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Marzo 2017\Sitio Web\"/>
    </mc:Choice>
  </mc:AlternateContent>
  <bookViews>
    <workbookView xWindow="-15" yWindow="4275" windowWidth="15330" windowHeight="3900" tabRatio="904" firstSheet="1" activeTab="3"/>
  </bookViews>
  <sheets>
    <sheet name="BExRepositorySheet" sheetId="9" state="veryHidden" r:id="rId1"/>
    <sheet name="Resultados" sheetId="18" r:id="rId2"/>
    <sheet name="Resultados Trim" sheetId="24" state="hidden" r:id="rId3"/>
    <sheet name="Resultados por Segmento" sheetId="30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calcChain.xml><?xml version="1.0" encoding="utf-8"?>
<calcChain xmlns="http://schemas.openxmlformats.org/spreadsheetml/2006/main">
  <c r="D8" i="24" l="1"/>
  <c r="C8" i="24"/>
  <c r="D6" i="24"/>
  <c r="C6" i="24"/>
  <c r="G5" i="24"/>
  <c r="G7" i="24"/>
  <c r="G9" i="24"/>
  <c r="G10" i="24"/>
  <c r="G11" i="24"/>
  <c r="G12" i="24"/>
  <c r="E5" i="24"/>
  <c r="E7" i="24"/>
  <c r="E10" i="24"/>
  <c r="E11" i="24"/>
  <c r="E12" i="24"/>
  <c r="G8" i="24" l="1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<sst xmlns="http://schemas.openxmlformats.org/spreadsheetml/2006/main" count="223" uniqueCount="160">
  <si>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</si>
  <si>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</si>
  <si>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</si>
  <si>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</si>
  <si>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</si>
  <si>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</si>
  <si>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</si>
  <si>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</si>
  <si>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</si>
  <si>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</si>
  <si>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</si>
  <si>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</si>
  <si>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</si>
  <si>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Var. %</t>
  </si>
  <si>
    <t> Total</t>
  </si>
  <si>
    <t>Resultados</t>
  </si>
  <si>
    <t>Variable</t>
  </si>
  <si>
    <t>Gasto por impuestos</t>
  </si>
  <si>
    <t xml:space="preserve">          % Var.</t>
  </si>
  <si>
    <t xml:space="preserve">Anam S.A. </t>
  </si>
  <si>
    <t>Gestión y Servicios S.A.</t>
  </si>
  <si>
    <t>Estado de Resultados (M$)</t>
  </si>
  <si>
    <t xml:space="preserve">         Dic. 16</t>
  </si>
  <si>
    <t>4T16</t>
  </si>
  <si>
    <t>4T15</t>
  </si>
  <si>
    <t>4T16 - 4T15</t>
  </si>
  <si>
    <t>Otras Ganancias</t>
  </si>
  <si>
    <t>&lt;(200%)</t>
  </si>
  <si>
    <t xml:space="preserve">         Mar. 17</t>
  </si>
  <si>
    <t xml:space="preserve">         Mar. 16</t>
  </si>
  <si>
    <t xml:space="preserve">  2017 - 2016</t>
  </si>
  <si>
    <t>-</t>
  </si>
  <si>
    <t xml:space="preserve">           Mar. 17</t>
  </si>
  <si>
    <t xml:space="preserve">           Mar. 16</t>
  </si>
  <si>
    <t>Revenue Analysis</t>
  </si>
  <si>
    <t>Results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</si>
  <si>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</si>
  <si>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</si>
  <si>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</si>
  <si>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</si>
  <si>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</si>
  <si>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</si>
  <si>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</si>
  <si>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</si>
  <si>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</si>
  <si>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Potable Water</t>
  </si>
  <si>
    <t>Sewage</t>
  </si>
  <si>
    <t>Other Regulated Income</t>
  </si>
  <si>
    <t>Non-Regulated Income</t>
  </si>
  <si>
    <t>Sales</t>
  </si>
  <si>
    <t>CLP Th$</t>
  </si>
  <si>
    <t>Share</t>
  </si>
  <si>
    <t>Variation</t>
  </si>
  <si>
    <t>Th$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</si>
  <si>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</si>
  <si>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</si>
  <si>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</si>
  <si>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</si>
  <si>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Difference</t>
  </si>
  <si>
    <t>Customers</t>
  </si>
  <si>
    <t>Non-Sanitation Services</t>
  </si>
  <si>
    <t>(CLP Th$</t>
  </si>
  <si>
    <t>Non-regulated, non-sanitation companies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</si>
  <si>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</si>
  <si>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</si>
  <si>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</si>
  <si>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</si>
  <si>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</si>
  <si>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</si>
  <si>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</si>
  <si>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</si>
  <si>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</si>
  <si>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</si>
  <si>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</si>
  <si>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</si>
  <si>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r>
      <t>Investments (</t>
    </r>
    <r>
      <rPr>
        <b/>
        <sz val="9"/>
        <color rgb="FF002060"/>
        <rFont val="Arial"/>
        <family val="2"/>
      </rPr>
      <t>CLP Th$)</t>
    </r>
  </si>
  <si>
    <t>Mapocho-Trebal WWTP Expansion</t>
  </si>
  <si>
    <t xml:space="preserve">Las Vizcachas PWTP Filter Renovations </t>
  </si>
  <si>
    <t xml:space="preserve">Sewage Network Renovations </t>
  </si>
  <si>
    <t>Chamisero Potable Water Plant</t>
  </si>
  <si>
    <t xml:space="preserve">Potable Water Network Renovations </t>
  </si>
  <si>
    <t>Capital CLP Th.$</t>
  </si>
  <si>
    <t> Currency</t>
  </si>
  <si>
    <t>12 months</t>
  </si>
  <si>
    <t>1 to 3 years</t>
  </si>
  <si>
    <t>3 to 5 years</t>
  </si>
  <si>
    <t>more than 5 years</t>
  </si>
  <si>
    <t>Promissory Notes</t>
  </si>
  <si>
    <t>Bonds</t>
  </si>
  <si>
    <t>Bank Debt</t>
  </si>
  <si>
    <t>Fixed</t>
  </si>
  <si>
    <t>Composition by instrument</t>
  </si>
  <si>
    <t>Composition by interest rate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</si>
  <si>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</si>
  <si>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</si>
  <si>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</si>
  <si>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</si>
  <si>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</si>
  <si>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</si>
  <si>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</si>
  <si>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</si>
  <si>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</si>
  <si>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</si>
  <si>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</si>
  <si>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</si>
  <si>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</si>
  <si>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</si>
  <si>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</si>
  <si>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</si>
  <si>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</si>
  <si>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</si>
  <si>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</si>
  <si>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</si>
  <si>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</si>
  <si>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Accumulated Results, Water Segment</t>
  </si>
  <si>
    <t>External Revenues</t>
  </si>
  <si>
    <t>Tax Expenses</t>
  </si>
  <si>
    <t xml:space="preserve">Accumulated Results, Non Water Segment </t>
  </si>
  <si>
    <t xml:space="preserve">Income Statement  </t>
  </si>
  <si>
    <t>Mar. 17</t>
  </si>
  <si>
    <t>Mar. 16</t>
  </si>
  <si>
    <t>2017 - 2016</t>
  </si>
  <si>
    <t>140,448,605</t>
  </si>
  <si>
    <t>133,169,262</t>
  </si>
  <si>
    <t>5.5%</t>
  </si>
  <si>
    <t>7,279,343</t>
  </si>
  <si>
    <t>Inter-Segment Income</t>
  </si>
  <si>
    <t>73.6%</t>
  </si>
  <si>
    <t>Operational Costs and Expenses</t>
  </si>
  <si>
    <t xml:space="preserve"> (45,927,111)</t>
  </si>
  <si>
    <t xml:space="preserve"> (42,978,077)</t>
  </si>
  <si>
    <t>6.9%</t>
  </si>
  <si>
    <t xml:space="preserve"> (2,949,034)</t>
  </si>
  <si>
    <t>94,738,898</t>
  </si>
  <si>
    <t>90,316,446</t>
  </si>
  <si>
    <t>4.9%</t>
  </si>
  <si>
    <t>4,422,452</t>
  </si>
  <si>
    <t xml:space="preserve"> (17,625,264)</t>
  </si>
  <si>
    <t xml:space="preserve"> (16,356,105)</t>
  </si>
  <si>
    <t>7.8%</t>
  </si>
  <si>
    <t xml:space="preserve"> (1,269,159)</t>
  </si>
  <si>
    <t>77,113,634</t>
  </si>
  <si>
    <t>73,960,341</t>
  </si>
  <si>
    <t>4.3%</t>
  </si>
  <si>
    <t>3,153,293</t>
  </si>
  <si>
    <t>Other Earnings</t>
  </si>
  <si>
    <t>(139.1%)</t>
  </si>
  <si>
    <t xml:space="preserve"> (9,282,390)</t>
  </si>
  <si>
    <t xml:space="preserve"> (10,389,493)</t>
  </si>
  <si>
    <t>(10.7%)</t>
  </si>
  <si>
    <t>1,107,103</t>
  </si>
  <si>
    <t xml:space="preserve"> (16,621,058)</t>
  </si>
  <si>
    <t xml:space="preserve"> (14,217,380)</t>
  </si>
  <si>
    <t>16.9%</t>
  </si>
  <si>
    <t xml:space="preserve"> (2,403,678)</t>
  </si>
  <si>
    <t>50,147,699</t>
  </si>
  <si>
    <t>47,902,819</t>
  </si>
  <si>
    <t>4.7%</t>
  </si>
  <si>
    <t>2,244,880</t>
  </si>
  <si>
    <t>&gt;200%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</si>
</sst>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2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b/>
      <sz val="10"/>
      <color rgb="FF1F497D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4" fillId="0" borderId="0"/>
    <xf numFmtId="0" fontId="1" fillId="0" borderId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31" fillId="0" borderId="0" xfId="0" applyFont="1"/>
    <xf numFmtId="166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25" xfId="0" applyFont="1" applyBorder="1"/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70" fillId="0" borderId="0" xfId="0" applyFont="1"/>
    <xf numFmtId="0" fontId="72" fillId="0" borderId="0" xfId="0" applyFont="1" applyAlignment="1">
      <alignment horizontal="left" indent="2"/>
    </xf>
    <xf numFmtId="0" fontId="73" fillId="0" borderId="0" xfId="0" applyFont="1"/>
    <xf numFmtId="0" fontId="67" fillId="0" borderId="0" xfId="0" applyFont="1"/>
    <xf numFmtId="0" fontId="72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2" fillId="0" borderId="0" xfId="1697" applyFont="1" applyAlignment="1">
      <alignment horizontal="left" indent="2"/>
    </xf>
    <xf numFmtId="0" fontId="70" fillId="0" borderId="0" xfId="0" applyFont="1" applyFill="1"/>
    <xf numFmtId="0" fontId="75" fillId="0" borderId="0" xfId="0" applyFont="1"/>
    <xf numFmtId="0" fontId="70" fillId="0" borderId="0" xfId="0" applyFont="1" applyAlignment="1">
      <alignment vertical="center"/>
    </xf>
    <xf numFmtId="0" fontId="76" fillId="0" borderId="0" xfId="0" applyFont="1"/>
    <xf numFmtId="0" fontId="71" fillId="0" borderId="0" xfId="0" applyFont="1"/>
    <xf numFmtId="3" fontId="70" fillId="0" borderId="0" xfId="0" applyNumberFormat="1" applyFont="1"/>
    <xf numFmtId="0" fontId="70" fillId="0" borderId="0" xfId="1697" applyFont="1"/>
    <xf numFmtId="0" fontId="70" fillId="0" borderId="0" xfId="1697" applyFont="1" applyFill="1"/>
    <xf numFmtId="0" fontId="70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1" fillId="0" borderId="0" xfId="0" applyNumberFormat="1" applyFont="1"/>
    <xf numFmtId="9" fontId="71" fillId="0" borderId="0" xfId="949" applyFont="1"/>
    <xf numFmtId="0" fontId="77" fillId="92" borderId="0" xfId="0" applyFont="1" applyFill="1"/>
    <xf numFmtId="9" fontId="77" fillId="92" borderId="0" xfId="949" applyFont="1" applyFill="1"/>
    <xf numFmtId="3" fontId="77" fillId="92" borderId="0" xfId="0" applyNumberFormat="1" applyFont="1" applyFill="1"/>
    <xf numFmtId="9" fontId="77" fillId="92" borderId="0" xfId="949" applyNumberFormat="1" applyFont="1" applyFill="1"/>
    <xf numFmtId="3" fontId="70" fillId="0" borderId="0" xfId="1697" applyNumberFormat="1" applyFont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70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73" fillId="0" borderId="0" xfId="0" applyFont="1"/>
    <xf numFmtId="173" fontId="70" fillId="0" borderId="0" xfId="828" applyNumberFormat="1" applyFont="1" applyAlignment="1">
      <alignment vertical="center"/>
    </xf>
    <xf numFmtId="0" fontId="79" fillId="0" borderId="0" xfId="0" applyFont="1"/>
    <xf numFmtId="9" fontId="80" fillId="0" borderId="0" xfId="949" applyFont="1"/>
    <xf numFmtId="0" fontId="66" fillId="0" borderId="25" xfId="0" applyFont="1" applyBorder="1" applyAlignment="1">
      <alignment horizontal="center" vertical="center"/>
    </xf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4" fontId="67" fillId="0" borderId="0" xfId="0" applyNumberFormat="1" applyFont="1" applyAlignment="1">
      <alignment horizontal="right"/>
    </xf>
    <xf numFmtId="174" fontId="66" fillId="0" borderId="0" xfId="0" applyNumberFormat="1" applyFont="1" applyAlignment="1">
      <alignment horizontal="right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3" fillId="0" borderId="0" xfId="0" applyNumberFormat="1" applyFont="1"/>
    <xf numFmtId="175" fontId="67" fillId="0" borderId="0" xfId="0" applyNumberFormat="1" applyFont="1" applyFill="1" applyAlignment="1">
      <alignment horizontal="center"/>
    </xf>
    <xf numFmtId="175" fontId="67" fillId="0" borderId="0" xfId="0" applyNumberFormat="1" applyFont="1" applyAlignment="1">
      <alignment horizontal="center"/>
    </xf>
    <xf numFmtId="175" fontId="66" fillId="0" borderId="0" xfId="0" applyNumberFormat="1" applyFont="1" applyAlignment="1">
      <alignment horizontal="center"/>
    </xf>
    <xf numFmtId="174" fontId="70" fillId="0" borderId="0" xfId="0" applyNumberFormat="1" applyFont="1"/>
    <xf numFmtId="2" fontId="67" fillId="0" borderId="0" xfId="0" applyNumberFormat="1" applyFont="1" applyAlignment="1">
      <alignment horizontal="right"/>
    </xf>
    <xf numFmtId="2" fontId="73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3" fontId="66" fillId="0" borderId="0" xfId="0" applyNumberFormat="1" applyFont="1"/>
    <xf numFmtId="0" fontId="71" fillId="0" borderId="0" xfId="0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7" fillId="0" borderId="0" xfId="0" applyFont="1" applyAlignment="1">
      <alignment horizontal="right"/>
    </xf>
    <xf numFmtId="167" fontId="71" fillId="0" borderId="0" xfId="949" applyNumberFormat="1" applyFont="1"/>
    <xf numFmtId="3" fontId="78" fillId="0" borderId="0" xfId="0" applyNumberFormat="1" applyFont="1" applyAlignment="1">
      <alignment vertical="center"/>
    </xf>
    <xf numFmtId="10" fontId="67" fillId="0" borderId="0" xfId="0" applyNumberFormat="1" applyFont="1" applyAlignment="1">
      <alignment horizontal="right" vertical="center"/>
    </xf>
    <xf numFmtId="10" fontId="66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3" fontId="70" fillId="0" borderId="0" xfId="0" applyNumberFormat="1" applyFont="1" applyFill="1"/>
    <xf numFmtId="174" fontId="70" fillId="0" borderId="0" xfId="0" applyNumberFormat="1" applyFont="1" applyFill="1"/>
    <xf numFmtId="174" fontId="69" fillId="0" borderId="0" xfId="0" applyNumberFormat="1" applyFont="1" applyFill="1"/>
    <xf numFmtId="3" fontId="78" fillId="0" borderId="0" xfId="0" applyNumberFormat="1" applyFont="1" applyFill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6" fillId="0" borderId="29" xfId="0" applyFont="1" applyBorder="1" applyAlignment="1">
      <alignment vertical="center" wrapText="1"/>
    </xf>
    <xf numFmtId="0" fontId="80" fillId="0" borderId="0" xfId="0" applyFont="1" applyAlignment="1">
      <alignment vertical="center"/>
    </xf>
    <xf numFmtId="0" fontId="81" fillId="0" borderId="25" xfId="0" applyFont="1" applyBorder="1" applyAlignment="1">
      <alignment vertical="center" wrapText="1"/>
    </xf>
    <xf numFmtId="0" fontId="80" fillId="0" borderId="0" xfId="1697" applyFont="1"/>
    <xf numFmtId="0" fontId="1" fillId="0" borderId="0" xfId="1697"/>
    <xf numFmtId="0" fontId="1" fillId="0" borderId="0" xfId="1697" applyAlignment="1">
      <alignment horizontal="left"/>
    </xf>
    <xf numFmtId="174" fontId="1" fillId="0" borderId="0" xfId="1697" applyNumberFormat="1"/>
    <xf numFmtId="0" fontId="66" fillId="0" borderId="0" xfId="0" applyFont="1" applyAlignment="1">
      <alignment horizontal="right" vertical="center"/>
    </xf>
    <xf numFmtId="0" fontId="73" fillId="0" borderId="0" xfId="0" applyFont="1"/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3" fillId="0" borderId="0" xfId="0" applyFont="1"/>
    <xf numFmtId="175" fontId="66" fillId="0" borderId="0" xfId="0" applyNumberFormat="1" applyFont="1" applyFill="1" applyAlignment="1">
      <alignment horizontal="right" vertical="center"/>
    </xf>
    <xf numFmtId="174" fontId="66" fillId="0" borderId="0" xfId="0" applyNumberFormat="1" applyFont="1" applyFill="1" applyAlignment="1">
      <alignment horizontal="right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583311588975354"/>
                  <c:y val="0.144401064450277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23%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973036996106481E-2"/>
                  <c:y val="-0.292304607757363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65%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556512307306618E-2"/>
                  <c:y val="0.1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Banl Loans</a:t>
                    </a:r>
                    <a:r>
                      <a:rPr lang="en-US" baseline="0"/>
                      <a:t>
</a:t>
                    </a:r>
                    <a:fld id="{4D8B3682-A9F8-459B-9D78-CAA26E9B140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'[1]Aguas Andinas Consolidado (M$)'!$B$13:$B$15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 Bancarios</c:v>
                </c:pt>
              </c:strCache>
            </c:strRef>
          </c:cat>
          <c:val>
            <c:numRef>
              <c:f>'[1]Aguas Andinas Consolidado (M$)'!$C$13:$C$15</c:f>
              <c:numCache>
                <c:formatCode>General</c:formatCode>
                <c:ptCount val="3"/>
                <c:pt idx="0">
                  <c:v>0.22608705129084244</c:v>
                </c:pt>
                <c:pt idx="1">
                  <c:v>0.65584184657694578</c:v>
                </c:pt>
                <c:pt idx="2">
                  <c:v>0.11807110213221184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519685039370079"/>
                  <c:y val="-0.2446296296296296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
</a:t>
                    </a:r>
                    <a:fld id="{0BA3F369-994B-4FD7-A7C4-B2AACE4094C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'[1]Aguas Andinas Consolidado (M$)'!$F$13:$F$14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'[1]Aguas Andinas Consolidado (M$)'!$G$13:$G$14</c:f>
              <c:numCache>
                <c:formatCode>General</c:formatCode>
                <c:ptCount val="2"/>
                <c:pt idx="0">
                  <c:v>0.88192889786778816</c:v>
                </c:pt>
                <c:pt idx="1">
                  <c:v>0.11807110213221184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85725</xdr:rowOff>
    </xdr:from>
    <xdr:to>
      <xdr:col>5</xdr:col>
      <xdr:colOff>590550</xdr:colOff>
      <xdr:row>27</xdr:row>
      <xdr:rowOff>161925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13</xdr:row>
      <xdr:rowOff>123825</xdr:rowOff>
    </xdr:from>
    <xdr:to>
      <xdr:col>9</xdr:col>
      <xdr:colOff>0</xdr:colOff>
      <xdr:row>28</xdr:row>
      <xdr:rowOff>9525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QHHN2ZMV\Aguas%20Andinas%20Consolidado_Tablas%20An&#225;lisis%20Razonado_Marzo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Tabla"/>
      <sheetName val="Aguas Andinas Consolidado (M$)"/>
    </sheetNames>
    <sheetDataSet>
      <sheetData sheetId="0" refreshError="1"/>
      <sheetData sheetId="1">
        <row r="13">
          <cell r="B13" t="str">
            <v>AFRs</v>
          </cell>
          <cell r="C13">
            <v>0.22608705129084244</v>
          </cell>
          <cell r="F13" t="str">
            <v>Fija</v>
          </cell>
          <cell r="G13">
            <v>0.88192889786778816</v>
          </cell>
        </row>
        <row r="14">
          <cell r="B14" t="str">
            <v>Bonos</v>
          </cell>
          <cell r="C14">
            <v>0.65584184657694578</v>
          </cell>
          <cell r="F14" t="str">
            <v>Variable</v>
          </cell>
          <cell r="G14">
            <v>0.11807110213221184</v>
          </cell>
        </row>
        <row r="15">
          <cell r="B15" t="str">
            <v>Préstamos Bancarios</v>
          </cell>
          <cell r="C15">
            <v>0.11807110213221184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workbookViewId="0">
      <selection activeCell="B36" sqref="B36:B41"/>
    </sheetView>
  </sheetViews>
  <sheetFormatPr baseColWidth="10" defaultRowHeight="15" customHeight="1"/>
  <cols>
    <col min="1" max="1" width="4" style="9" customWidth="1"/>
    <col min="2" max="2" width="44.85546875" style="9" bestFit="1" customWidth="1"/>
    <col min="3" max="4" width="12.7109375" style="9" customWidth="1"/>
    <col min="5" max="5" width="15.5703125" style="9" customWidth="1"/>
    <col min="6" max="9" width="11.42578125" style="9"/>
    <col min="10" max="10" width="14.140625" style="9" bestFit="1" customWidth="1"/>
    <col min="11" max="16384" width="11.42578125" style="9"/>
  </cols>
  <sheetData>
    <row r="1" spans="1:10" ht="15" customHeight="1">
      <c r="A1" s="10" t="s">
        <v>35</v>
      </c>
    </row>
    <row r="2" spans="1:10" ht="15" customHeight="1">
      <c r="B2" s="85" t="s">
        <v>36</v>
      </c>
    </row>
    <row r="3" spans="1:10" s="23" customFormat="1" ht="15" customHeight="1" thickBot="1">
      <c r="B3" s="86" t="s">
        <v>37</v>
      </c>
      <c r="C3" s="44" t="s">
        <v>28</v>
      </c>
      <c r="D3" s="73" t="s">
        <v>29</v>
      </c>
      <c r="E3" s="44" t="s">
        <v>18</v>
      </c>
      <c r="F3" s="11"/>
      <c r="G3" s="44" t="s">
        <v>30</v>
      </c>
    </row>
    <row r="4" spans="1:10" ht="15" customHeight="1">
      <c r="B4" s="14" t="s">
        <v>38</v>
      </c>
      <c r="C4" s="53">
        <v>145868679</v>
      </c>
      <c r="D4" s="53">
        <v>139311376</v>
      </c>
      <c r="E4" s="58">
        <v>4.7E-2</v>
      </c>
      <c r="F4" s="11"/>
      <c r="G4" s="53">
        <v>6557303</v>
      </c>
    </row>
    <row r="5" spans="1:10" s="25" customFormat="1" ht="15" customHeight="1">
      <c r="B5" s="14" t="s">
        <v>39</v>
      </c>
      <c r="C5" s="53">
        <v>-50418370</v>
      </c>
      <c r="D5" s="53">
        <v>-48555597</v>
      </c>
      <c r="E5" s="58">
        <v>3.7999999999999999E-2</v>
      </c>
      <c r="F5" s="11"/>
      <c r="G5" s="53">
        <v>-1862773</v>
      </c>
    </row>
    <row r="6" spans="1:10" s="25" customFormat="1" ht="15" customHeight="1">
      <c r="B6" s="85" t="s">
        <v>7</v>
      </c>
      <c r="C6" s="54">
        <v>95450309</v>
      </c>
      <c r="D6" s="54">
        <v>90755779</v>
      </c>
      <c r="E6" s="59">
        <v>5.1999999999999998E-2</v>
      </c>
      <c r="F6" s="50"/>
      <c r="G6" s="54">
        <v>4694530</v>
      </c>
      <c r="J6" s="49"/>
    </row>
    <row r="7" spans="1:10" s="25" customFormat="1" ht="15" customHeight="1">
      <c r="B7" s="14" t="s">
        <v>40</v>
      </c>
      <c r="C7" s="53">
        <v>-17796044</v>
      </c>
      <c r="D7" s="53">
        <v>-16529012</v>
      </c>
      <c r="E7" s="58">
        <v>7.6999999999999999E-2</v>
      </c>
      <c r="F7" s="11"/>
      <c r="G7" s="53">
        <v>-1267032</v>
      </c>
      <c r="J7" s="49"/>
    </row>
    <row r="8" spans="1:10" s="25" customFormat="1" ht="15" customHeight="1">
      <c r="B8" s="85" t="s">
        <v>41</v>
      </c>
      <c r="C8" s="54">
        <v>77654265</v>
      </c>
      <c r="D8" s="54">
        <v>74226767</v>
      </c>
      <c r="E8" s="59">
        <v>4.5999999999999999E-2</v>
      </c>
      <c r="F8" s="50"/>
      <c r="G8" s="54">
        <v>3427498</v>
      </c>
      <c r="J8" s="49"/>
    </row>
    <row r="9" spans="1:10" s="25" customFormat="1" ht="15" customHeight="1">
      <c r="B9" s="14" t="s">
        <v>42</v>
      </c>
      <c r="C9" s="53">
        <v>-9274582</v>
      </c>
      <c r="D9" s="53">
        <v>-10381811</v>
      </c>
      <c r="E9" s="58">
        <v>-0.107</v>
      </c>
      <c r="F9" s="11"/>
      <c r="G9" s="53">
        <v>1107229</v>
      </c>
    </row>
    <row r="10" spans="1:10" s="25" customFormat="1" ht="15" customHeight="1">
      <c r="B10" s="14" t="s">
        <v>43</v>
      </c>
      <c r="C10" s="53">
        <v>-16924405</v>
      </c>
      <c r="D10" s="53">
        <v>-14389405</v>
      </c>
      <c r="E10" s="58">
        <v>0.17599999999999999</v>
      </c>
      <c r="F10" s="11"/>
      <c r="G10" s="53">
        <v>-2535000</v>
      </c>
      <c r="J10" s="49"/>
    </row>
    <row r="11" spans="1:10" s="25" customFormat="1" ht="15" customHeight="1">
      <c r="B11" s="85" t="s">
        <v>44</v>
      </c>
      <c r="C11" s="54">
        <v>25090454</v>
      </c>
      <c r="D11" s="54">
        <v>23942932</v>
      </c>
      <c r="E11" s="59">
        <v>4.8000000000000001E-2</v>
      </c>
      <c r="F11" s="50"/>
      <c r="G11" s="54">
        <v>1147522</v>
      </c>
    </row>
    <row r="12" spans="1:10" s="25" customFormat="1" ht="15" customHeight="1"/>
    <row r="13" spans="1:10" ht="15" customHeight="1">
      <c r="A13" s="10" t="s">
        <v>34</v>
      </c>
    </row>
    <row r="14" spans="1:10" s="25" customFormat="1" ht="15" customHeight="1">
      <c r="B14" s="12"/>
      <c r="C14" s="4"/>
      <c r="D14" s="4"/>
      <c r="E14" s="7"/>
      <c r="F14" s="24"/>
      <c r="G14" s="4"/>
    </row>
    <row r="15" spans="1:10" s="25" customFormat="1" ht="15" customHeight="1" thickBot="1">
      <c r="B15" s="11"/>
      <c r="C15" s="96" t="s">
        <v>28</v>
      </c>
      <c r="D15" s="96"/>
      <c r="E15" s="11"/>
      <c r="F15" s="96" t="s">
        <v>29</v>
      </c>
      <c r="G15" s="96"/>
      <c r="H15" s="11"/>
      <c r="I15" s="96" t="s">
        <v>52</v>
      </c>
      <c r="J15" s="96"/>
    </row>
    <row r="16" spans="1:10" s="25" customFormat="1" ht="15" customHeight="1">
      <c r="B16" s="11"/>
      <c r="C16" s="80" t="s">
        <v>49</v>
      </c>
      <c r="D16" s="97" t="s">
        <v>51</v>
      </c>
      <c r="E16" s="11"/>
      <c r="F16" s="80" t="s">
        <v>49</v>
      </c>
      <c r="G16" s="97" t="s">
        <v>51</v>
      </c>
      <c r="H16" s="11"/>
      <c r="I16" s="97" t="s">
        <v>53</v>
      </c>
      <c r="J16" s="97" t="s">
        <v>0</v>
      </c>
    </row>
    <row r="17" spans="2:13" s="25" customFormat="1" ht="15" customHeight="1" thickBot="1">
      <c r="B17" s="11"/>
      <c r="C17" s="79" t="s">
        <v>50</v>
      </c>
      <c r="D17" s="98"/>
      <c r="E17" s="11"/>
      <c r="F17" s="79" t="s">
        <v>50</v>
      </c>
      <c r="G17" s="98"/>
      <c r="H17" s="11"/>
      <c r="I17" s="98"/>
      <c r="J17" s="98"/>
    </row>
    <row r="18" spans="2:13" s="25" customFormat="1" ht="15" customHeight="1">
      <c r="B18" s="19" t="s">
        <v>45</v>
      </c>
      <c r="C18" s="16">
        <v>62606158</v>
      </c>
      <c r="D18" s="58">
        <v>0.42899999999999999</v>
      </c>
      <c r="E18" s="11"/>
      <c r="F18" s="16">
        <v>59145343</v>
      </c>
      <c r="G18" s="58">
        <v>0.42499999999999999</v>
      </c>
      <c r="H18" s="11"/>
      <c r="I18" s="53">
        <v>3460815</v>
      </c>
      <c r="J18" s="58">
        <v>5.8999999999999997E-2</v>
      </c>
      <c r="M18" s="43"/>
    </row>
    <row r="19" spans="2:13" s="25" customFormat="1" ht="15" customHeight="1">
      <c r="B19" s="19" t="s">
        <v>46</v>
      </c>
      <c r="C19" s="16">
        <v>67545948</v>
      </c>
      <c r="D19" s="58">
        <v>0.46300000000000002</v>
      </c>
      <c r="E19" s="11"/>
      <c r="F19" s="16">
        <v>64404021</v>
      </c>
      <c r="G19" s="58">
        <v>0.46200000000000002</v>
      </c>
      <c r="H19" s="11"/>
      <c r="I19" s="53">
        <v>3141927</v>
      </c>
      <c r="J19" s="58">
        <v>4.9000000000000002E-2</v>
      </c>
      <c r="M19" s="43"/>
    </row>
    <row r="20" spans="2:13" s="25" customFormat="1" ht="15" customHeight="1">
      <c r="B20" s="19" t="s">
        <v>47</v>
      </c>
      <c r="C20" s="16">
        <v>4061205</v>
      </c>
      <c r="D20" s="58">
        <v>2.8000000000000001E-2</v>
      </c>
      <c r="E20" s="11"/>
      <c r="F20" s="16">
        <v>4768405</v>
      </c>
      <c r="G20" s="58">
        <v>3.4000000000000002E-2</v>
      </c>
      <c r="H20" s="11"/>
      <c r="I20" s="53">
        <v>-707200</v>
      </c>
      <c r="J20" s="58">
        <v>-0.14799999999999999</v>
      </c>
      <c r="M20" s="43"/>
    </row>
    <row r="21" spans="2:13" s="25" customFormat="1" ht="15" customHeight="1" thickBot="1">
      <c r="B21" s="19" t="s">
        <v>48</v>
      </c>
      <c r="C21" s="69">
        <v>11655368</v>
      </c>
      <c r="D21" s="60">
        <v>0.08</v>
      </c>
      <c r="E21" s="11"/>
      <c r="F21" s="69">
        <v>10993607</v>
      </c>
      <c r="G21" s="60">
        <v>7.9000000000000001E-2</v>
      </c>
      <c r="H21" s="11"/>
      <c r="I21" s="55">
        <v>661761</v>
      </c>
      <c r="J21" s="60">
        <v>0.06</v>
      </c>
      <c r="M21" s="43"/>
    </row>
    <row r="22" spans="2:13" s="25" customFormat="1" ht="15" customHeight="1" thickTop="1">
      <c r="B22" s="33" t="s">
        <v>12</v>
      </c>
      <c r="C22" s="54">
        <v>145868679</v>
      </c>
      <c r="D22" s="58">
        <v>1</v>
      </c>
      <c r="E22" s="11"/>
      <c r="F22" s="54">
        <v>139311376</v>
      </c>
      <c r="G22" s="58">
        <v>1</v>
      </c>
      <c r="H22" s="11"/>
      <c r="I22" s="54">
        <v>6557303</v>
      </c>
      <c r="J22" s="58">
        <v>4.7E-2</v>
      </c>
      <c r="L22" s="34"/>
      <c r="M22" s="43"/>
    </row>
    <row r="23" spans="2:13" s="25" customFormat="1" ht="15" customHeight="1">
      <c r="C23" s="76"/>
      <c r="F23" s="76"/>
      <c r="I23" s="76"/>
    </row>
    <row r="24" spans="2:13" s="25" customFormat="1" ht="15" customHeight="1" thickBot="1">
      <c r="B24" s="86" t="s">
        <v>54</v>
      </c>
      <c r="C24" s="44" t="s">
        <v>28</v>
      </c>
      <c r="D24" s="44" t="s">
        <v>29</v>
      </c>
      <c r="E24" s="44" t="s">
        <v>5</v>
      </c>
      <c r="F24" s="11"/>
      <c r="G24" s="44" t="s">
        <v>58</v>
      </c>
    </row>
    <row r="25" spans="2:13" s="25" customFormat="1" ht="15" customHeight="1">
      <c r="B25" s="14" t="s">
        <v>45</v>
      </c>
      <c r="C25" s="16">
        <v>166352</v>
      </c>
      <c r="D25" s="16">
        <v>159159</v>
      </c>
      <c r="E25" s="58">
        <v>4.4999999999999998E-2</v>
      </c>
      <c r="F25" s="11"/>
      <c r="G25" s="53">
        <v>7193</v>
      </c>
      <c r="I25" s="49"/>
    </row>
    <row r="26" spans="2:13" s="25" customFormat="1" ht="15" customHeight="1">
      <c r="B26" s="14" t="s">
        <v>55</v>
      </c>
      <c r="C26" s="16">
        <v>157604</v>
      </c>
      <c r="D26" s="16">
        <v>151422</v>
      </c>
      <c r="E26" s="58">
        <v>4.1000000000000002E-2</v>
      </c>
      <c r="F26" s="11"/>
      <c r="G26" s="53">
        <v>6182</v>
      </c>
      <c r="I26" s="49"/>
    </row>
    <row r="27" spans="2:13" s="25" customFormat="1" ht="15" customHeight="1">
      <c r="B27" s="14" t="s">
        <v>56</v>
      </c>
      <c r="C27" s="16">
        <v>135912</v>
      </c>
      <c r="D27" s="16">
        <v>130452</v>
      </c>
      <c r="E27" s="58">
        <v>4.2000000000000003E-2</v>
      </c>
      <c r="F27" s="11"/>
      <c r="G27" s="53">
        <v>5460</v>
      </c>
      <c r="I27" s="49"/>
    </row>
    <row r="28" spans="2:13" ht="15" customHeight="1">
      <c r="B28" s="14" t="s">
        <v>57</v>
      </c>
      <c r="C28" s="16">
        <v>36908</v>
      </c>
      <c r="D28" s="16">
        <v>35334</v>
      </c>
      <c r="E28" s="58">
        <v>4.4999999999999998E-2</v>
      </c>
      <c r="F28" s="17"/>
      <c r="G28" s="53">
        <v>1574</v>
      </c>
    </row>
    <row r="29" spans="2:13" ht="15" customHeight="1">
      <c r="B29" s="11"/>
      <c r="C29" s="11"/>
      <c r="D29" s="48"/>
      <c r="E29" s="11"/>
      <c r="F29" s="11"/>
      <c r="G29" s="11"/>
    </row>
    <row r="30" spans="2:13" ht="15" customHeight="1" thickBot="1">
      <c r="B30" s="86" t="s">
        <v>59</v>
      </c>
      <c r="C30" s="44" t="s">
        <v>28</v>
      </c>
      <c r="D30" s="47" t="s">
        <v>29</v>
      </c>
      <c r="E30" s="44" t="s">
        <v>5</v>
      </c>
      <c r="F30" s="11"/>
      <c r="G30" s="79" t="s">
        <v>58</v>
      </c>
    </row>
    <row r="31" spans="2:13" ht="15" customHeight="1">
      <c r="B31" s="14" t="s">
        <v>45</v>
      </c>
      <c r="C31" s="16">
        <v>2215289</v>
      </c>
      <c r="D31" s="16">
        <v>2165647</v>
      </c>
      <c r="E31" s="58">
        <v>2.3E-2</v>
      </c>
      <c r="F31" s="11"/>
      <c r="G31" s="53">
        <v>49642</v>
      </c>
    </row>
    <row r="32" spans="2:13" ht="15" customHeight="1">
      <c r="B32" s="14" t="s">
        <v>55</v>
      </c>
      <c r="C32" s="16">
        <v>2161626</v>
      </c>
      <c r="D32" s="16">
        <v>2112640</v>
      </c>
      <c r="E32" s="58">
        <v>2.3E-2</v>
      </c>
      <c r="F32" s="11"/>
      <c r="G32" s="53">
        <v>48986</v>
      </c>
    </row>
    <row r="33" spans="2:10" ht="15" customHeight="1">
      <c r="B33" s="27"/>
      <c r="C33" s="27"/>
    </row>
    <row r="34" spans="2:10" ht="15" customHeight="1">
      <c r="B34" s="13" t="s">
        <v>60</v>
      </c>
      <c r="C34" s="27"/>
    </row>
    <row r="35" spans="2:10" ht="15" customHeight="1">
      <c r="B35" s="13"/>
      <c r="C35" s="27"/>
    </row>
    <row r="36" spans="2:10" ht="13.5" thickBot="1">
      <c r="B36" s="87" t="s">
        <v>61</v>
      </c>
      <c r="C36" s="42" t="s">
        <v>32</v>
      </c>
      <c r="D36" s="42" t="s">
        <v>33</v>
      </c>
      <c r="E36" s="42" t="s">
        <v>13</v>
      </c>
      <c r="J36" s="16"/>
    </row>
    <row r="37" spans="2:10" ht="12.75">
      <c r="B37" s="14" t="s">
        <v>19</v>
      </c>
      <c r="C37" s="16">
        <v>1060933</v>
      </c>
      <c r="D37" s="16">
        <v>852612</v>
      </c>
      <c r="E37" s="77">
        <v>0.24399999999999999</v>
      </c>
      <c r="G37" s="28"/>
      <c r="J37" s="16"/>
    </row>
    <row r="38" spans="2:10" s="23" customFormat="1" ht="12.75">
      <c r="B38" s="14" t="s">
        <v>2</v>
      </c>
      <c r="C38" s="16">
        <v>3381097</v>
      </c>
      <c r="D38" s="16">
        <v>3061402</v>
      </c>
      <c r="E38" s="77">
        <v>0.104</v>
      </c>
      <c r="G38" s="28"/>
    </row>
    <row r="39" spans="2:10" ht="12.75">
      <c r="B39" s="14" t="s">
        <v>20</v>
      </c>
      <c r="C39" s="16">
        <v>1423524</v>
      </c>
      <c r="D39" s="16">
        <v>1943214</v>
      </c>
      <c r="E39" s="77">
        <v>-0.26700000000000002</v>
      </c>
      <c r="F39" s="23"/>
      <c r="G39" s="81"/>
    </row>
    <row r="40" spans="2:10" ht="12.75">
      <c r="B40" s="14" t="s">
        <v>3</v>
      </c>
      <c r="C40" s="17">
        <v>0</v>
      </c>
      <c r="D40" s="17">
        <v>0</v>
      </c>
      <c r="E40" s="17" t="s">
        <v>31</v>
      </c>
      <c r="F40" s="23"/>
      <c r="G40" s="81"/>
    </row>
    <row r="41" spans="2:10" ht="12.75">
      <c r="B41" s="85" t="s">
        <v>62</v>
      </c>
      <c r="C41" s="34">
        <v>5865554</v>
      </c>
      <c r="D41" s="34">
        <v>5857228</v>
      </c>
      <c r="E41" s="78">
        <v>1E-3</v>
      </c>
      <c r="F41" s="82"/>
      <c r="G41" s="81"/>
    </row>
    <row r="42" spans="2:10" ht="15" customHeight="1">
      <c r="B42" s="27"/>
      <c r="C42" s="70"/>
      <c r="D42" s="70"/>
      <c r="F42" s="81"/>
      <c r="G42" s="23"/>
    </row>
    <row r="43" spans="2:10" ht="15" customHeight="1">
      <c r="B43" s="27"/>
      <c r="C43" s="35"/>
      <c r="D43" s="35"/>
      <c r="F43" s="83"/>
      <c r="G43" s="81"/>
    </row>
    <row r="44" spans="2:10" ht="15" customHeight="1">
      <c r="F44" s="84"/>
      <c r="G44" s="23"/>
    </row>
    <row r="47" spans="2:10" ht="15" customHeight="1">
      <c r="B47" s="19"/>
      <c r="C47" s="16"/>
    </row>
    <row r="48" spans="2:10" ht="15" customHeight="1">
      <c r="B48" s="19"/>
      <c r="C48" s="16"/>
    </row>
    <row r="49" spans="2:3" ht="15" customHeight="1">
      <c r="B49" s="19"/>
      <c r="C49" s="16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F12" sqref="F12"/>
    </sheetView>
  </sheetViews>
  <sheetFormatPr baseColWidth="10" defaultRowHeight="15" customHeight="1"/>
  <cols>
    <col min="1" max="1" width="4" style="29" customWidth="1"/>
    <col min="2" max="2" width="25.28515625" style="29" bestFit="1" customWidth="1"/>
    <col min="3" max="16384" width="11.42578125" style="29"/>
  </cols>
  <sheetData>
    <row r="1" spans="1:14" ht="15" customHeight="1">
      <c r="A1" s="22" t="s">
        <v>15</v>
      </c>
    </row>
    <row r="3" spans="1:14" s="30" customFormat="1" ht="15" customHeight="1" thickBot="1">
      <c r="B3" s="18" t="s">
        <v>21</v>
      </c>
      <c r="C3" s="52" t="s">
        <v>23</v>
      </c>
      <c r="D3" s="52" t="s">
        <v>24</v>
      </c>
      <c r="E3" s="52" t="s">
        <v>5</v>
      </c>
      <c r="F3" s="48"/>
      <c r="G3" s="52" t="s">
        <v>25</v>
      </c>
    </row>
    <row r="4" spans="1:14" ht="15" customHeight="1">
      <c r="B4" s="19" t="s">
        <v>4</v>
      </c>
      <c r="C4" s="16">
        <v>131555571</v>
      </c>
      <c r="D4" s="16">
        <v>126712033</v>
      </c>
      <c r="E4" s="58">
        <f>+ROUND(G4/D4,3)</f>
        <v>3.7999999999999999E-2</v>
      </c>
      <c r="F4" s="48"/>
      <c r="G4" s="53">
        <f>+C4-D4</f>
        <v>4843538</v>
      </c>
    </row>
    <row r="5" spans="1:14" s="31" customFormat="1" ht="15" customHeight="1">
      <c r="B5" s="19" t="s">
        <v>6</v>
      </c>
      <c r="C5" s="16">
        <v>-53429059</v>
      </c>
      <c r="D5" s="16">
        <v>-48806938</v>
      </c>
      <c r="E5" s="58">
        <f t="shared" ref="E5:E12" si="0">+ROUND(G5/D5,3)</f>
        <v>9.5000000000000001E-2</v>
      </c>
      <c r="F5" s="48"/>
      <c r="G5" s="53">
        <f t="shared" ref="G5:G12" si="1">+C5-D5</f>
        <v>-4622121</v>
      </c>
    </row>
    <row r="6" spans="1:14" s="31" customFormat="1" ht="15" customHeight="1">
      <c r="B6" s="33" t="s">
        <v>7</v>
      </c>
      <c r="C6" s="34">
        <f>+C4+C5</f>
        <v>78126512</v>
      </c>
      <c r="D6" s="34">
        <f>+D4+D5</f>
        <v>77905095</v>
      </c>
      <c r="E6" s="58">
        <f t="shared" si="0"/>
        <v>3.0000000000000001E-3</v>
      </c>
      <c r="F6" s="50"/>
      <c r="G6" s="53">
        <f t="shared" si="1"/>
        <v>221417</v>
      </c>
    </row>
    <row r="7" spans="1:14" s="31" customFormat="1" ht="15" customHeight="1">
      <c r="B7" s="19" t="s">
        <v>8</v>
      </c>
      <c r="C7" s="16">
        <v>-16934222</v>
      </c>
      <c r="D7" s="16">
        <v>-17174932</v>
      </c>
      <c r="E7" s="58">
        <f t="shared" si="0"/>
        <v>-1.4E-2</v>
      </c>
      <c r="F7" s="48"/>
      <c r="G7" s="53">
        <f t="shared" si="1"/>
        <v>240710</v>
      </c>
      <c r="L7" s="16"/>
      <c r="M7" s="16"/>
      <c r="N7" s="41"/>
    </row>
    <row r="8" spans="1:14" s="31" customFormat="1" ht="15" customHeight="1">
      <c r="B8" s="33" t="s">
        <v>9</v>
      </c>
      <c r="C8" s="34">
        <f>+C6+C7</f>
        <v>61192290</v>
      </c>
      <c r="D8" s="34">
        <f>+D6+D7</f>
        <v>60730163</v>
      </c>
      <c r="E8" s="58">
        <f t="shared" si="0"/>
        <v>8.0000000000000002E-3</v>
      </c>
      <c r="F8" s="50"/>
      <c r="G8" s="53">
        <f t="shared" si="1"/>
        <v>462127</v>
      </c>
    </row>
    <row r="9" spans="1:14" s="31" customFormat="1" ht="15" customHeight="1">
      <c r="B9" s="19" t="s">
        <v>26</v>
      </c>
      <c r="C9" s="16">
        <v>14845686</v>
      </c>
      <c r="D9" s="16">
        <v>-158715</v>
      </c>
      <c r="E9" s="74" t="s">
        <v>27</v>
      </c>
      <c r="F9" s="48"/>
      <c r="G9" s="53">
        <f t="shared" si="1"/>
        <v>15004401</v>
      </c>
    </row>
    <row r="10" spans="1:14" s="31" customFormat="1" ht="15" customHeight="1">
      <c r="B10" s="19" t="s">
        <v>10</v>
      </c>
      <c r="C10" s="16">
        <v>-8421576</v>
      </c>
      <c r="D10" s="16">
        <v>-12847193</v>
      </c>
      <c r="E10" s="58">
        <f t="shared" si="0"/>
        <v>-0.34399999999999997</v>
      </c>
      <c r="F10" s="48"/>
      <c r="G10" s="53">
        <f t="shared" si="1"/>
        <v>4425617</v>
      </c>
    </row>
    <row r="11" spans="1:14" s="31" customFormat="1" ht="15" customHeight="1">
      <c r="B11" s="19" t="s">
        <v>17</v>
      </c>
      <c r="C11" s="16">
        <v>-15258183</v>
      </c>
      <c r="D11" s="16">
        <v>-10161532</v>
      </c>
      <c r="E11" s="58">
        <f t="shared" si="0"/>
        <v>0.502</v>
      </c>
      <c r="F11" s="50"/>
      <c r="G11" s="53">
        <f t="shared" si="1"/>
        <v>-5096651</v>
      </c>
    </row>
    <row r="12" spans="1:14" s="31" customFormat="1" ht="15" customHeight="1">
      <c r="B12" s="33" t="s">
        <v>11</v>
      </c>
      <c r="C12" s="34">
        <v>51019197</v>
      </c>
      <c r="D12" s="34">
        <v>36193509</v>
      </c>
      <c r="E12" s="58">
        <f t="shared" si="0"/>
        <v>0.41</v>
      </c>
      <c r="G12" s="53">
        <f t="shared" si="1"/>
        <v>14825688</v>
      </c>
    </row>
    <row r="13" spans="1:14" s="31" customFormat="1" ht="15" customHeight="1"/>
    <row r="14" spans="1:14" s="31" customFormat="1" ht="15" customHeight="1"/>
    <row r="15" spans="1:14" s="31" customFormat="1" ht="15" customHeight="1"/>
    <row r="16" spans="1:14" s="31" customFormat="1" ht="15" customHeight="1"/>
    <row r="17" s="31" customFormat="1" ht="15" customHeight="1"/>
    <row r="18" s="31" customFormat="1" ht="15" customHeight="1"/>
    <row r="19" s="31" customFormat="1" ht="15" customHeight="1"/>
    <row r="20" s="31" customFormat="1" ht="15" customHeight="1"/>
    <row r="21" s="31" customFormat="1" ht="15" customHeight="1"/>
    <row r="22" s="31" customFormat="1" ht="15" customHeight="1"/>
    <row r="23" s="31" customFormat="1" ht="15" customHeight="1"/>
    <row r="24" s="31" customFormat="1" ht="15" customHeight="1"/>
    <row r="25" s="31" customFormat="1" ht="15" customHeight="1"/>
    <row r="26" s="31" customFormat="1" ht="15" customHeight="1"/>
    <row r="37" s="30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tabSelected="1" topLeftCell="A4" workbookViewId="0">
      <selection activeCell="C20" sqref="C20:G29"/>
    </sheetView>
  </sheetViews>
  <sheetFormatPr baseColWidth="10" defaultRowHeight="12.75"/>
  <cols>
    <col min="1" max="1" width="11.42578125" style="91"/>
    <col min="2" max="2" width="25.28515625" style="91" bestFit="1" customWidth="1"/>
    <col min="3" max="4" width="12" style="91" bestFit="1" customWidth="1"/>
    <col min="5" max="9" width="11.42578125" style="91"/>
    <col min="10" max="10" width="68.28515625" style="91" bestFit="1" customWidth="1"/>
    <col min="11" max="11" width="12.28515625" style="91" bestFit="1" customWidth="1"/>
    <col min="12" max="16384" width="11.42578125" style="91"/>
  </cols>
  <sheetData>
    <row r="1" spans="2:13">
      <c r="B1" s="90" t="s">
        <v>114</v>
      </c>
    </row>
    <row r="3" spans="2:13">
      <c r="B3" s="85" t="s">
        <v>118</v>
      </c>
      <c r="C3" s="99" t="s">
        <v>119</v>
      </c>
      <c r="D3" s="99" t="s">
        <v>120</v>
      </c>
      <c r="E3" s="99" t="s">
        <v>5</v>
      </c>
      <c r="F3" s="100"/>
      <c r="G3" s="99" t="s">
        <v>121</v>
      </c>
    </row>
    <row r="4" spans="2:13" ht="13.5" thickBot="1">
      <c r="B4" s="86" t="s">
        <v>37</v>
      </c>
      <c r="C4" s="96"/>
      <c r="D4" s="96"/>
      <c r="E4" s="96"/>
      <c r="F4" s="100"/>
      <c r="G4" s="96"/>
      <c r="J4" s="92"/>
      <c r="K4" s="93"/>
      <c r="L4" s="93"/>
      <c r="M4" s="93"/>
    </row>
    <row r="5" spans="2:13">
      <c r="B5" s="14" t="s">
        <v>115</v>
      </c>
      <c r="C5" s="17" t="s">
        <v>122</v>
      </c>
      <c r="D5" s="17" t="s">
        <v>123</v>
      </c>
      <c r="E5" s="17" t="s">
        <v>124</v>
      </c>
      <c r="F5" s="48"/>
      <c r="G5" s="17" t="s">
        <v>125</v>
      </c>
      <c r="J5" s="92"/>
      <c r="K5" s="93"/>
      <c r="L5" s="93"/>
      <c r="M5" s="93"/>
    </row>
    <row r="6" spans="2:13">
      <c r="B6" s="14" t="s">
        <v>126</v>
      </c>
      <c r="C6" s="17">
        <v>217.404</v>
      </c>
      <c r="D6" s="17">
        <v>125.26</v>
      </c>
      <c r="E6" s="17" t="s">
        <v>127</v>
      </c>
      <c r="F6" s="17"/>
      <c r="G6" s="17">
        <v>92.144000000000005</v>
      </c>
      <c r="J6" s="92"/>
      <c r="K6" s="93"/>
      <c r="L6" s="93"/>
      <c r="M6" s="93"/>
    </row>
    <row r="7" spans="2:13" ht="24">
      <c r="B7" s="14" t="s">
        <v>128</v>
      </c>
      <c r="C7" s="17" t="s">
        <v>129</v>
      </c>
      <c r="D7" s="17" t="s">
        <v>130</v>
      </c>
      <c r="E7" s="17" t="s">
        <v>131</v>
      </c>
      <c r="F7" s="48"/>
      <c r="G7" s="17" t="s">
        <v>132</v>
      </c>
      <c r="J7" s="92"/>
      <c r="K7" s="93"/>
      <c r="L7" s="93"/>
      <c r="M7" s="93"/>
    </row>
    <row r="8" spans="2:13">
      <c r="B8" s="85" t="s">
        <v>7</v>
      </c>
      <c r="C8" s="94" t="s">
        <v>133</v>
      </c>
      <c r="D8" s="94" t="s">
        <v>134</v>
      </c>
      <c r="E8" s="94" t="s">
        <v>135</v>
      </c>
      <c r="F8" s="48"/>
      <c r="G8" s="94" t="s">
        <v>136</v>
      </c>
      <c r="J8" s="92"/>
      <c r="K8" s="93"/>
      <c r="L8" s="93"/>
      <c r="M8" s="93"/>
    </row>
    <row r="9" spans="2:13">
      <c r="B9" s="14" t="s">
        <v>40</v>
      </c>
      <c r="C9" s="17" t="s">
        <v>137</v>
      </c>
      <c r="D9" s="17" t="s">
        <v>138</v>
      </c>
      <c r="E9" s="17" t="s">
        <v>139</v>
      </c>
      <c r="F9" s="48"/>
      <c r="G9" s="17" t="s">
        <v>140</v>
      </c>
      <c r="J9" s="92"/>
      <c r="K9" s="93"/>
      <c r="L9" s="93"/>
      <c r="M9" s="93"/>
    </row>
    <row r="10" spans="2:13">
      <c r="B10" s="85" t="s">
        <v>41</v>
      </c>
      <c r="C10" s="94" t="s">
        <v>141</v>
      </c>
      <c r="D10" s="94" t="s">
        <v>142</v>
      </c>
      <c r="E10" s="94" t="s">
        <v>143</v>
      </c>
      <c r="F10" s="48"/>
      <c r="G10" s="94" t="s">
        <v>144</v>
      </c>
      <c r="J10" s="92"/>
      <c r="K10" s="93"/>
      <c r="L10" s="93"/>
      <c r="M10" s="93"/>
    </row>
    <row r="11" spans="2:13">
      <c r="B11" s="14" t="s">
        <v>145</v>
      </c>
      <c r="C11" s="17">
        <v>27.629000000000001</v>
      </c>
      <c r="D11" s="17">
        <v>-70.647999999999996</v>
      </c>
      <c r="E11" s="17" t="s">
        <v>146</v>
      </c>
      <c r="F11" s="17"/>
      <c r="G11" s="17">
        <v>98.277000000000001</v>
      </c>
      <c r="J11" s="92"/>
      <c r="K11" s="93"/>
      <c r="L11" s="93"/>
      <c r="M11" s="93"/>
    </row>
    <row r="12" spans="2:13">
      <c r="B12" s="14" t="s">
        <v>42</v>
      </c>
      <c r="C12" s="17" t="s">
        <v>147</v>
      </c>
      <c r="D12" s="17" t="s">
        <v>148</v>
      </c>
      <c r="E12" s="17" t="s">
        <v>149</v>
      </c>
      <c r="F12" s="48"/>
      <c r="G12" s="17" t="s">
        <v>150</v>
      </c>
      <c r="J12" s="92"/>
      <c r="K12" s="93"/>
      <c r="L12" s="93"/>
      <c r="M12" s="93"/>
    </row>
    <row r="13" spans="2:13">
      <c r="B13" s="14" t="s">
        <v>116</v>
      </c>
      <c r="C13" s="17" t="s">
        <v>151</v>
      </c>
      <c r="D13" s="17" t="s">
        <v>152</v>
      </c>
      <c r="E13" s="17" t="s">
        <v>153</v>
      </c>
      <c r="F13" s="48"/>
      <c r="G13" s="17" t="s">
        <v>154</v>
      </c>
      <c r="J13" s="92"/>
      <c r="K13" s="93"/>
      <c r="L13" s="93"/>
      <c r="M13" s="93"/>
    </row>
    <row r="14" spans="2:13">
      <c r="B14" s="85" t="s">
        <v>44</v>
      </c>
      <c r="C14" s="94" t="s">
        <v>155</v>
      </c>
      <c r="D14" s="94" t="s">
        <v>156</v>
      </c>
      <c r="E14" s="94" t="s">
        <v>157</v>
      </c>
      <c r="F14" s="48"/>
      <c r="G14" s="94" t="s">
        <v>158</v>
      </c>
      <c r="J14" s="92"/>
      <c r="M14" s="93"/>
    </row>
    <row r="15" spans="2:13">
      <c r="C15" s="93"/>
      <c r="D15" s="93"/>
      <c r="J15" s="92"/>
    </row>
    <row r="16" spans="2:13">
      <c r="B16" s="90" t="s">
        <v>117</v>
      </c>
      <c r="J16" s="92"/>
    </row>
    <row r="17" spans="2:10">
      <c r="J17" s="92"/>
    </row>
    <row r="18" spans="2:10">
      <c r="B18" s="85" t="s">
        <v>118</v>
      </c>
      <c r="C18" s="99" t="s">
        <v>119</v>
      </c>
      <c r="D18" s="99" t="s">
        <v>120</v>
      </c>
      <c r="E18" s="99" t="s">
        <v>5</v>
      </c>
      <c r="F18" s="100"/>
      <c r="G18" s="99" t="s">
        <v>121</v>
      </c>
    </row>
    <row r="19" spans="2:10" ht="13.5" thickBot="1">
      <c r="B19" s="86" t="s">
        <v>37</v>
      </c>
      <c r="C19" s="96"/>
      <c r="D19" s="96"/>
      <c r="E19" s="96"/>
      <c r="F19" s="100"/>
      <c r="G19" s="96"/>
    </row>
    <row r="20" spans="2:10">
      <c r="B20" s="14" t="s">
        <v>115</v>
      </c>
      <c r="C20" s="53">
        <v>5796491</v>
      </c>
      <c r="D20" s="53">
        <v>6143261</v>
      </c>
      <c r="E20" s="58">
        <v>-5.6000000000000001E-2</v>
      </c>
      <c r="F20" s="95"/>
      <c r="G20" s="53">
        <v>-346770</v>
      </c>
    </row>
    <row r="21" spans="2:10">
      <c r="B21" s="14" t="s">
        <v>126</v>
      </c>
      <c r="C21" s="53">
        <v>1003207</v>
      </c>
      <c r="D21" s="53">
        <v>829461</v>
      </c>
      <c r="E21" s="58">
        <v>0.20899999999999999</v>
      </c>
      <c r="F21" s="17"/>
      <c r="G21" s="53">
        <v>173746</v>
      </c>
    </row>
    <row r="22" spans="2:10" ht="24">
      <c r="B22" s="14" t="s">
        <v>128</v>
      </c>
      <c r="C22" s="53">
        <v>-5748242</v>
      </c>
      <c r="D22" s="53">
        <v>-6204017</v>
      </c>
      <c r="E22" s="58">
        <v>-7.2999999999999995E-2</v>
      </c>
      <c r="F22" s="95"/>
      <c r="G22" s="53">
        <v>455775</v>
      </c>
    </row>
    <row r="23" spans="2:10">
      <c r="B23" s="85" t="s">
        <v>7</v>
      </c>
      <c r="C23" s="54">
        <v>1051456</v>
      </c>
      <c r="D23" s="54">
        <v>768705</v>
      </c>
      <c r="E23" s="59">
        <v>0.36799999999999999</v>
      </c>
      <c r="F23" s="95"/>
      <c r="G23" s="54">
        <v>282751</v>
      </c>
    </row>
    <row r="24" spans="2:10">
      <c r="B24" s="14" t="s">
        <v>40</v>
      </c>
      <c r="C24" s="53">
        <v>-175555</v>
      </c>
      <c r="D24" s="53">
        <v>-178178</v>
      </c>
      <c r="E24" s="58">
        <v>-1.4999999999999999E-2</v>
      </c>
      <c r="F24" s="95"/>
      <c r="G24" s="53">
        <v>2623</v>
      </c>
    </row>
    <row r="25" spans="2:10">
      <c r="B25" s="85" t="s">
        <v>41</v>
      </c>
      <c r="C25" s="54"/>
      <c r="D25" s="54">
        <v>590527</v>
      </c>
      <c r="E25" s="59">
        <v>0.48299999999999998</v>
      </c>
      <c r="F25" s="50"/>
      <c r="G25" s="54">
        <v>285374</v>
      </c>
    </row>
    <row r="26" spans="2:10">
      <c r="B26" s="14" t="s">
        <v>145</v>
      </c>
      <c r="C26" s="53">
        <v>71193</v>
      </c>
      <c r="D26" s="53">
        <v>125</v>
      </c>
      <c r="E26" s="74" t="s">
        <v>159</v>
      </c>
      <c r="F26" s="17"/>
      <c r="G26" s="53">
        <v>71068</v>
      </c>
    </row>
    <row r="27" spans="2:10">
      <c r="B27" s="14" t="s">
        <v>42</v>
      </c>
      <c r="C27" s="53">
        <v>-736</v>
      </c>
      <c r="D27" s="53">
        <v>-4849</v>
      </c>
      <c r="E27" s="58">
        <v>-0.84799999999999998</v>
      </c>
      <c r="F27" s="95"/>
      <c r="G27" s="53">
        <v>4113</v>
      </c>
    </row>
    <row r="28" spans="2:10">
      <c r="B28" s="14" t="s">
        <v>116</v>
      </c>
      <c r="C28" s="53">
        <v>-256798</v>
      </c>
      <c r="D28" s="53">
        <v>-194934</v>
      </c>
      <c r="E28" s="58">
        <v>0.317</v>
      </c>
      <c r="F28" s="95"/>
      <c r="G28" s="53">
        <v>-61864</v>
      </c>
    </row>
    <row r="29" spans="2:10">
      <c r="B29" s="85" t="s">
        <v>44</v>
      </c>
      <c r="C29" s="54">
        <v>689560</v>
      </c>
      <c r="D29" s="54">
        <v>390869</v>
      </c>
      <c r="E29" s="101">
        <v>0.76400000000000001</v>
      </c>
      <c r="F29" s="50"/>
      <c r="G29" s="102">
        <v>298691</v>
      </c>
    </row>
  </sheetData>
  <mergeCells count="10">
    <mergeCell ref="C18:C19"/>
    <mergeCell ref="D18:D19"/>
    <mergeCell ref="E18:E19"/>
    <mergeCell ref="F18:F19"/>
    <mergeCell ref="G18:G19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9"/>
  <sheetViews>
    <sheetView showGridLines="0" workbookViewId="0">
      <selection activeCell="B22" sqref="B22:B27"/>
    </sheetView>
  </sheetViews>
  <sheetFormatPr baseColWidth="10" defaultRowHeight="15" customHeight="1"/>
  <cols>
    <col min="1" max="1" width="3.85546875" style="9" customWidth="1"/>
    <col min="2" max="2" width="46.5703125" style="9" customWidth="1"/>
    <col min="3" max="4" width="13.7109375" style="9" customWidth="1"/>
    <col min="5" max="5" width="9.28515625" style="9" customWidth="1"/>
    <col min="6" max="16384" width="11.42578125" style="9"/>
  </cols>
  <sheetData>
    <row r="3" spans="2:5" ht="15" customHeight="1" thickBot="1">
      <c r="B3" s="48"/>
      <c r="C3" s="44" t="s">
        <v>28</v>
      </c>
      <c r="D3" s="44" t="s">
        <v>22</v>
      </c>
      <c r="E3" s="99" t="s">
        <v>5</v>
      </c>
    </row>
    <row r="4" spans="2:5" ht="15" customHeight="1" thickBot="1">
      <c r="B4" s="32"/>
      <c r="C4" s="44" t="s">
        <v>53</v>
      </c>
      <c r="D4" s="44" t="s">
        <v>53</v>
      </c>
      <c r="E4" s="98"/>
    </row>
    <row r="5" spans="2:5" ht="15" customHeight="1">
      <c r="B5" s="80" t="s">
        <v>63</v>
      </c>
      <c r="C5" s="11"/>
      <c r="D5" s="11"/>
      <c r="E5" s="11"/>
    </row>
    <row r="6" spans="2:5" ht="12.75" customHeight="1">
      <c r="B6" s="19" t="s">
        <v>64</v>
      </c>
      <c r="C6" s="16">
        <v>187833870</v>
      </c>
      <c r="D6" s="16">
        <v>183335457</v>
      </c>
      <c r="E6" s="58">
        <v>2.5000000000000001E-2</v>
      </c>
    </row>
    <row r="7" spans="2:5" ht="12.75" customHeight="1">
      <c r="B7" s="19" t="s">
        <v>65</v>
      </c>
      <c r="C7" s="16">
        <v>1865406946</v>
      </c>
      <c r="D7" s="16">
        <v>1861126917</v>
      </c>
      <c r="E7" s="58">
        <v>2E-3</v>
      </c>
    </row>
    <row r="8" spans="2:5" ht="12.75" customHeight="1">
      <c r="B8" s="88" t="s">
        <v>66</v>
      </c>
      <c r="C8" s="34">
        <v>2053240816</v>
      </c>
      <c r="D8" s="34">
        <v>2044462374</v>
      </c>
      <c r="E8" s="59">
        <v>4.0000000000000001E-3</v>
      </c>
    </row>
    <row r="9" spans="2:5" ht="12.75" customHeight="1">
      <c r="B9" s="80" t="s">
        <v>67</v>
      </c>
      <c r="C9" s="11"/>
      <c r="D9" s="11"/>
      <c r="E9" s="61"/>
    </row>
    <row r="10" spans="2:5" ht="12.75" customHeight="1">
      <c r="B10" s="19" t="s">
        <v>68</v>
      </c>
      <c r="C10" s="16">
        <v>163057671</v>
      </c>
      <c r="D10" s="16">
        <v>212350061</v>
      </c>
      <c r="E10" s="58">
        <v>-0.23200000000000001</v>
      </c>
    </row>
    <row r="11" spans="2:5" ht="12.75" customHeight="1">
      <c r="B11" s="19" t="s">
        <v>69</v>
      </c>
      <c r="C11" s="16">
        <v>879798117</v>
      </c>
      <c r="D11" s="16">
        <v>873274457</v>
      </c>
      <c r="E11" s="58">
        <v>7.0000000000000001E-3</v>
      </c>
    </row>
    <row r="12" spans="2:5" ht="12.75" customHeight="1">
      <c r="B12" s="33" t="s">
        <v>70</v>
      </c>
      <c r="C12" s="34">
        <v>1042855788</v>
      </c>
      <c r="D12" s="34">
        <v>1085624518</v>
      </c>
      <c r="E12" s="59">
        <v>-3.9E-2</v>
      </c>
    </row>
    <row r="13" spans="2:5" ht="12.75" customHeight="1">
      <c r="B13" s="48"/>
      <c r="C13" s="11"/>
      <c r="D13" s="11"/>
      <c r="E13" s="61"/>
    </row>
    <row r="14" spans="2:5" ht="12.75" customHeight="1">
      <c r="B14" s="19" t="s">
        <v>71</v>
      </c>
      <c r="C14" s="16">
        <v>614773472</v>
      </c>
      <c r="D14" s="16">
        <v>589683018</v>
      </c>
      <c r="E14" s="58">
        <v>4.2999999999999997E-2</v>
      </c>
    </row>
    <row r="15" spans="2:5" ht="12.75" customHeight="1">
      <c r="B15" s="19" t="s">
        <v>72</v>
      </c>
      <c r="C15" s="16">
        <v>395611556</v>
      </c>
      <c r="D15" s="16">
        <v>369154838</v>
      </c>
      <c r="E15" s="58">
        <v>7.1999999999999995E-2</v>
      </c>
    </row>
    <row r="16" spans="2:5" ht="12.75" customHeight="1">
      <c r="B16" s="33" t="s">
        <v>73</v>
      </c>
      <c r="C16" s="34">
        <v>1010385028</v>
      </c>
      <c r="D16" s="34">
        <v>958837856</v>
      </c>
      <c r="E16" s="59">
        <v>5.3999999999999999E-2</v>
      </c>
    </row>
    <row r="17" spans="2:5" ht="12.75" customHeight="1">
      <c r="B17" s="33" t="s">
        <v>74</v>
      </c>
      <c r="C17" s="34">
        <v>2053240816</v>
      </c>
      <c r="D17" s="34">
        <v>2044462374</v>
      </c>
      <c r="E17" s="59">
        <v>4.0000000000000001E-3</v>
      </c>
    </row>
    <row r="22" spans="2:5" ht="15" customHeight="1" thickBot="1">
      <c r="B22" s="89" t="s">
        <v>75</v>
      </c>
      <c r="C22" s="45" t="s">
        <v>28</v>
      </c>
    </row>
    <row r="23" spans="2:5" ht="15" customHeight="1">
      <c r="B23" s="14" t="s">
        <v>76</v>
      </c>
      <c r="C23" s="16">
        <v>3501880</v>
      </c>
    </row>
    <row r="24" spans="2:5" ht="15" customHeight="1">
      <c r="B24" s="14" t="s">
        <v>77</v>
      </c>
      <c r="C24" s="16">
        <v>2013570</v>
      </c>
    </row>
    <row r="25" spans="2:5" s="23" customFormat="1" ht="15" customHeight="1">
      <c r="B25" s="14" t="s">
        <v>78</v>
      </c>
      <c r="C25" s="16">
        <v>1413395</v>
      </c>
    </row>
    <row r="26" spans="2:5" ht="15" customHeight="1">
      <c r="B26" s="14" t="s">
        <v>79</v>
      </c>
      <c r="C26" s="16">
        <v>1191484</v>
      </c>
    </row>
    <row r="27" spans="2:5" ht="15" customHeight="1">
      <c r="B27" s="14" t="s">
        <v>80</v>
      </c>
      <c r="C27" s="16">
        <v>1040251</v>
      </c>
    </row>
    <row r="28" spans="2:5" ht="15" customHeight="1">
      <c r="B28" s="71"/>
      <c r="C28" s="72"/>
    </row>
    <row r="29" spans="2:5" ht="15" customHeight="1">
      <c r="B29" s="71"/>
      <c r="C29" s="72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topLeftCell="A4" workbookViewId="0">
      <selection activeCell="K19" sqref="K19"/>
    </sheetView>
  </sheetViews>
  <sheetFormatPr baseColWidth="10" defaultRowHeight="15" customHeight="1"/>
  <cols>
    <col min="1" max="1" width="11.42578125" style="27"/>
    <col min="2" max="2" width="18.28515625" style="27" customWidth="1"/>
    <col min="3" max="3" width="11.42578125" style="27"/>
    <col min="4" max="8" width="12.7109375" style="27" customWidth="1"/>
    <col min="9" max="16384" width="11.42578125" style="27"/>
  </cols>
  <sheetData>
    <row r="1" spans="2:10" ht="15" customHeight="1">
      <c r="B1" s="26"/>
      <c r="C1" s="26"/>
      <c r="D1" s="26"/>
      <c r="E1" s="21"/>
      <c r="F1" s="21"/>
      <c r="G1" s="21"/>
      <c r="H1" s="21"/>
    </row>
    <row r="2" spans="2:10" ht="15" customHeight="1" thickBot="1">
      <c r="B2" s="18" t="s">
        <v>81</v>
      </c>
      <c r="C2" s="79" t="s">
        <v>82</v>
      </c>
      <c r="D2" s="79" t="s">
        <v>14</v>
      </c>
      <c r="E2" s="79" t="s">
        <v>83</v>
      </c>
      <c r="F2" s="79" t="s">
        <v>84</v>
      </c>
      <c r="G2" s="79" t="s">
        <v>85</v>
      </c>
      <c r="H2" s="79" t="s">
        <v>86</v>
      </c>
    </row>
    <row r="3" spans="2:10" ht="15" customHeight="1">
      <c r="B3" s="19" t="s">
        <v>87</v>
      </c>
      <c r="C3" s="6" t="s">
        <v>1</v>
      </c>
      <c r="D3" s="16">
        <v>191520598</v>
      </c>
      <c r="E3" s="16">
        <v>25809735</v>
      </c>
      <c r="F3" s="16">
        <v>26400498</v>
      </c>
      <c r="G3" s="16">
        <v>25800259</v>
      </c>
      <c r="H3" s="16">
        <v>113510106</v>
      </c>
      <c r="J3" s="35"/>
    </row>
    <row r="4" spans="2:10" ht="15" customHeight="1">
      <c r="B4" s="19" t="s">
        <v>88</v>
      </c>
      <c r="C4" s="6" t="s">
        <v>1</v>
      </c>
      <c r="D4" s="16">
        <v>555570174</v>
      </c>
      <c r="E4" s="16">
        <v>8947824</v>
      </c>
      <c r="F4" s="16">
        <v>48044247</v>
      </c>
      <c r="G4" s="16">
        <v>19366312</v>
      </c>
      <c r="H4" s="16">
        <v>479211791</v>
      </c>
      <c r="J4" s="35"/>
    </row>
    <row r="5" spans="2:10" ht="15" customHeight="1" thickBot="1">
      <c r="B5" s="32" t="s">
        <v>89</v>
      </c>
      <c r="C5" s="8" t="s">
        <v>1</v>
      </c>
      <c r="D5" s="46">
        <v>100019209</v>
      </c>
      <c r="E5" s="46">
        <v>0</v>
      </c>
      <c r="F5" s="46">
        <v>75859307</v>
      </c>
      <c r="G5" s="46">
        <v>24159902</v>
      </c>
      <c r="H5" s="46">
        <v>0</v>
      </c>
      <c r="J5" s="35"/>
    </row>
    <row r="6" spans="2:10" ht="15" customHeight="1">
      <c r="B6" s="33" t="s">
        <v>12</v>
      </c>
      <c r="C6" s="26"/>
      <c r="D6" s="34">
        <v>847109981</v>
      </c>
      <c r="E6" s="34">
        <v>34757559</v>
      </c>
      <c r="F6" s="34">
        <v>150304052</v>
      </c>
      <c r="G6" s="34">
        <v>69326473</v>
      </c>
      <c r="H6" s="34">
        <v>592721897</v>
      </c>
    </row>
    <row r="8" spans="2:10" ht="15" customHeight="1">
      <c r="D8" s="35"/>
      <c r="E8" s="35"/>
      <c r="F8" s="35"/>
      <c r="G8" s="35"/>
      <c r="H8" s="35"/>
    </row>
    <row r="9" spans="2:10" ht="15" customHeight="1">
      <c r="B9" s="37" t="s">
        <v>87</v>
      </c>
      <c r="C9" s="38">
        <v>0.23</v>
      </c>
      <c r="D9" s="39">
        <v>191520598</v>
      </c>
      <c r="E9" s="37"/>
      <c r="F9" s="37" t="s">
        <v>90</v>
      </c>
      <c r="G9" s="38">
        <v>0.88</v>
      </c>
      <c r="H9" s="39">
        <v>747090772</v>
      </c>
    </row>
    <row r="10" spans="2:10" ht="15" customHeight="1">
      <c r="B10" s="37" t="s">
        <v>88</v>
      </c>
      <c r="C10" s="38">
        <v>0.65</v>
      </c>
      <c r="D10" s="39">
        <v>555570174</v>
      </c>
      <c r="E10" s="37"/>
      <c r="F10" s="37" t="s">
        <v>16</v>
      </c>
      <c r="G10" s="40">
        <v>0.12</v>
      </c>
      <c r="H10" s="39">
        <v>100019209</v>
      </c>
    </row>
    <row r="11" spans="2:10" ht="15" customHeight="1">
      <c r="B11" s="37" t="s">
        <v>89</v>
      </c>
      <c r="C11" s="38">
        <v>0.12</v>
      </c>
      <c r="D11" s="39">
        <v>100019209</v>
      </c>
      <c r="E11" s="37"/>
      <c r="F11" s="37"/>
      <c r="G11" s="38"/>
      <c r="H11" s="39"/>
    </row>
    <row r="12" spans="2:10" ht="15" customHeight="1">
      <c r="B12" s="27" t="s">
        <v>91</v>
      </c>
      <c r="C12" s="75">
        <v>1</v>
      </c>
      <c r="D12" s="35"/>
      <c r="F12" s="27" t="s">
        <v>92</v>
      </c>
      <c r="G12" s="36">
        <v>1</v>
      </c>
    </row>
    <row r="13" spans="2:10" ht="15" customHeight="1">
      <c r="C13" s="36"/>
      <c r="D13" s="35"/>
      <c r="G13" s="36"/>
    </row>
    <row r="14" spans="2:10" ht="15" customHeight="1">
      <c r="C14" s="51"/>
      <c r="D14" s="35"/>
      <c r="G14" s="51"/>
    </row>
    <row r="15" spans="2:10" ht="15" customHeight="1">
      <c r="D15" s="35"/>
      <c r="E15" s="35"/>
      <c r="F15" s="35"/>
      <c r="G15" s="35"/>
      <c r="H15" s="35"/>
    </row>
    <row r="16" spans="2:10" ht="15" customHeight="1">
      <c r="D16" s="35"/>
      <c r="E16" s="35"/>
      <c r="F16" s="35"/>
      <c r="G16" s="35"/>
      <c r="H16" s="3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D26" sqref="D26"/>
    </sheetView>
  </sheetViews>
  <sheetFormatPr baseColWidth="10" defaultRowHeight="15" customHeight="1"/>
  <cols>
    <col min="1" max="1" width="6" style="9" customWidth="1"/>
    <col min="2" max="2" width="33.28515625" style="9" customWidth="1"/>
    <col min="3" max="4" width="12" style="9" bestFit="1" customWidth="1"/>
    <col min="5" max="6" width="11.42578125" style="9"/>
    <col min="7" max="7" width="12" style="9" bestFit="1" customWidth="1"/>
    <col min="8" max="16384" width="11.42578125" style="9"/>
  </cols>
  <sheetData>
    <row r="3" spans="2:5" ht="15" customHeight="1" thickBot="1">
      <c r="B3" s="86" t="s">
        <v>93</v>
      </c>
      <c r="C3" s="20" t="s">
        <v>28</v>
      </c>
      <c r="D3" s="20" t="s">
        <v>29</v>
      </c>
      <c r="E3" s="20" t="s">
        <v>5</v>
      </c>
    </row>
    <row r="4" spans="2:5" ht="15" customHeight="1">
      <c r="B4" s="14" t="s">
        <v>94</v>
      </c>
      <c r="C4" s="56">
        <v>57610299</v>
      </c>
      <c r="D4" s="56">
        <v>66012066</v>
      </c>
      <c r="E4" s="62">
        <v>-0.127</v>
      </c>
    </row>
    <row r="5" spans="2:5" ht="15" customHeight="1">
      <c r="B5" s="14" t="s">
        <v>95</v>
      </c>
      <c r="C5" s="56">
        <v>-25689824</v>
      </c>
      <c r="D5" s="56">
        <v>-33406081</v>
      </c>
      <c r="E5" s="63">
        <v>-0.23100000000000001</v>
      </c>
    </row>
    <row r="6" spans="2:5" ht="15" customHeight="1">
      <c r="B6" s="14" t="s">
        <v>96</v>
      </c>
      <c r="C6" s="56">
        <v>-45078769</v>
      </c>
      <c r="D6" s="56">
        <v>-3120576</v>
      </c>
      <c r="E6" s="63">
        <v>13.446</v>
      </c>
    </row>
    <row r="7" spans="2:5" ht="15" customHeight="1">
      <c r="B7" s="85" t="s">
        <v>97</v>
      </c>
      <c r="C7" s="57">
        <v>-13158294</v>
      </c>
      <c r="D7" s="57">
        <v>29485409</v>
      </c>
      <c r="E7" s="64">
        <v>-1.446</v>
      </c>
    </row>
    <row r="8" spans="2:5" ht="15" customHeight="1">
      <c r="B8" s="85" t="s">
        <v>98</v>
      </c>
      <c r="C8" s="57">
        <v>52963712</v>
      </c>
      <c r="D8" s="57">
        <v>63676551</v>
      </c>
      <c r="E8" s="64">
        <v>-0.16800000000000001</v>
      </c>
    </row>
    <row r="11" spans="2:5" ht="15" customHeight="1">
      <c r="C11" s="4"/>
    </row>
    <row r="12" spans="2:5" ht="15" customHeight="1">
      <c r="C12" s="4"/>
      <c r="D12" s="65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8"/>
    </row>
    <row r="27" spans="3:3" s="23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B3" sqref="B3:E16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5"/>
      <c r="C3" s="20"/>
      <c r="D3" s="20" t="s">
        <v>28</v>
      </c>
      <c r="E3" s="20" t="s">
        <v>22</v>
      </c>
    </row>
    <row r="4" spans="1:5" ht="15" customHeight="1">
      <c r="B4" s="33" t="s">
        <v>99</v>
      </c>
      <c r="C4" s="48"/>
      <c r="D4" s="11"/>
      <c r="E4" s="11"/>
    </row>
    <row r="5" spans="1:5" ht="15" customHeight="1">
      <c r="A5" s="2"/>
      <c r="B5" s="19" t="s">
        <v>100</v>
      </c>
      <c r="C5" s="15" t="s">
        <v>101</v>
      </c>
      <c r="D5" s="66">
        <v>1.1499999999999999</v>
      </c>
      <c r="E5" s="66">
        <v>0.86</v>
      </c>
    </row>
    <row r="6" spans="1:5" ht="15" customHeight="1">
      <c r="A6" s="2"/>
      <c r="B6" s="19" t="s">
        <v>102</v>
      </c>
      <c r="C6" s="15" t="s">
        <v>101</v>
      </c>
      <c r="D6" s="66">
        <v>0.32</v>
      </c>
      <c r="E6" s="66">
        <v>0.31</v>
      </c>
    </row>
    <row r="7" spans="1:5" ht="15" customHeight="1">
      <c r="B7" s="33" t="s">
        <v>103</v>
      </c>
      <c r="C7" s="48"/>
      <c r="D7" s="67"/>
      <c r="E7" s="67"/>
    </row>
    <row r="8" spans="1:5" ht="15" customHeight="1">
      <c r="B8" s="19" t="s">
        <v>104</v>
      </c>
      <c r="C8" s="15" t="s">
        <v>101</v>
      </c>
      <c r="D8" s="66">
        <v>1.0321</v>
      </c>
      <c r="E8" s="66">
        <v>1.1322000000000001</v>
      </c>
    </row>
    <row r="9" spans="1:5" ht="15" customHeight="1">
      <c r="A9" s="2"/>
      <c r="B9" s="19" t="s">
        <v>105</v>
      </c>
      <c r="C9" s="15" t="s">
        <v>101</v>
      </c>
      <c r="D9" s="66">
        <v>0.15640000000000001</v>
      </c>
      <c r="E9" s="66">
        <v>0.1956</v>
      </c>
    </row>
    <row r="10" spans="1:5" ht="15" customHeight="1">
      <c r="A10" s="2"/>
      <c r="B10" s="19" t="s">
        <v>106</v>
      </c>
      <c r="C10" s="15" t="s">
        <v>101</v>
      </c>
      <c r="D10" s="66">
        <v>0.84360000000000002</v>
      </c>
      <c r="E10" s="66">
        <v>0.8044</v>
      </c>
    </row>
    <row r="11" spans="1:5" ht="15" customHeight="1">
      <c r="A11" s="2"/>
      <c r="B11" s="19" t="s">
        <v>107</v>
      </c>
      <c r="C11" s="15" t="s">
        <v>101</v>
      </c>
      <c r="D11" s="66">
        <v>8.25</v>
      </c>
      <c r="E11" s="66">
        <v>8.27</v>
      </c>
    </row>
    <row r="12" spans="1:5" ht="15" customHeight="1">
      <c r="B12" s="33" t="s">
        <v>108</v>
      </c>
      <c r="C12" s="48"/>
      <c r="D12" s="67"/>
      <c r="E12" s="67"/>
    </row>
    <row r="13" spans="1:5" ht="12.75">
      <c r="A13" s="2"/>
      <c r="B13" s="14" t="s">
        <v>109</v>
      </c>
      <c r="C13" s="15" t="s">
        <v>0</v>
      </c>
      <c r="D13" s="68">
        <v>12.370000000000001</v>
      </c>
      <c r="E13" s="68">
        <v>12.7</v>
      </c>
    </row>
    <row r="14" spans="1:5" ht="15" customHeight="1">
      <c r="A14" s="2"/>
      <c r="B14" s="19" t="s">
        <v>110</v>
      </c>
      <c r="C14" s="15" t="s">
        <v>0</v>
      </c>
      <c r="D14" s="66">
        <v>3.6900000000000004</v>
      </c>
      <c r="E14" s="66">
        <v>3.71</v>
      </c>
    </row>
    <row r="15" spans="1:5" ht="15" customHeight="1">
      <c r="A15" s="2"/>
      <c r="B15" s="19" t="s">
        <v>111</v>
      </c>
      <c r="C15" s="15" t="s">
        <v>112</v>
      </c>
      <c r="D15" s="66">
        <v>75.44</v>
      </c>
      <c r="E15" s="66">
        <v>74.290000000000006</v>
      </c>
    </row>
    <row r="16" spans="1:5" ht="15" customHeight="1">
      <c r="B16" s="19" t="s">
        <v>113</v>
      </c>
      <c r="C16" s="15" t="s">
        <v>0</v>
      </c>
      <c r="D16" s="66">
        <v>6.16</v>
      </c>
      <c r="E16" s="66">
        <v>6.5500000000000007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Trim</vt:lpstr>
      <vt:lpstr>Resultados por Segmento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2017-05-30T16:04:09Z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