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nia\OneDrive\Escritorio\Traducciones\Aguas Andinas\IAM\IAM 2025\Traducciones\"/>
    </mc:Choice>
  </mc:AlternateContent>
  <xr:revisionPtr revIDLastSave="0" documentId="8_{B961DEE8-9AEA-437F-BBC5-6473C2A642B2}" xr6:coauthVersionLast="47" xr6:coauthVersionMax="47" xr10:uidLastSave="{00000000-0000-0000-0000-000000000000}"/>
  <bookViews>
    <workbookView xWindow="-108" yWindow="-108" windowWidth="23256" windowHeight="12456" tabRatio="908" firstSheet="1" activeTab="1" xr2:uid="{00000000-000D-0000-FFFF-FFFF00000000}"/>
  </bookViews>
  <sheets>
    <sheet name=" BExRepositorySheet" sheetId="9" state="veryHidden" r:id="rId1"/>
    <sheet name=" Results" sheetId="18" r:id="rId2"/>
    <sheet name="Results by Segment" sheetId="29" r:id="rId3"/>
    <sheet name=" Quarter Results" sheetId="24" state="hidden" r:id="rId4"/>
    <sheet name=" Statement of financial positio" sheetId="8" r:id="rId5"/>
    <sheet name=" Financial Debt" sheetId="23" r:id="rId6"/>
    <sheet name=" Cash flow" sheetId="17" r:id="rId7"/>
    <sheet name=" Indicators" sheetId="1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Hlk128663002" localSheetId="5">'[1]Deuda Financiera'!$J$2</definedName>
    <definedName name="_Hlk47472038" localSheetId="2">'[2]Resultados por Segmento'!$B$10</definedName>
    <definedName name="_Hlk70934545" localSheetId="1">[3]Resultados!#REF!</definedName>
    <definedName name="_xlnm.Print_Area" localSheetId="6">'[5]Flujo de efectivo'!#REF!</definedName>
    <definedName name="_xlnm.Print_Area" localSheetId="7">[6]Indicadores!#REF!</definedName>
    <definedName name="_xlnm.Print_Area" localSheetId="3">'[7]Resultados Trim'!#REF!</definedName>
    <definedName name="_xlnm.Print_Area" localSheetId="1">[3]Resultados!#REF!</definedName>
    <definedName name="_xlnm.Print_Area" localSheetId="4">'[4]Estado de situación financiera'!#REF!</definedName>
    <definedName name="Base">'[8]ER-Mod'!$B$3</definedName>
    <definedName name="empresa">'[8]ER-Mod'!$A$2</definedName>
    <definedName name="key">'[8]ER-Mod'!$B$2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4" l="1"/>
  <c r="G13" i="24" l="1"/>
  <c r="E13" i="24" s="1"/>
  <c r="D6" i="24" l="1"/>
  <c r="D8" i="24" s="1"/>
  <c r="C6" i="24"/>
  <c r="C8" i="24" s="1"/>
  <c r="G9" i="24" l="1"/>
  <c r="E9" i="24" s="1"/>
  <c r="G11" i="24"/>
  <c r="E11" i="24" s="1"/>
  <c r="G12" i="24"/>
  <c r="E12" i="24" s="1"/>
  <c r="G7" i="24" l="1"/>
  <c r="E7" i="24" s="1"/>
  <c r="G5" i="24" l="1"/>
  <c r="E5" i="24" s="1"/>
  <c r="G14" i="24" l="1"/>
  <c r="E14" i="24" s="1"/>
  <c r="G8" i="24"/>
  <c r="E8" i="24" s="1"/>
  <c r="G6" i="24"/>
  <c r="E6" i="24" s="1"/>
  <c r="G4" i="24" l="1"/>
  <c r="E4" i="24" s="1"/>
</calcChain>
</file>

<file path=xl/sharedStrings.xml><?xml version="1.0" encoding="utf-8"?>
<sst xmlns="http://schemas.openxmlformats.org/spreadsheetml/2006/main" count="194" uniqueCount="140">
  <si>
    <t>Results</t>
  </si>
  <si>
    <t>Income Statement (Thousands of $)</t>
  </si>
  <si>
    <t xml:space="preserve"> % Var.</t>
  </si>
  <si>
    <t>2024 / 2023</t>
  </si>
  <si>
    <t>Ordinary income</t>
  </si>
  <si>
    <t>Operating costs and expenses</t>
  </si>
  <si>
    <t>EBITDA</t>
  </si>
  <si>
    <t>Depreciation and amortization</t>
  </si>
  <si>
    <t>Operating result</t>
  </si>
  <si>
    <t>Other earnings</t>
  </si>
  <si>
    <t>Impairment losses</t>
  </si>
  <si>
    <t>Tax expenditure</t>
  </si>
  <si>
    <t>Minority interest</t>
  </si>
  <si>
    <t>Net income</t>
  </si>
  <si>
    <t>Revenue Analysis</t>
  </si>
  <si>
    <t>Sales</t>
  </si>
  <si>
    <t>Thousands $</t>
  </si>
  <si>
    <t>M$</t>
  </si>
  <si>
    <t>Drinking water</t>
  </si>
  <si>
    <t>Wastewater</t>
  </si>
  <si>
    <t>Total</t>
  </si>
  <si>
    <r>
      <t>Sales Volume (thousands of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</si>
  <si>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% Var.</t>
  </si>
  <si>
    <t>Difference</t>
  </si>
  <si>
    <t xml:space="preserve"> Drinking water</t>
  </si>
  <si>
    <t>Wastewater collection</t>
  </si>
  <si>
    <t>AS Treatment and Disposal</t>
  </si>
  <si>
    <t>Interconnections*</t>
  </si>
  <si>
    <t>Customers</t>
  </si>
  <si>
    <t>(Thousands of $)</t>
  </si>
  <si>
    <t>Accumulated Results Water Segment</t>
  </si>
  <si>
    <t>Income Statement (M$)</t>
  </si>
  <si>
    <t>Dec. 24</t>
  </si>
  <si>
    <t>Dec. 23</t>
  </si>
  <si>
    <t>External income</t>
  </si>
  <si>
    <t>Income segments</t>
  </si>
  <si>
    <t>Other gains (losses)</t>
  </si>
  <si>
    <t>&lt;(200%)</t>
  </si>
  <si>
    <t>Accumulated Results Non-Water Segment</t>
  </si>
  <si>
    <t>4Q21</t>
  </si>
  <si>
    <t>4Q20</t>
  </si>
  <si>
    <t>4Q20 - 4Q19</t>
  </si>
  <si>
    <t>Ordinary Income</t>
  </si>
  <si>
    <t>Operating Costs and Expenses</t>
  </si>
  <si>
    <t>Depreciation and Amortization</t>
  </si>
  <si>
    <t>Operating Result</t>
  </si>
  <si>
    <t>Other (Losses) Gains</t>
  </si>
  <si>
    <t xml:space="preserve"> Impairment losses</t>
  </si>
  <si>
    <t>&gt;200%</t>
  </si>
  <si>
    <t>Financial Result*</t>
  </si>
  <si>
    <t>Discontinued operations</t>
  </si>
  <si>
    <t>Net Income</t>
  </si>
  <si>
    <t>Assets</t>
  </si>
  <si>
    <t>Current assets</t>
  </si>
  <si>
    <t>Non-current assets</t>
  </si>
  <si>
    <t>Total assets</t>
  </si>
  <si>
    <t>Liabilities and equity</t>
  </si>
  <si>
    <t>Current liabilities</t>
  </si>
  <si>
    <t>Non-current liabilities</t>
  </si>
  <si>
    <t>Total liabilities</t>
  </si>
  <si>
    <t>Equity attributable to the owners of the parent company</t>
  </si>
  <si>
    <t>Non-controlling interests</t>
  </si>
  <si>
    <t>Total assets</t>
  </si>
  <si>
    <t>Total liabilities and equity</t>
  </si>
  <si>
    <t>Investments (Thousands $)</t>
  </si>
  <si>
    <t>Drilling and reinforcement of water supply system</t>
  </si>
  <si>
    <t>Hydraulic efficiency plan</t>
  </si>
  <si>
    <t>Expansion of the Biological Treatment Line at the Melipilla Plant</t>
  </si>
  <si>
    <t>Vizcachitas - Tagle filter renewal</t>
  </si>
  <si>
    <t>Other investment projects</t>
  </si>
  <si>
    <t>Financial Debt M$</t>
  </si>
  <si>
    <t>Currency</t>
  </si>
  <si>
    <t>Total</t>
  </si>
  <si>
    <t>12 months</t>
  </si>
  <si>
    <t>1 to 3 years</t>
  </si>
  <si>
    <t>3 to 5 years</t>
  </si>
  <si>
    <t>more than 5 years</t>
  </si>
  <si>
    <t>$</t>
  </si>
  <si>
    <t>Bonds/Derivatives</t>
  </si>
  <si>
    <t>Loans</t>
  </si>
  <si>
    <t xml:space="preserve"> Forward</t>
  </si>
  <si>
    <t xml:space="preserve"> EUR</t>
  </si>
  <si>
    <t>Total other financial liabilities</t>
  </si>
  <si>
    <t>Lease liabilities</t>
  </si>
  <si>
    <t>Total lease liabilities</t>
  </si>
  <si>
    <t>Totals</t>
  </si>
  <si>
    <t>Composition by instrument</t>
  </si>
  <si>
    <t>Composition by rates</t>
  </si>
  <si>
    <t>Fixed</t>
  </si>
  <si>
    <t>Bonds</t>
  </si>
  <si>
    <t>Variable</t>
  </si>
  <si>
    <t>Variable bank loans</t>
  </si>
  <si>
    <t>Fixed bank loans</t>
  </si>
  <si>
    <t>Reimbursable financial contributions</t>
  </si>
  <si>
    <t xml:space="preserve"> Derivative</t>
  </si>
  <si>
    <t>Forward</t>
  </si>
  <si>
    <t>Lease liability</t>
  </si>
  <si>
    <t xml:space="preserve"> Total</t>
  </si>
  <si>
    <t>Cash Flow Statements (M$)</t>
  </si>
  <si>
    <t>Operation activities</t>
  </si>
  <si>
    <t>Investment activities</t>
  </si>
  <si>
    <t>Financing activities</t>
  </si>
  <si>
    <t>Net cash flow for the year</t>
  </si>
  <si>
    <t>Ending cash balance</t>
  </si>
  <si>
    <t xml:space="preserve"> Dec- 24</t>
  </si>
  <si>
    <t>Dec-23</t>
  </si>
  <si>
    <t>Liquidity</t>
  </si>
  <si>
    <t>Current liquidity</t>
  </si>
  <si>
    <t>times</t>
  </si>
  <si>
    <t>Indebtedness</t>
  </si>
  <si>
    <t>Total debt</t>
  </si>
  <si>
    <t>Current debt</t>
  </si>
  <si>
    <t>Non-current debt</t>
  </si>
  <si>
    <t>Annualized financial expense coverage</t>
  </si>
  <si>
    <t>Profitability</t>
  </si>
  <si>
    <t>Return on equity attributable to owners of the parent company, annualized</t>
  </si>
  <si>
    <t>%</t>
  </si>
  <si>
    <t>Annualized return on assets</t>
  </si>
  <si>
    <t>Annualized earnings per share</t>
  </si>
  <si>
    <t>Dividend return (*)</t>
  </si>
  <si>
    <t>(*) The share price in December 2024 amounts to $750.00 while in December 2023 it amounts to $734.24.</t>
  </si>
  <si>
    <t>Non-Sanitation Services</t>
  </si>
  <si>
    <t>Non-Sanitation income</t>
  </si>
  <si>
    <t>Other Sanitation admissions</t>
  </si>
  <si>
    <t>Share</t>
  </si>
  <si>
    <t>Non-regulated non-sanitation products</t>
  </si>
  <si>
    <t>Hidrogística S.A.</t>
  </si>
  <si>
    <t>EcoRiles S.A.</t>
  </si>
  <si>
    <t>Anam S.A.</t>
  </si>
  <si>
    <t>Tax expenses</t>
  </si>
  <si>
    <t>Financial results*</t>
  </si>
  <si>
    <t>Wastewater networks renewal</t>
  </si>
  <si>
    <t>Drinking water networks renewal</t>
  </si>
  <si>
    <t>Water connections and meters renewal</t>
  </si>
  <si>
    <t>La Farfana-Trebal Mapocho biofactories' assets replacement</t>
  </si>
  <si>
    <t>Macro-metering plan for wells and ponds</t>
  </si>
  <si>
    <t>Promissory notes</t>
  </si>
  <si>
    <t>Acid ratio</t>
  </si>
  <si>
    <t>[1] Includes financial income, financial costs, exchange differences and results from units of adjustment</t>
  </si>
  <si>
    <t>Aguas del Maipo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</si>
</sst>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164" formatCode="_(* #,##0_);_(* \(#,##0\);_(* &quot;-&quot;_);_(@_)"/>
    <numFmt numFmtId="165" formatCode="_(* #,##0.00_);_(* \(#,##0.00\);_(* &quot;-&quot;??_);_(@_)"/>
    <numFmt numFmtId="166" formatCode="_-* #,##0.00_-;\-* #,##0.00_-;_-* &quot;-&quot;??_-;_-@_-"/>
    <numFmt numFmtId="167" formatCode="_-* #,##0.00\ _€_-;\-* #,##0.00\ _€_-;_-* &quot;-&quot;??\ _€_-;_-@_-"/>
    <numFmt numFmtId="168" formatCode="##,##0;\(##,##0\)"/>
    <numFmt numFmtId="169" formatCode="0.0%"/>
    <numFmt numFmtId="170" formatCode="_-* #,##0.00\ &quot;DM&quot;_-;\-* #,##0.00\ &quot;DM&quot;_-;_-* &quot;-&quot;??\ &quot;DM&quot;_-;_-@_-"/>
    <numFmt numFmtId="171" formatCode="_-* #,##0.00\ [$€]_-;\-* #,##0.00\ [$€]_-;_-* &quot;-&quot;??\ [$€]_-;_-@_-"/>
    <numFmt numFmtId="172" formatCode="_-* #,##0\ _D_M_-;\-* #,##0\ _D_M_-;_-* &quot;-&quot;\ _D_M_-;_-@_-"/>
    <numFmt numFmtId="173" formatCode="_-* #,##0.00\ _D_M_-;\-* #,##0.00\ _D_M_-;_-* &quot;-&quot;??\ _D_M_-;_-@_-"/>
    <numFmt numFmtId="174" formatCode="_-* #,##0\ &quot;DM&quot;_-;\-* #,##0\ &quot;DM&quot;_-;_-* &quot;-&quot;\ &quot;DM&quot;_-;_-@_-"/>
    <numFmt numFmtId="175" formatCode="#,##0\ ;\(#,##0\);\-\ ;"/>
    <numFmt numFmtId="176" formatCode="0.0%_);\(0.0%\)"/>
    <numFmt numFmtId="177" formatCode="#,##0;\(#,##0\);\-"/>
    <numFmt numFmtId="178" formatCode="#,##0.0"/>
    <numFmt numFmtId="179" formatCode="0.000000%"/>
    <numFmt numFmtId="182" formatCode="[$-409]mmm/yy;@"/>
  </numFmts>
  <fonts count="9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9"/>
      <color rgb="FF1F3864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i/>
      <sz val="8"/>
      <color rgb="FF44546A"/>
      <name val="Calibri"/>
      <family val="2"/>
      <scheme val="minor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7" fillId="8" borderId="0" applyNumberFormat="0" applyBorder="0" applyAlignment="0" applyProtection="0"/>
    <xf numFmtId="0" fontId="62" fillId="73" borderId="0" applyNumberFormat="0" applyBorder="0" applyAlignment="0" applyProtection="0"/>
    <xf numFmtId="0" fontId="63" fillId="73" borderId="0" applyNumberFormat="0" applyBorder="0" applyAlignment="0" applyProtection="0"/>
    <xf numFmtId="0" fontId="7" fillId="9" borderId="0" applyNumberFormat="0" applyBorder="0" applyAlignment="0" applyProtection="0"/>
    <xf numFmtId="0" fontId="62" fillId="74" borderId="0" applyNumberFormat="0" applyBorder="0" applyAlignment="0" applyProtection="0"/>
    <xf numFmtId="0" fontId="63" fillId="74" borderId="0" applyNumberFormat="0" applyBorder="0" applyAlignment="0" applyProtection="0"/>
    <xf numFmtId="0" fontId="7" fillId="10" borderId="0" applyNumberFormat="0" applyBorder="0" applyAlignment="0" applyProtection="0"/>
    <xf numFmtId="0" fontId="62" fillId="75" borderId="0" applyNumberFormat="0" applyBorder="0" applyAlignment="0" applyProtection="0"/>
    <xf numFmtId="0" fontId="63" fillId="75" borderId="0" applyNumberFormat="0" applyBorder="0" applyAlignment="0" applyProtection="0"/>
    <xf numFmtId="0" fontId="7" fillId="11" borderId="0" applyNumberFormat="0" applyBorder="0" applyAlignment="0" applyProtection="0"/>
    <xf numFmtId="0" fontId="62" fillId="76" borderId="0" applyNumberFormat="0" applyBorder="0" applyAlignment="0" applyProtection="0"/>
    <xf numFmtId="0" fontId="63" fillId="76" borderId="0" applyNumberFormat="0" applyBorder="0" applyAlignment="0" applyProtection="0"/>
    <xf numFmtId="0" fontId="7" fillId="12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7" fillId="3" borderId="0" applyNumberFormat="0" applyBorder="0" applyAlignment="0" applyProtection="0"/>
    <xf numFmtId="0" fontId="62" fillId="78" borderId="0" applyNumberFormat="0" applyBorder="0" applyAlignment="0" applyProtection="0"/>
    <xf numFmtId="0" fontId="63" fillId="7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7" fillId="15" borderId="0" applyNumberFormat="0" applyBorder="0" applyAlignment="0" applyProtection="0"/>
    <xf numFmtId="0" fontId="62" fillId="79" borderId="0" applyNumberFormat="0" applyBorder="0" applyAlignment="0" applyProtection="0"/>
    <xf numFmtId="0" fontId="63" fillId="79" borderId="0" applyNumberFormat="0" applyBorder="0" applyAlignment="0" applyProtection="0"/>
    <xf numFmtId="0" fontId="7" fillId="9" borderId="0" applyNumberFormat="0" applyBorder="0" applyAlignment="0" applyProtection="0"/>
    <xf numFmtId="0" fontId="62" fillId="80" borderId="0" applyNumberFormat="0" applyBorder="0" applyAlignment="0" applyProtection="0"/>
    <xf numFmtId="0" fontId="63" fillId="80" borderId="0" applyNumberFormat="0" applyBorder="0" applyAlignment="0" applyProtection="0"/>
    <xf numFmtId="0" fontId="7" fillId="16" borderId="0" applyNumberFormat="0" applyBorder="0" applyAlignment="0" applyProtection="0"/>
    <xf numFmtId="0" fontId="62" fillId="81" borderId="0" applyNumberFormat="0" applyBorder="0" applyAlignment="0" applyProtection="0"/>
    <xf numFmtId="0" fontId="63" fillId="81" borderId="0" applyNumberFormat="0" applyBorder="0" applyAlignment="0" applyProtection="0"/>
    <xf numFmtId="0" fontId="7" fillId="17" borderId="0" applyNumberFormat="0" applyBorder="0" applyAlignment="0" applyProtection="0"/>
    <xf numFmtId="0" fontId="62" fillId="82" borderId="0" applyNumberFormat="0" applyBorder="0" applyAlignment="0" applyProtection="0"/>
    <xf numFmtId="0" fontId="63" fillId="82" borderId="0" applyNumberFormat="0" applyBorder="0" applyAlignment="0" applyProtection="0"/>
    <xf numFmtId="0" fontId="7" fillId="15" borderId="0" applyNumberFormat="0" applyBorder="0" applyAlignment="0" applyProtection="0"/>
    <xf numFmtId="0" fontId="62" fillId="83" borderId="0" applyNumberFormat="0" applyBorder="0" applyAlignment="0" applyProtection="0"/>
    <xf numFmtId="0" fontId="63" fillId="83" borderId="0" applyNumberFormat="0" applyBorder="0" applyAlignment="0" applyProtection="0"/>
    <xf numFmtId="0" fontId="7" fillId="7" borderId="0" applyNumberFormat="0" applyBorder="0" applyAlignment="0" applyProtection="0"/>
    <xf numFmtId="0" fontId="62" fillId="84" borderId="0" applyNumberFormat="0" applyBorder="0" applyAlignment="0" applyProtection="0"/>
    <xf numFmtId="0" fontId="63" fillId="84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8" fillId="15" borderId="0" applyNumberFormat="0" applyBorder="0" applyAlignment="0" applyProtection="0"/>
    <xf numFmtId="0" fontId="64" fillId="85" borderId="0" applyNumberFormat="0" applyBorder="0" applyAlignment="0" applyProtection="0"/>
    <xf numFmtId="0" fontId="8" fillId="9" borderId="0" applyNumberFormat="0" applyBorder="0" applyAlignment="0" applyProtection="0"/>
    <xf numFmtId="0" fontId="64" fillId="86" borderId="0" applyNumberFormat="0" applyBorder="0" applyAlignment="0" applyProtection="0"/>
    <xf numFmtId="0" fontId="8" fillId="16" borderId="0" applyNumberFormat="0" applyBorder="0" applyAlignment="0" applyProtection="0"/>
    <xf numFmtId="0" fontId="64" fillId="87" borderId="0" applyNumberFormat="0" applyBorder="0" applyAlignment="0" applyProtection="0"/>
    <xf numFmtId="0" fontId="8" fillId="17" borderId="0" applyNumberFormat="0" applyBorder="0" applyAlignment="0" applyProtection="0"/>
    <xf numFmtId="0" fontId="64" fillId="88" borderId="0" applyNumberFormat="0" applyBorder="0" applyAlignment="0" applyProtection="0"/>
    <xf numFmtId="0" fontId="8" fillId="15" borderId="0" applyNumberFormat="0" applyBorder="0" applyAlignment="0" applyProtection="0"/>
    <xf numFmtId="0" fontId="64" fillId="89" borderId="0" applyNumberFormat="0" applyBorder="0" applyAlignment="0" applyProtection="0"/>
    <xf numFmtId="0" fontId="8" fillId="7" borderId="0" applyNumberFormat="0" applyBorder="0" applyAlignment="0" applyProtection="0"/>
    <xf numFmtId="0" fontId="64" fillId="90" borderId="0" applyNumberFormat="0" applyBorder="0" applyAlignment="0" applyProtection="0"/>
    <xf numFmtId="0" fontId="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4" fillId="1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4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4" fillId="22" borderId="0" applyNumberFormat="0" applyBorder="0" applyAlignment="0" applyProtection="0"/>
    <xf numFmtId="0" fontId="4" fillId="2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39" borderId="0" applyNumberFormat="0" applyBorder="0" applyAlignment="0" applyProtection="0"/>
    <xf numFmtId="0" fontId="35" fillId="3" borderId="0" applyNumberFormat="0" applyBorder="0" applyAlignment="0" applyProtection="0"/>
    <xf numFmtId="0" fontId="11" fillId="4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6" fillId="17" borderId="1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3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9" fillId="17" borderId="1" applyNumberFormat="0" applyAlignment="0" applyProtection="0"/>
    <xf numFmtId="0" fontId="39" fillId="7" borderId="1" applyNumberFormat="0" applyAlignment="0" applyProtection="0"/>
    <xf numFmtId="0" fontId="40" fillId="17" borderId="6" applyNumberFormat="0" applyAlignment="0" applyProtection="0"/>
    <xf numFmtId="0" fontId="40" fillId="17" borderId="6" applyNumberFormat="0" applyAlignment="0" applyProtection="0"/>
    <xf numFmtId="0" fontId="41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171" fontId="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8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48" fillId="7" borderId="1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38" fillId="47" borderId="3" applyNumberFormat="0" applyAlignment="0" applyProtection="0"/>
    <xf numFmtId="0" fontId="50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3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51" fillId="6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5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" fillId="0" borderId="0"/>
    <xf numFmtId="0" fontId="52" fillId="0" borderId="0" applyNumberFormat="0" applyFill="0" applyBorder="0">
      <alignment vertical="center"/>
    </xf>
    <xf numFmtId="0" fontId="6" fillId="0" borderId="0"/>
    <xf numFmtId="0" fontId="6" fillId="0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40" borderId="11" applyNumberFormat="0" applyFont="0" applyAlignment="0" applyProtection="0"/>
    <xf numFmtId="0" fontId="9" fillId="91" borderId="25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6" fillId="40" borderId="11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9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36" fillId="17" borderId="1" applyNumberFormat="0" applyAlignment="0" applyProtection="0"/>
    <xf numFmtId="0" fontId="40" fillId="17" borderId="6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32" fillId="15" borderId="17" applyBorder="0"/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7" fillId="8" borderId="1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8" borderId="1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0" fontId="5" fillId="72" borderId="15"/>
    <xf numFmtId="0" fontId="5" fillId="72" borderId="15"/>
    <xf numFmtId="0" fontId="5" fillId="72" borderId="15"/>
    <xf numFmtId="0" fontId="5" fillId="72" borderId="15"/>
    <xf numFmtId="0" fontId="5" fillId="72" borderId="15"/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4" fillId="10" borderId="11" applyNumberFormat="0" applyFont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7" fillId="0" borderId="0"/>
    <xf numFmtId="0" fontId="3" fillId="0" borderId="0"/>
    <xf numFmtId="9" fontId="9" fillId="0" borderId="0" applyFont="0" applyFill="0" applyBorder="0" applyAlignment="0" applyProtection="0"/>
    <xf numFmtId="164" fontId="68" fillId="0" borderId="0" applyFont="0" applyFill="0" applyBorder="0" applyAlignment="0" applyProtection="0"/>
    <xf numFmtId="0" fontId="83" fillId="0" borderId="0"/>
    <xf numFmtId="166" fontId="2" fillId="0" borderId="0" applyFont="0" applyFill="0" applyBorder="0" applyAlignment="0" applyProtection="0"/>
    <xf numFmtId="41" fontId="8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8" fillId="0" borderId="0"/>
  </cellStyleXfs>
  <cellXfs count="141">
    <xf numFmtId="0" fontId="0" fillId="0" borderId="0" xfId="0"/>
    <xf numFmtId="0" fontId="70" fillId="0" borderId="28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2" fillId="0" borderId="0" xfId="0" applyFont="1"/>
    <xf numFmtId="175" fontId="71" fillId="0" borderId="0" xfId="0" applyNumberFormat="1" applyFont="1" applyAlignment="1">
      <alignment horizontal="right" vertical="center"/>
    </xf>
    <xf numFmtId="176" fontId="71" fillId="0" borderId="0" xfId="0" applyNumberFormat="1" applyFont="1" applyAlignment="1">
      <alignment horizontal="right" vertical="center"/>
    </xf>
    <xf numFmtId="175" fontId="70" fillId="0" borderId="0" xfId="0" applyNumberFormat="1" applyFont="1" applyAlignment="1">
      <alignment horizontal="right" vertical="center"/>
    </xf>
    <xf numFmtId="176" fontId="70" fillId="0" borderId="0" xfId="0" applyNumberFormat="1" applyFont="1" applyAlignment="1">
      <alignment horizontal="right" vertical="center"/>
    </xf>
    <xf numFmtId="0" fontId="73" fillId="0" borderId="0" xfId="0" applyFont="1"/>
    <xf numFmtId="0" fontId="74" fillId="0" borderId="0" xfId="0" applyFont="1" applyAlignment="1">
      <alignment horizontal="left" indent="2"/>
    </xf>
    <xf numFmtId="0" fontId="72" fillId="0" borderId="0" xfId="0" applyFont="1" applyAlignment="1">
      <alignment vertical="center"/>
    </xf>
    <xf numFmtId="0" fontId="71" fillId="0" borderId="0" xfId="0" applyFont="1"/>
    <xf numFmtId="3" fontId="71" fillId="0" borderId="0" xfId="0" applyNumberFormat="1" applyFont="1" applyAlignment="1">
      <alignment horizontal="right"/>
    </xf>
    <xf numFmtId="0" fontId="70" fillId="0" borderId="0" xfId="0" applyFont="1" applyAlignment="1">
      <alignment horizontal="center" vertical="center"/>
    </xf>
    <xf numFmtId="3" fontId="76" fillId="0" borderId="0" xfId="0" applyNumberFormat="1" applyFont="1" applyAlignment="1">
      <alignment horizontal="right" vertical="center"/>
    </xf>
    <xf numFmtId="3" fontId="72" fillId="0" borderId="0" xfId="0" applyNumberFormat="1" applyFont="1" applyAlignment="1">
      <alignment vertical="center"/>
    </xf>
    <xf numFmtId="0" fontId="71" fillId="0" borderId="0" xfId="0" applyFont="1" applyAlignment="1">
      <alignment horizontal="right" vertical="center"/>
    </xf>
    <xf numFmtId="3" fontId="72" fillId="0" borderId="0" xfId="0" applyNumberFormat="1" applyFont="1"/>
    <xf numFmtId="3" fontId="70" fillId="0" borderId="0" xfId="0" applyNumberFormat="1" applyFont="1"/>
    <xf numFmtId="3" fontId="71" fillId="0" borderId="0" xfId="0" applyNumberFormat="1" applyFont="1" applyAlignment="1">
      <alignment horizontal="right" vertical="center"/>
    </xf>
    <xf numFmtId="3" fontId="69" fillId="0" borderId="0" xfId="0" applyNumberFormat="1" applyFont="1"/>
    <xf numFmtId="0" fontId="76" fillId="0" borderId="0" xfId="0" applyFont="1" applyAlignment="1">
      <alignment vertical="center"/>
    </xf>
    <xf numFmtId="175" fontId="72" fillId="0" borderId="0" xfId="0" applyNumberFormat="1" applyFont="1"/>
    <xf numFmtId="3" fontId="78" fillId="0" borderId="0" xfId="0" applyNumberFormat="1" applyFont="1" applyAlignment="1">
      <alignment horizontal="right" vertical="center"/>
    </xf>
    <xf numFmtId="175" fontId="73" fillId="0" borderId="0" xfId="0" applyNumberFormat="1" applyFont="1"/>
    <xf numFmtId="0" fontId="74" fillId="0" borderId="0" xfId="1696" applyFont="1" applyAlignment="1">
      <alignment horizontal="left" indent="2"/>
    </xf>
    <xf numFmtId="0" fontId="72" fillId="0" borderId="0" xfId="1696" applyFont="1"/>
    <xf numFmtId="0" fontId="72" fillId="0" borderId="0" xfId="1696" applyFont="1" applyAlignment="1">
      <alignment vertical="center"/>
    </xf>
    <xf numFmtId="3" fontId="72" fillId="0" borderId="0" xfId="1696" applyNumberFormat="1" applyFont="1" applyAlignment="1">
      <alignment vertical="center"/>
    </xf>
    <xf numFmtId="176" fontId="72" fillId="0" borderId="0" xfId="0" applyNumberFormat="1" applyFont="1"/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 vertical="center"/>
    </xf>
    <xf numFmtId="0" fontId="80" fillId="0" borderId="0" xfId="0" applyFont="1"/>
    <xf numFmtId="3" fontId="80" fillId="0" borderId="0" xfId="0" applyNumberFormat="1" applyFont="1"/>
    <xf numFmtId="9" fontId="72" fillId="0" borderId="0" xfId="948" applyFont="1"/>
    <xf numFmtId="9" fontId="73" fillId="0" borderId="0" xfId="948" applyFont="1"/>
    <xf numFmtId="176" fontId="71" fillId="0" borderId="0" xfId="0" applyNumberFormat="1" applyFont="1" applyAlignment="1">
      <alignment horizontal="center" vertical="center"/>
    </xf>
    <xf numFmtId="168" fontId="71" fillId="0" borderId="0" xfId="0" applyNumberFormat="1" applyFont="1"/>
    <xf numFmtId="2" fontId="71" fillId="0" borderId="0" xfId="0" applyNumberFormat="1" applyFont="1" applyAlignment="1">
      <alignment horizontal="right" vertical="center"/>
    </xf>
    <xf numFmtId="2" fontId="71" fillId="0" borderId="0" xfId="0" applyNumberFormat="1" applyFont="1"/>
    <xf numFmtId="2" fontId="71" fillId="0" borderId="0" xfId="0" applyNumberFormat="1" applyFont="1" applyAlignment="1">
      <alignment vertical="center"/>
    </xf>
    <xf numFmtId="0" fontId="71" fillId="0" borderId="0" xfId="0" applyFont="1" applyAlignment="1">
      <alignment vertical="center" wrapText="1"/>
    </xf>
    <xf numFmtId="0" fontId="78" fillId="0" borderId="28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6" fillId="0" borderId="0" xfId="0" applyFont="1" applyAlignment="1">
      <alignment horizontal="right" vertical="center"/>
    </xf>
    <xf numFmtId="0" fontId="84" fillId="0" borderId="0" xfId="0" applyFont="1"/>
    <xf numFmtId="0" fontId="85" fillId="0" borderId="0" xfId="0" applyFont="1"/>
    <xf numFmtId="177" fontId="70" fillId="0" borderId="0" xfId="0" applyNumberFormat="1" applyFont="1" applyAlignment="1">
      <alignment horizontal="right" vertical="center"/>
    </xf>
    <xf numFmtId="177" fontId="71" fillId="0" borderId="0" xfId="0" applyNumberFormat="1" applyFont="1" applyAlignment="1">
      <alignment horizontal="right" vertical="center"/>
    </xf>
    <xf numFmtId="175" fontId="86" fillId="0" borderId="0" xfId="0" applyNumberFormat="1" applyFont="1"/>
    <xf numFmtId="0" fontId="78" fillId="0" borderId="28" xfId="0" applyFont="1" applyBorder="1" applyAlignment="1">
      <alignment horizontal="right" vertical="center"/>
    </xf>
    <xf numFmtId="164" fontId="76" fillId="0" borderId="0" xfId="1698" applyFont="1" applyAlignment="1">
      <alignment horizontal="right" vertical="center"/>
    </xf>
    <xf numFmtId="164" fontId="78" fillId="0" borderId="0" xfId="1698" applyFont="1" applyAlignment="1">
      <alignment horizontal="right" vertical="center"/>
    </xf>
    <xf numFmtId="3" fontId="85" fillId="0" borderId="0" xfId="0" applyNumberFormat="1" applyFont="1"/>
    <xf numFmtId="3" fontId="84" fillId="0" borderId="0" xfId="0" applyNumberFormat="1" applyFont="1"/>
    <xf numFmtId="164" fontId="69" fillId="0" borderId="0" xfId="1698" applyFont="1"/>
    <xf numFmtId="164" fontId="71" fillId="0" borderId="0" xfId="0" applyNumberFormat="1" applyFont="1" applyAlignment="1">
      <alignment vertical="center"/>
    </xf>
    <xf numFmtId="164" fontId="70" fillId="0" borderId="0" xfId="0" applyNumberFormat="1" applyFont="1" applyAlignment="1">
      <alignment vertical="center"/>
    </xf>
    <xf numFmtId="164" fontId="72" fillId="0" borderId="0" xfId="0" applyNumberFormat="1" applyFont="1"/>
    <xf numFmtId="0" fontId="71" fillId="0" borderId="24" xfId="0" applyFont="1" applyBorder="1" applyAlignment="1">
      <alignment vertical="center"/>
    </xf>
    <xf numFmtId="0" fontId="71" fillId="0" borderId="24" xfId="0" applyFont="1" applyBorder="1" applyAlignment="1">
      <alignment horizontal="center" vertical="center"/>
    </xf>
    <xf numFmtId="177" fontId="70" fillId="0" borderId="24" xfId="0" applyNumberFormat="1" applyFont="1" applyBorder="1" applyAlignment="1">
      <alignment horizontal="right" vertical="center"/>
    </xf>
    <xf numFmtId="177" fontId="71" fillId="0" borderId="24" xfId="0" applyNumberFormat="1" applyFont="1" applyBorder="1" applyAlignment="1">
      <alignment horizontal="right" vertical="center"/>
    </xf>
    <xf numFmtId="164" fontId="70" fillId="0" borderId="0" xfId="1698" applyFont="1" applyAlignment="1">
      <alignment horizontal="right" vertical="center"/>
    </xf>
    <xf numFmtId="176" fontId="70" fillId="0" borderId="0" xfId="0" applyNumberFormat="1" applyFont="1" applyAlignment="1">
      <alignment horizontal="center" vertical="center"/>
    </xf>
    <xf numFmtId="169" fontId="72" fillId="0" borderId="0" xfId="0" applyNumberFormat="1" applyFont="1"/>
    <xf numFmtId="0" fontId="87" fillId="0" borderId="0" xfId="0" applyFont="1" applyAlignment="1">
      <alignment vertical="center" wrapText="1"/>
    </xf>
    <xf numFmtId="178" fontId="71" fillId="0" borderId="0" xfId="0" applyNumberFormat="1" applyFont="1"/>
    <xf numFmtId="0" fontId="77" fillId="0" borderId="0" xfId="0" applyFont="1" applyAlignment="1">
      <alignment vertical="center"/>
    </xf>
    <xf numFmtId="0" fontId="72" fillId="92" borderId="0" xfId="0" applyFont="1" applyFill="1"/>
    <xf numFmtId="0" fontId="71" fillId="92" borderId="0" xfId="0" applyFont="1" applyFill="1"/>
    <xf numFmtId="3" fontId="71" fillId="92" borderId="0" xfId="0" applyNumberFormat="1" applyFont="1" applyFill="1" applyAlignment="1">
      <alignment horizontal="right"/>
    </xf>
    <xf numFmtId="10" fontId="71" fillId="92" borderId="0" xfId="0" applyNumberFormat="1" applyFont="1" applyFill="1" applyAlignment="1">
      <alignment horizontal="right"/>
    </xf>
    <xf numFmtId="0" fontId="78" fillId="92" borderId="28" xfId="0" applyFont="1" applyFill="1" applyBorder="1" applyAlignment="1">
      <alignment horizontal="center" vertical="center"/>
    </xf>
    <xf numFmtId="0" fontId="78" fillId="92" borderId="0" xfId="0" applyFont="1" applyFill="1" applyAlignment="1">
      <alignment horizontal="center" vertical="center"/>
    </xf>
    <xf numFmtId="0" fontId="71" fillId="92" borderId="0" xfId="0" applyFont="1" applyFill="1" applyAlignment="1">
      <alignment vertical="center"/>
    </xf>
    <xf numFmtId="3" fontId="76" fillId="92" borderId="0" xfId="0" applyNumberFormat="1" applyFont="1" applyFill="1" applyAlignment="1">
      <alignment horizontal="right" vertical="center"/>
    </xf>
    <xf numFmtId="0" fontId="70" fillId="92" borderId="0" xfId="0" applyFont="1" applyFill="1" applyAlignment="1">
      <alignment vertical="center"/>
    </xf>
    <xf numFmtId="3" fontId="78" fillId="92" borderId="0" xfId="0" applyNumberFormat="1" applyFont="1" applyFill="1" applyAlignment="1">
      <alignment horizontal="right" vertical="center"/>
    </xf>
    <xf numFmtId="0" fontId="72" fillId="92" borderId="0" xfId="0" applyFont="1" applyFill="1" applyAlignment="1">
      <alignment vertical="center"/>
    </xf>
    <xf numFmtId="164" fontId="69" fillId="92" borderId="0" xfId="1698" applyFont="1" applyFill="1" applyAlignment="1">
      <alignment vertical="center"/>
    </xf>
    <xf numFmtId="164" fontId="72" fillId="92" borderId="0" xfId="1698" applyFont="1" applyFill="1" applyAlignment="1">
      <alignment vertical="center"/>
    </xf>
    <xf numFmtId="0" fontId="78" fillId="92" borderId="0" xfId="0" applyFont="1" applyFill="1"/>
    <xf numFmtId="0" fontId="76" fillId="92" borderId="0" xfId="0" applyFont="1" applyFill="1" applyAlignment="1">
      <alignment vertical="center"/>
    </xf>
    <xf numFmtId="176" fontId="71" fillId="92" borderId="0" xfId="0" applyNumberFormat="1" applyFont="1" applyFill="1" applyAlignment="1">
      <alignment horizontal="right" vertical="center"/>
    </xf>
    <xf numFmtId="175" fontId="71" fillId="92" borderId="0" xfId="0" applyNumberFormat="1" applyFont="1" applyFill="1" applyAlignment="1">
      <alignment horizontal="right" vertical="center"/>
    </xf>
    <xf numFmtId="0" fontId="77" fillId="92" borderId="0" xfId="0" applyFont="1" applyFill="1"/>
    <xf numFmtId="0" fontId="74" fillId="92" borderId="0" xfId="0" applyFont="1" applyFill="1" applyAlignment="1">
      <alignment horizontal="justify"/>
    </xf>
    <xf numFmtId="176" fontId="70" fillId="92" borderId="0" xfId="0" applyNumberFormat="1" applyFont="1" applyFill="1" applyAlignment="1">
      <alignment horizontal="right" vertical="center"/>
    </xf>
    <xf numFmtId="0" fontId="89" fillId="0" borderId="0" xfId="0" applyFont="1" applyAlignment="1">
      <alignment horizontal="left"/>
    </xf>
    <xf numFmtId="2" fontId="76" fillId="0" borderId="0" xfId="0" applyNumberFormat="1" applyFont="1" applyAlignment="1">
      <alignment horizontal="right" vertical="center"/>
    </xf>
    <xf numFmtId="164" fontId="72" fillId="0" borderId="0" xfId="0" applyNumberFormat="1" applyFont="1" applyAlignment="1">
      <alignment vertical="center"/>
    </xf>
    <xf numFmtId="9" fontId="71" fillId="0" borderId="0" xfId="948" applyFont="1"/>
    <xf numFmtId="3" fontId="76" fillId="0" borderId="27" xfId="0" applyNumberFormat="1" applyFont="1" applyBorder="1" applyAlignment="1">
      <alignment horizontal="right" vertical="center"/>
    </xf>
    <xf numFmtId="10" fontId="76" fillId="0" borderId="0" xfId="0" applyNumberFormat="1" applyFont="1" applyAlignment="1">
      <alignment horizontal="right" vertical="center"/>
    </xf>
    <xf numFmtId="10" fontId="76" fillId="0" borderId="27" xfId="0" applyNumberFormat="1" applyFont="1" applyBorder="1" applyAlignment="1">
      <alignment horizontal="right" vertical="center"/>
    </xf>
    <xf numFmtId="0" fontId="70" fillId="0" borderId="28" xfId="0" applyFont="1" applyBorder="1" applyAlignment="1">
      <alignment horizontal="left"/>
    </xf>
    <xf numFmtId="0" fontId="70" fillId="0" borderId="28" xfId="0" applyFont="1" applyBorder="1" applyAlignment="1">
      <alignment horizontal="center"/>
    </xf>
    <xf numFmtId="10" fontId="72" fillId="0" borderId="0" xfId="0" applyNumberFormat="1" applyFont="1"/>
    <xf numFmtId="0" fontId="71" fillId="0" borderId="29" xfId="0" applyFont="1" applyBorder="1" applyAlignment="1">
      <alignment vertical="center"/>
    </xf>
    <xf numFmtId="0" fontId="71" fillId="0" borderId="28" xfId="0" applyFont="1" applyBorder="1" applyAlignment="1">
      <alignment horizontal="center" vertical="center"/>
    </xf>
    <xf numFmtId="177" fontId="70" fillId="0" borderId="28" xfId="0" applyNumberFormat="1" applyFont="1" applyBorder="1" applyAlignment="1">
      <alignment horizontal="right" vertical="center"/>
    </xf>
    <xf numFmtId="0" fontId="70" fillId="0" borderId="29" xfId="0" applyFont="1" applyBorder="1" applyAlignment="1">
      <alignment vertical="center"/>
    </xf>
    <xf numFmtId="10" fontId="80" fillId="0" borderId="0" xfId="948" applyNumberFormat="1" applyFont="1" applyFill="1"/>
    <xf numFmtId="10" fontId="85" fillId="0" borderId="0" xfId="1697" applyNumberFormat="1" applyFont="1"/>
    <xf numFmtId="0" fontId="90" fillId="0" borderId="0" xfId="0" applyFont="1" applyAlignment="1">
      <alignment horizontal="left" vertical="center"/>
    </xf>
    <xf numFmtId="175" fontId="72" fillId="0" borderId="0" xfId="0" applyNumberFormat="1" applyFont="1" applyAlignment="1">
      <alignment vertical="center"/>
    </xf>
    <xf numFmtId="10" fontId="72" fillId="92" borderId="0" xfId="948" applyNumberFormat="1" applyFont="1" applyFill="1"/>
    <xf numFmtId="9" fontId="78" fillId="92" borderId="0" xfId="0" applyNumberFormat="1" applyFont="1" applyFill="1" applyAlignment="1">
      <alignment horizontal="right" vertical="center"/>
    </xf>
    <xf numFmtId="0" fontId="75" fillId="0" borderId="0" xfId="0" applyFont="1"/>
    <xf numFmtId="164" fontId="69" fillId="0" borderId="0" xfId="1698" applyFont="1" applyFill="1" applyAlignment="1">
      <alignment vertical="center"/>
    </xf>
    <xf numFmtId="164" fontId="76" fillId="0" borderId="0" xfId="1698" applyFont="1" applyFill="1" applyAlignment="1">
      <alignment horizontal="right" vertical="center"/>
    </xf>
    <xf numFmtId="0" fontId="70" fillId="92" borderId="28" xfId="0" applyFont="1" applyFill="1" applyBorder="1" applyAlignment="1">
      <alignment horizontal="center" vertical="center"/>
    </xf>
    <xf numFmtId="0" fontId="70" fillId="92" borderId="28" xfId="0" applyFont="1" applyFill="1" applyBorder="1" applyAlignment="1">
      <alignment vertical="center"/>
    </xf>
    <xf numFmtId="0" fontId="82" fillId="0" borderId="0" xfId="0" applyFont="1" applyAlignment="1">
      <alignment vertical="center"/>
    </xf>
    <xf numFmtId="164" fontId="72" fillId="0" borderId="0" xfId="1698" applyFont="1"/>
    <xf numFmtId="179" fontId="80" fillId="0" borderId="0" xfId="948" applyNumberFormat="1" applyFont="1" applyFill="1"/>
    <xf numFmtId="177" fontId="72" fillId="0" borderId="0" xfId="0" applyNumberFormat="1" applyFont="1"/>
    <xf numFmtId="10" fontId="81" fillId="0" borderId="0" xfId="948" applyNumberFormat="1" applyFont="1" applyFill="1"/>
    <xf numFmtId="10" fontId="70" fillId="0" borderId="0" xfId="948" applyNumberFormat="1" applyFont="1"/>
    <xf numFmtId="10" fontId="84" fillId="0" borderId="0" xfId="1697" applyNumberFormat="1" applyFont="1"/>
    <xf numFmtId="0" fontId="89" fillId="0" borderId="0" xfId="0" applyFont="1" applyAlignment="1">
      <alignment horizontal="left" vertical="center"/>
    </xf>
    <xf numFmtId="0" fontId="70" fillId="0" borderId="28" xfId="0" applyFont="1" applyBorder="1" applyAlignment="1">
      <alignment horizontal="center" vertical="center"/>
    </xf>
    <xf numFmtId="0" fontId="72" fillId="0" borderId="0" xfId="0" applyFont="1" applyAlignment="1">
      <alignment horizontal="left"/>
    </xf>
    <xf numFmtId="3" fontId="76" fillId="0" borderId="0" xfId="0" applyNumberFormat="1" applyFont="1"/>
    <xf numFmtId="3" fontId="73" fillId="0" borderId="0" xfId="0" applyNumberFormat="1" applyFont="1"/>
    <xf numFmtId="0" fontId="73" fillId="0" borderId="0" xfId="0" applyFont="1" applyAlignment="1">
      <alignment horizontal="left"/>
    </xf>
    <xf numFmtId="0" fontId="78" fillId="0" borderId="28" xfId="0" applyFont="1" applyBorder="1" applyAlignment="1">
      <alignment horizontal="center"/>
    </xf>
    <xf numFmtId="17" fontId="70" fillId="92" borderId="28" xfId="0" applyNumberFormat="1" applyFont="1" applyFill="1" applyBorder="1" applyAlignment="1">
      <alignment horizontal="center" vertical="center"/>
    </xf>
    <xf numFmtId="17" fontId="70" fillId="0" borderId="28" xfId="0" applyNumberFormat="1" applyFont="1" applyBorder="1" applyAlignment="1">
      <alignment horizontal="center" vertical="center"/>
    </xf>
    <xf numFmtId="0" fontId="70" fillId="92" borderId="28" xfId="0" applyFont="1" applyFill="1" applyBorder="1" applyAlignment="1">
      <alignment horizontal="left" vertical="center"/>
    </xf>
    <xf numFmtId="0" fontId="70" fillId="0" borderId="28" xfId="0" applyFont="1" applyBorder="1"/>
    <xf numFmtId="14" fontId="70" fillId="0" borderId="28" xfId="0" applyNumberFormat="1" applyFont="1" applyBorder="1" applyAlignment="1">
      <alignment horizontal="center"/>
    </xf>
    <xf numFmtId="0" fontId="78" fillId="92" borderId="29" xfId="0" applyFont="1" applyFill="1" applyBorder="1" applyAlignment="1">
      <alignment horizontal="center" vertical="center"/>
    </xf>
    <xf numFmtId="0" fontId="78" fillId="92" borderId="26" xfId="0" applyFont="1" applyFill="1" applyBorder="1" applyAlignment="1">
      <alignment horizontal="center" vertical="center"/>
    </xf>
    <xf numFmtId="0" fontId="70" fillId="92" borderId="29" xfId="0" applyFont="1" applyFill="1" applyBorder="1" applyAlignment="1">
      <alignment horizontal="center" vertical="center"/>
    </xf>
    <xf numFmtId="0" fontId="70" fillId="92" borderId="26" xfId="0" applyFont="1" applyFill="1" applyBorder="1" applyAlignment="1">
      <alignment horizontal="center" vertical="center"/>
    </xf>
    <xf numFmtId="0" fontId="82" fillId="0" borderId="0" xfId="0" applyFont="1" applyAlignment="1">
      <alignment horizontal="right" vertical="center"/>
    </xf>
    <xf numFmtId="182" fontId="78" fillId="0" borderId="28" xfId="0" applyNumberFormat="1" applyFont="1" applyBorder="1" applyAlignment="1">
      <alignment horizontal="center" vertical="center"/>
    </xf>
    <xf numFmtId="182" fontId="70" fillId="0" borderId="28" xfId="0" applyNumberFormat="1" applyFont="1" applyBorder="1" applyAlignment="1">
      <alignment horizontal="center" vertical="center"/>
    </xf>
  </cellXfs>
  <cellStyles count="1704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álculo" xfId="441" builtinId="22" customBuiltin="1"/>
    <cellStyle name="Cálculo 2" xfId="442" xr:uid="{00000000-0005-0000-0000-0000B9010000}"/>
    <cellStyle name="Cálculo 2 2" xfId="443" xr:uid="{00000000-0005-0000-0000-0000BA010000}"/>
    <cellStyle name="Cálculo 2 3" xfId="444" xr:uid="{00000000-0005-0000-0000-0000BB010000}"/>
    <cellStyle name="Cálculo 2 4" xfId="445" xr:uid="{00000000-0005-0000-0000-0000BC010000}"/>
    <cellStyle name="Cálculo 2 5" xfId="446" xr:uid="{00000000-0005-0000-0000-0000BD010000}"/>
    <cellStyle name="Cálculo 2 6" xfId="447" xr:uid="{00000000-0005-0000-0000-0000BE010000}"/>
    <cellStyle name="Cálculo 3" xfId="448" xr:uid="{00000000-0005-0000-0000-0000BF010000}"/>
    <cellStyle name="Cálculo 3 2" xfId="449" xr:uid="{00000000-0005-0000-0000-0000C0010000}"/>
    <cellStyle name="Cálculo 3 3" xfId="450" xr:uid="{00000000-0005-0000-0000-0000C1010000}"/>
    <cellStyle name="Cálculo 3 4" xfId="451" xr:uid="{00000000-0005-0000-0000-0000C2010000}"/>
    <cellStyle name="Cálculo 3 5" xfId="452" xr:uid="{00000000-0005-0000-0000-0000C3010000}"/>
    <cellStyle name="Cálculo 4" xfId="453" xr:uid="{00000000-0005-0000-0000-0000C4010000}"/>
    <cellStyle name="Cálculo 4 2" xfId="454" xr:uid="{00000000-0005-0000-0000-0000C5010000}"/>
    <cellStyle name="Cálculo 4 3" xfId="455" xr:uid="{00000000-0005-0000-0000-0000C6010000}"/>
    <cellStyle name="Cálculo 4 4" xfId="456" xr:uid="{00000000-0005-0000-0000-0000C7010000}"/>
    <cellStyle name="Cálculo 4 5" xfId="457" xr:uid="{00000000-0005-0000-0000-0000C8010000}"/>
    <cellStyle name="Cálculo 5" xfId="458" xr:uid="{00000000-0005-0000-0000-0000C9010000}"/>
    <cellStyle name="Cálculo 5 2" xfId="459" xr:uid="{00000000-0005-0000-0000-0000CA010000}"/>
    <cellStyle name="Cálculo 5 3" xfId="460" xr:uid="{00000000-0005-0000-0000-0000CB010000}"/>
    <cellStyle name="Cálculo 5 4" xfId="461" xr:uid="{00000000-0005-0000-0000-0000CC010000}"/>
    <cellStyle name="Cálculo 5 5" xfId="462" xr:uid="{00000000-0005-0000-0000-0000CD010000}"/>
    <cellStyle name="Cálculo 6" xfId="463" xr:uid="{00000000-0005-0000-0000-0000CE010000}"/>
    <cellStyle name="Cálculo 6 2" xfId="464" xr:uid="{00000000-0005-0000-0000-0000CF010000}"/>
    <cellStyle name="Cálculo 7" xfId="465" xr:uid="{00000000-0005-0000-0000-0000D0010000}"/>
    <cellStyle name="Cálculo 8" xfId="466" xr:uid="{00000000-0005-0000-0000-0000D1010000}"/>
    <cellStyle name="Cálculo 9" xfId="467" xr:uid="{00000000-0005-0000-0000-0000D2010000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ściowe" xfId="528" xr:uid="{00000000-0005-0000-0000-00000F020000}"/>
    <cellStyle name="Dane wyj?ciowe" xfId="529" xr:uid="{00000000-0005-0000-0000-000010020000}"/>
    <cellStyle name="Dane wyjściowe" xfId="530" xr:uid="{00000000-0005-0000-0000-000011020000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2" xfId="746" xr:uid="{00000000-0005-0000-0000-0000EA020000}"/>
    <cellStyle name="Entrada 2 2" xfId="747" xr:uid="{00000000-0005-0000-0000-0000EB020000}"/>
    <cellStyle name="Entrada 2 3" xfId="748" xr:uid="{00000000-0005-0000-0000-0000EC020000}"/>
    <cellStyle name="Entrada 2 4" xfId="749" xr:uid="{00000000-0005-0000-0000-0000ED020000}"/>
    <cellStyle name="Entrada 2 5" xfId="750" xr:uid="{00000000-0005-0000-0000-0000EE020000}"/>
    <cellStyle name="Entrada 2 6" xfId="751" xr:uid="{00000000-0005-0000-0000-0000EF020000}"/>
    <cellStyle name="Entrada 3" xfId="752" xr:uid="{00000000-0005-0000-0000-0000F0020000}"/>
    <cellStyle name="Entrada 3 2" xfId="753" xr:uid="{00000000-0005-0000-0000-0000F1020000}"/>
    <cellStyle name="Entrada 3 3" xfId="754" xr:uid="{00000000-0005-0000-0000-0000F2020000}"/>
    <cellStyle name="Entrada 3 4" xfId="755" xr:uid="{00000000-0005-0000-0000-0000F3020000}"/>
    <cellStyle name="Entrada 3 5" xfId="756" xr:uid="{00000000-0005-0000-0000-0000F4020000}"/>
    <cellStyle name="Entrada 4" xfId="757" xr:uid="{00000000-0005-0000-0000-0000F5020000}"/>
    <cellStyle name="Entrada 4 2" xfId="758" xr:uid="{00000000-0005-0000-0000-0000F6020000}"/>
    <cellStyle name="Entrada 4 3" xfId="759" xr:uid="{00000000-0005-0000-0000-0000F7020000}"/>
    <cellStyle name="Entrada 4 4" xfId="760" xr:uid="{00000000-0005-0000-0000-0000F8020000}"/>
    <cellStyle name="Entrada 4 5" xfId="761" xr:uid="{00000000-0005-0000-0000-0000F9020000}"/>
    <cellStyle name="Entrada 5" xfId="762" xr:uid="{00000000-0005-0000-0000-0000FA020000}"/>
    <cellStyle name="Entrada 5 2" xfId="763" xr:uid="{00000000-0005-0000-0000-0000FB020000}"/>
    <cellStyle name="Entrada 5 3" xfId="764" xr:uid="{00000000-0005-0000-0000-0000FC020000}"/>
    <cellStyle name="Entrada 5 4" xfId="765" xr:uid="{00000000-0005-0000-0000-0000FD020000}"/>
    <cellStyle name="Entrada 5 5" xfId="766" xr:uid="{00000000-0005-0000-0000-0000FE020000}"/>
    <cellStyle name="Entrada 6" xfId="767" xr:uid="{00000000-0005-0000-0000-0000FF020000}"/>
    <cellStyle name="Entrada 6 2" xfId="768" xr:uid="{00000000-0005-0000-0000-000000030000}"/>
    <cellStyle name="Entrada 7" xfId="769" xr:uid="{00000000-0005-0000-0000-000001030000}"/>
    <cellStyle name="Entrada 8" xfId="770" xr:uid="{00000000-0005-0000-0000-000002030000}"/>
    <cellStyle name="Entrada 9" xfId="771" xr:uid="{00000000-0005-0000-0000-000003030000}"/>
    <cellStyle name="Euro" xfId="772" xr:uid="{00000000-0005-0000-0000-000004030000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3" xfId="816" xr:uid="{00000000-0005-0000-0000-000031030000}"/>
    <cellStyle name="Input 4" xfId="817" xr:uid="{00000000-0005-0000-0000-000032030000}"/>
    <cellStyle name="Input 5" xfId="818" xr:uid="{00000000-0005-0000-0000-000033030000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3" xfId="1702" xr:uid="{4671356E-2AA0-477F-AF3D-47478A780DB7}"/>
    <cellStyle name="Millares 2" xfId="829" xr:uid="{00000000-0005-0000-0000-000041030000}"/>
    <cellStyle name="Millares 3" xfId="830" xr:uid="{00000000-0005-0000-0000-000042030000}"/>
    <cellStyle name="Millares 3 2" xfId="831" xr:uid="{00000000-0005-0000-0000-000043030000}"/>
    <cellStyle name="Millares 4" xfId="832" xr:uid="{00000000-0005-0000-0000-000044030000}"/>
    <cellStyle name="Millares 5" xfId="833" xr:uid="{00000000-0005-0000-0000-000045030000}"/>
    <cellStyle name="Millares 6" xfId="1700" xr:uid="{00000000-0005-0000-0000-000046030000}"/>
    <cellStyle name="Millares 7" xfId="834" xr:uid="{00000000-0005-0000-0000-000047030000}"/>
    <cellStyle name="Moneda [0] 2 2" xfId="835" xr:uid="{00000000-0005-0000-0000-000049030000}"/>
    <cellStyle name="Moneda 2" xfId="836" xr:uid="{00000000-0005-0000-0000-00004A030000}"/>
    <cellStyle name="Moneda 2 2" xfId="837" xr:uid="{00000000-0005-0000-0000-00004B030000}"/>
    <cellStyle name="Moneda 2 3" xfId="838" xr:uid="{00000000-0005-0000-0000-00004C03000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1" xfId="877" xr:uid="{00000000-0005-0000-0000-000074030000}"/>
    <cellStyle name="Normal 11 2" xfId="878" xr:uid="{00000000-0005-0000-0000-000075030000}"/>
    <cellStyle name="Normal 12" xfId="879" xr:uid="{00000000-0005-0000-0000-000076030000}"/>
    <cellStyle name="Normal 12 2" xfId="880" xr:uid="{00000000-0005-0000-0000-000077030000}"/>
    <cellStyle name="Normal 13" xfId="881" xr:uid="{00000000-0005-0000-0000-000078030000}"/>
    <cellStyle name="Normal 13 2" xfId="882" xr:uid="{00000000-0005-0000-0000-000079030000}"/>
    <cellStyle name="Normal 14" xfId="883" xr:uid="{00000000-0005-0000-0000-00007A030000}"/>
    <cellStyle name="Normal 15" xfId="884" xr:uid="{00000000-0005-0000-0000-00007B030000}"/>
    <cellStyle name="Normal 15 2" xfId="885" xr:uid="{00000000-0005-0000-0000-00007C030000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4" xfId="894" xr:uid="{00000000-0005-0000-0000-000088030000}"/>
    <cellStyle name="Normal 2 5" xfId="895" xr:uid="{00000000-0005-0000-0000-000089030000}"/>
    <cellStyle name="Normal 2 6" xfId="896" xr:uid="{00000000-0005-0000-0000-00008A030000}"/>
    <cellStyle name="Normal 2 7" xfId="897" xr:uid="{00000000-0005-0000-0000-00008B030000}"/>
    <cellStyle name="Normal 2 8" xfId="898" xr:uid="{00000000-0005-0000-0000-00008C030000}"/>
    <cellStyle name="Normal 2 9" xfId="899" xr:uid="{00000000-0005-0000-0000-00008D030000}"/>
    <cellStyle name="Normal 2_Combinación de negocios - AA-IAMv3" xfId="900" xr:uid="{00000000-0005-0000-0000-00008E030000}"/>
    <cellStyle name="Normal 3" xfId="901" xr:uid="{00000000-0005-0000-0000-00008F030000}"/>
    <cellStyle name="Normal 3 2" xfId="902" xr:uid="{00000000-0005-0000-0000-000090030000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2" xfId="912" xr:uid="{00000000-0005-0000-0000-00009A030000}"/>
    <cellStyle name="Notas 2 2" xfId="913" xr:uid="{00000000-0005-0000-0000-00009B030000}"/>
    <cellStyle name="Notas 2 3" xfId="914" xr:uid="{00000000-0005-0000-0000-00009C030000}"/>
    <cellStyle name="Notas 2 4" xfId="915" xr:uid="{00000000-0005-0000-0000-00009D030000}"/>
    <cellStyle name="Notas 2 5" xfId="916" xr:uid="{00000000-0005-0000-0000-00009E030000}"/>
    <cellStyle name="Notas 2 6" xfId="917" xr:uid="{00000000-0005-0000-0000-00009F030000}"/>
    <cellStyle name="Notas 3" xfId="918" xr:uid="{00000000-0005-0000-0000-0000A0030000}"/>
    <cellStyle name="Notas 3 2" xfId="919" xr:uid="{00000000-0005-0000-0000-0000A1030000}"/>
    <cellStyle name="Notas 3 3" xfId="920" xr:uid="{00000000-0005-0000-0000-0000A2030000}"/>
    <cellStyle name="Notas 3 4" xfId="921" xr:uid="{00000000-0005-0000-0000-0000A3030000}"/>
    <cellStyle name="Notas 3 5" xfId="922" xr:uid="{00000000-0005-0000-0000-0000A4030000}"/>
    <cellStyle name="Notas 4" xfId="923" xr:uid="{00000000-0005-0000-0000-0000A5030000}"/>
    <cellStyle name="Notas 4 2" xfId="924" xr:uid="{00000000-0005-0000-0000-0000A6030000}"/>
    <cellStyle name="Notas 4 3" xfId="925" xr:uid="{00000000-0005-0000-0000-0000A7030000}"/>
    <cellStyle name="Notas 4 4" xfId="926" xr:uid="{00000000-0005-0000-0000-0000A8030000}"/>
    <cellStyle name="Notas 4 5" xfId="927" xr:uid="{00000000-0005-0000-0000-0000A9030000}"/>
    <cellStyle name="Notas 5" xfId="928" xr:uid="{00000000-0005-0000-0000-0000AA030000}"/>
    <cellStyle name="Notas 5 2" xfId="929" xr:uid="{00000000-0005-0000-0000-0000AB030000}"/>
    <cellStyle name="Notas 5 3" xfId="930" xr:uid="{00000000-0005-0000-0000-0000AC030000}"/>
    <cellStyle name="Notas 5 4" xfId="931" xr:uid="{00000000-0005-0000-0000-0000AD030000}"/>
    <cellStyle name="Notas 5 5" xfId="932" xr:uid="{00000000-0005-0000-0000-0000AE030000}"/>
    <cellStyle name="Notas 6" xfId="933" xr:uid="{00000000-0005-0000-0000-0000AF030000}"/>
    <cellStyle name="Notas 6 2" xfId="934" xr:uid="{00000000-0005-0000-0000-0000B0030000}"/>
    <cellStyle name="Notas 7" xfId="935" xr:uid="{00000000-0005-0000-0000-0000B1030000}"/>
    <cellStyle name="Notas 8" xfId="936" xr:uid="{00000000-0005-0000-0000-0000B2030000}"/>
    <cellStyle name="Notas 9" xfId="937" xr:uid="{00000000-0005-0000-0000-0000B3030000}"/>
    <cellStyle name="Note" xfId="938" xr:uid="{00000000-0005-0000-0000-0000B4030000}"/>
    <cellStyle name="Note 2" xfId="939" xr:uid="{00000000-0005-0000-0000-0000B5030000}"/>
    <cellStyle name="Note 3" xfId="940" xr:uid="{00000000-0005-0000-0000-0000B6030000}"/>
    <cellStyle name="Note 4" xfId="941" xr:uid="{00000000-0005-0000-0000-0000B7030000}"/>
    <cellStyle name="Note 5" xfId="942" xr:uid="{00000000-0005-0000-0000-0000B8030000}"/>
    <cellStyle name="Note 6" xfId="943" xr:uid="{00000000-0005-0000-0000-0000B9030000}"/>
    <cellStyle name="Note 7" xfId="944" xr:uid="{00000000-0005-0000-0000-0000BA030000}"/>
    <cellStyle name="Note 8" xfId="945" xr:uid="{00000000-0005-0000-0000-0000BB030000}"/>
    <cellStyle name="Obliczenia" xfId="946" xr:uid="{00000000-0005-0000-0000-0000BC030000}"/>
    <cellStyle name="Output" xfId="947" xr:uid="{00000000-0005-0000-0000-0000BD030000}"/>
    <cellStyle name="Porcentaje" xfId="948" builtinId="5"/>
    <cellStyle name="Porcentaje 2" xfId="1697" xr:uid="{00000000-0005-0000-0000-0000BF030000}"/>
    <cellStyle name="Porcentual 10" xfId="949" xr:uid="{00000000-0005-0000-0000-0000C0030000}"/>
    <cellStyle name="Porcentual 10 2" xfId="950" xr:uid="{00000000-0005-0000-0000-0000C1030000}"/>
    <cellStyle name="Porcentual 11" xfId="951" xr:uid="{00000000-0005-0000-0000-0000C2030000}"/>
    <cellStyle name="Porcentual 11 2" xfId="952" xr:uid="{00000000-0005-0000-0000-0000C3030000}"/>
    <cellStyle name="Porcentual 2" xfId="953" xr:uid="{00000000-0005-0000-0000-0000C4030000}"/>
    <cellStyle name="Porcentual 2 2" xfId="954" xr:uid="{00000000-0005-0000-0000-0000C5030000}"/>
    <cellStyle name="Porcentual 3" xfId="955" xr:uid="{00000000-0005-0000-0000-0000C6030000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9" xfId="965" xr:uid="{00000000-0005-0000-0000-0000D0030000}"/>
    <cellStyle name="Salida" xfId="966" builtinId="21" customBuiltin="1"/>
    <cellStyle name="Salida 2" xfId="967" xr:uid="{00000000-0005-0000-0000-0000D2030000}"/>
    <cellStyle name="Salida 2 2" xfId="968" xr:uid="{00000000-0005-0000-0000-0000D3030000}"/>
    <cellStyle name="Salida 2 3" xfId="969" xr:uid="{00000000-0005-0000-0000-0000D4030000}"/>
    <cellStyle name="Salida 2 4" xfId="970" xr:uid="{00000000-0005-0000-0000-0000D5030000}"/>
    <cellStyle name="Salida 2 5" xfId="971" xr:uid="{00000000-0005-0000-0000-0000D6030000}"/>
    <cellStyle name="Salida 2 6" xfId="972" xr:uid="{00000000-0005-0000-0000-0000D7030000}"/>
    <cellStyle name="Salida 3" xfId="973" xr:uid="{00000000-0005-0000-0000-0000D8030000}"/>
    <cellStyle name="Salida 3 2" xfId="974" xr:uid="{00000000-0005-0000-0000-0000D9030000}"/>
    <cellStyle name="Salida 3 3" xfId="975" xr:uid="{00000000-0005-0000-0000-0000DA030000}"/>
    <cellStyle name="Salida 3 4" xfId="976" xr:uid="{00000000-0005-0000-0000-0000DB030000}"/>
    <cellStyle name="Salida 3 5" xfId="977" xr:uid="{00000000-0005-0000-0000-0000DC030000}"/>
    <cellStyle name="Salida 4" xfId="978" xr:uid="{00000000-0005-0000-0000-0000DD030000}"/>
    <cellStyle name="Salida 4 2" xfId="979" xr:uid="{00000000-0005-0000-0000-0000DE030000}"/>
    <cellStyle name="Salida 4 3" xfId="980" xr:uid="{00000000-0005-0000-0000-0000DF030000}"/>
    <cellStyle name="Salida 4 4" xfId="981" xr:uid="{00000000-0005-0000-0000-0000E0030000}"/>
    <cellStyle name="Salida 4 5" xfId="982" xr:uid="{00000000-0005-0000-0000-0000E1030000}"/>
    <cellStyle name="Salida 5" xfId="983" xr:uid="{00000000-0005-0000-0000-0000E2030000}"/>
    <cellStyle name="Salida 5 2" xfId="984" xr:uid="{00000000-0005-0000-0000-0000E3030000}"/>
    <cellStyle name="Salida 5 3" xfId="985" xr:uid="{00000000-0005-0000-0000-0000E4030000}"/>
    <cellStyle name="Salida 5 4" xfId="986" xr:uid="{00000000-0005-0000-0000-0000E5030000}"/>
    <cellStyle name="Salida 5 5" xfId="987" xr:uid="{00000000-0005-0000-0000-0000E6030000}"/>
    <cellStyle name="Salida 6" xfId="988" xr:uid="{00000000-0005-0000-0000-0000E7030000}"/>
    <cellStyle name="Salida 6 2" xfId="989" xr:uid="{00000000-0005-0000-0000-0000E8030000}"/>
    <cellStyle name="Salida 7" xfId="990" xr:uid="{00000000-0005-0000-0000-0000E9030000}"/>
    <cellStyle name="Salida 8" xfId="991" xr:uid="{00000000-0005-0000-0000-0000EA030000}"/>
    <cellStyle name="Salida 9" xfId="992" xr:uid="{00000000-0005-0000-0000-0000EB030000}"/>
    <cellStyle name="SAPBEXaggData" xfId="993" xr:uid="{00000000-0005-0000-0000-0000EC030000}"/>
    <cellStyle name="SAPBEXaggData 10" xfId="994" xr:uid="{00000000-0005-0000-0000-0000ED030000}"/>
    <cellStyle name="SAPBEXaggData 11" xfId="995" xr:uid="{00000000-0005-0000-0000-0000EE030000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3" xfId="999" xr:uid="{00000000-0005-0000-0000-0000F2030000}"/>
    <cellStyle name="SAPBEXaggData 4" xfId="1000" xr:uid="{00000000-0005-0000-0000-0000F3030000}"/>
    <cellStyle name="SAPBEXaggData 5" xfId="1001" xr:uid="{00000000-0005-0000-0000-0000F4030000}"/>
    <cellStyle name="SAPBEXaggData 6" xfId="1002" xr:uid="{00000000-0005-0000-0000-0000F5030000}"/>
    <cellStyle name="SAPBEXaggData 7" xfId="1003" xr:uid="{00000000-0005-0000-0000-0000F6030000}"/>
    <cellStyle name="SAPBEXaggData 8" xfId="1004" xr:uid="{00000000-0005-0000-0000-0000F7030000}"/>
    <cellStyle name="SAPBEXaggData 9" xfId="1005" xr:uid="{00000000-0005-0000-0000-0000F8030000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1" xfId="1009" xr:uid="{00000000-0005-0000-0000-0000FC030000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3" xfId="1013" xr:uid="{00000000-0005-0000-0000-000000040000}"/>
    <cellStyle name="SAPBEXaggDataEmph 4" xfId="1014" xr:uid="{00000000-0005-0000-0000-000001040000}"/>
    <cellStyle name="SAPBEXaggDataEmph 5" xfId="1015" xr:uid="{00000000-0005-0000-0000-000002040000}"/>
    <cellStyle name="SAPBEXaggDataEmph 6" xfId="1016" xr:uid="{00000000-0005-0000-0000-000003040000}"/>
    <cellStyle name="SAPBEXaggDataEmph 7" xfId="1017" xr:uid="{00000000-0005-0000-0000-000004040000}"/>
    <cellStyle name="SAPBEXaggDataEmph 8" xfId="1018" xr:uid="{00000000-0005-0000-0000-000005040000}"/>
    <cellStyle name="SAPBEXaggDataEmph 9" xfId="1019" xr:uid="{00000000-0005-0000-0000-000006040000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1" xfId="1023" xr:uid="{00000000-0005-0000-0000-00000A040000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3" xfId="1027" xr:uid="{00000000-0005-0000-0000-00000E040000}"/>
    <cellStyle name="SAPBEXaggItem 4" xfId="1028" xr:uid="{00000000-0005-0000-0000-00000F040000}"/>
    <cellStyle name="SAPBEXaggItem 5" xfId="1029" xr:uid="{00000000-0005-0000-0000-000010040000}"/>
    <cellStyle name="SAPBEXaggItem 6" xfId="1030" xr:uid="{00000000-0005-0000-0000-000011040000}"/>
    <cellStyle name="SAPBEXaggItem 7" xfId="1031" xr:uid="{00000000-0005-0000-0000-000012040000}"/>
    <cellStyle name="SAPBEXaggItem 8" xfId="1032" xr:uid="{00000000-0005-0000-0000-000013040000}"/>
    <cellStyle name="SAPBEXaggItem 9" xfId="1033" xr:uid="{00000000-0005-0000-0000-000014040000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1" xfId="1037" xr:uid="{00000000-0005-0000-0000-000018040000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3" xfId="1041" xr:uid="{00000000-0005-0000-0000-00001C040000}"/>
    <cellStyle name="SAPBEXaggItemX 4" xfId="1042" xr:uid="{00000000-0005-0000-0000-00001D040000}"/>
    <cellStyle name="SAPBEXaggItemX 5" xfId="1043" xr:uid="{00000000-0005-0000-0000-00001E040000}"/>
    <cellStyle name="SAPBEXaggItemX 6" xfId="1044" xr:uid="{00000000-0005-0000-0000-00001F040000}"/>
    <cellStyle name="SAPBEXaggItemX 7" xfId="1045" xr:uid="{00000000-0005-0000-0000-000020040000}"/>
    <cellStyle name="SAPBEXaggItemX 8" xfId="1046" xr:uid="{00000000-0005-0000-0000-000021040000}"/>
    <cellStyle name="SAPBEXaggItemX 9" xfId="1047" xr:uid="{00000000-0005-0000-0000-000022040000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1" xfId="1051" xr:uid="{00000000-0005-0000-0000-000026040000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3" xfId="1055" xr:uid="{00000000-0005-0000-0000-00002A040000}"/>
    <cellStyle name="SAPBEXchaText 4" xfId="1056" xr:uid="{00000000-0005-0000-0000-00002B040000}"/>
    <cellStyle name="SAPBEXchaText 5" xfId="1057" xr:uid="{00000000-0005-0000-0000-00002C040000}"/>
    <cellStyle name="SAPBEXchaText 6" xfId="1058" xr:uid="{00000000-0005-0000-0000-00002D040000}"/>
    <cellStyle name="SAPBEXchaText 7" xfId="1059" xr:uid="{00000000-0005-0000-0000-00002E040000}"/>
    <cellStyle name="SAPBEXchaText 8" xfId="1060" xr:uid="{00000000-0005-0000-0000-00002F040000}"/>
    <cellStyle name="SAPBEXchaText 9" xfId="1061" xr:uid="{00000000-0005-0000-0000-000030040000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1" xfId="1065" xr:uid="{00000000-0005-0000-0000-000034040000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3" xfId="1069" xr:uid="{00000000-0005-0000-0000-000038040000}"/>
    <cellStyle name="SAPBEXexcBad7 4" xfId="1070" xr:uid="{00000000-0005-0000-0000-000039040000}"/>
    <cellStyle name="SAPBEXexcBad7 5" xfId="1071" xr:uid="{00000000-0005-0000-0000-00003A040000}"/>
    <cellStyle name="SAPBEXexcBad7 6" xfId="1072" xr:uid="{00000000-0005-0000-0000-00003B040000}"/>
    <cellStyle name="SAPBEXexcBad7 7" xfId="1073" xr:uid="{00000000-0005-0000-0000-00003C040000}"/>
    <cellStyle name="SAPBEXexcBad7 8" xfId="1074" xr:uid="{00000000-0005-0000-0000-00003D040000}"/>
    <cellStyle name="SAPBEXexcBad7 9" xfId="1075" xr:uid="{00000000-0005-0000-0000-00003E040000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1" xfId="1079" xr:uid="{00000000-0005-0000-0000-000042040000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3" xfId="1083" xr:uid="{00000000-0005-0000-0000-000046040000}"/>
    <cellStyle name="SAPBEXexcBad8 4" xfId="1084" xr:uid="{00000000-0005-0000-0000-000047040000}"/>
    <cellStyle name="SAPBEXexcBad8 5" xfId="1085" xr:uid="{00000000-0005-0000-0000-000048040000}"/>
    <cellStyle name="SAPBEXexcBad8 6" xfId="1086" xr:uid="{00000000-0005-0000-0000-000049040000}"/>
    <cellStyle name="SAPBEXexcBad8 7" xfId="1087" xr:uid="{00000000-0005-0000-0000-00004A040000}"/>
    <cellStyle name="SAPBEXexcBad8 8" xfId="1088" xr:uid="{00000000-0005-0000-0000-00004B040000}"/>
    <cellStyle name="SAPBEXexcBad8 9" xfId="1089" xr:uid="{00000000-0005-0000-0000-00004C040000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1" xfId="1093" xr:uid="{00000000-0005-0000-0000-000050040000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3" xfId="1097" xr:uid="{00000000-0005-0000-0000-000054040000}"/>
    <cellStyle name="SAPBEXexcBad9 4" xfId="1098" xr:uid="{00000000-0005-0000-0000-000055040000}"/>
    <cellStyle name="SAPBEXexcBad9 5" xfId="1099" xr:uid="{00000000-0005-0000-0000-000056040000}"/>
    <cellStyle name="SAPBEXexcBad9 6" xfId="1100" xr:uid="{00000000-0005-0000-0000-000057040000}"/>
    <cellStyle name="SAPBEXexcBad9 7" xfId="1101" xr:uid="{00000000-0005-0000-0000-000058040000}"/>
    <cellStyle name="SAPBEXexcBad9 8" xfId="1102" xr:uid="{00000000-0005-0000-0000-000059040000}"/>
    <cellStyle name="SAPBEXexcBad9 9" xfId="1103" xr:uid="{00000000-0005-0000-0000-00005A040000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1" xfId="1107" xr:uid="{00000000-0005-0000-0000-00005E040000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3" xfId="1111" xr:uid="{00000000-0005-0000-0000-000062040000}"/>
    <cellStyle name="SAPBEXexcCritical4 4" xfId="1112" xr:uid="{00000000-0005-0000-0000-000063040000}"/>
    <cellStyle name="SAPBEXexcCritical4 5" xfId="1113" xr:uid="{00000000-0005-0000-0000-000064040000}"/>
    <cellStyle name="SAPBEXexcCritical4 6" xfId="1114" xr:uid="{00000000-0005-0000-0000-000065040000}"/>
    <cellStyle name="SAPBEXexcCritical4 7" xfId="1115" xr:uid="{00000000-0005-0000-0000-000066040000}"/>
    <cellStyle name="SAPBEXexcCritical4 8" xfId="1116" xr:uid="{00000000-0005-0000-0000-000067040000}"/>
    <cellStyle name="SAPBEXexcCritical4 9" xfId="1117" xr:uid="{00000000-0005-0000-0000-000068040000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1" xfId="1121" xr:uid="{00000000-0005-0000-0000-00006C040000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3" xfId="1125" xr:uid="{00000000-0005-0000-0000-000070040000}"/>
    <cellStyle name="SAPBEXexcCritical5 4" xfId="1126" xr:uid="{00000000-0005-0000-0000-000071040000}"/>
    <cellStyle name="SAPBEXexcCritical5 5" xfId="1127" xr:uid="{00000000-0005-0000-0000-000072040000}"/>
    <cellStyle name="SAPBEXexcCritical5 6" xfId="1128" xr:uid="{00000000-0005-0000-0000-000073040000}"/>
    <cellStyle name="SAPBEXexcCritical5 7" xfId="1129" xr:uid="{00000000-0005-0000-0000-000074040000}"/>
    <cellStyle name="SAPBEXexcCritical5 8" xfId="1130" xr:uid="{00000000-0005-0000-0000-000075040000}"/>
    <cellStyle name="SAPBEXexcCritical5 9" xfId="1131" xr:uid="{00000000-0005-0000-0000-000076040000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1" xfId="1135" xr:uid="{00000000-0005-0000-0000-00007A040000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3" xfId="1139" xr:uid="{00000000-0005-0000-0000-00007E040000}"/>
    <cellStyle name="SAPBEXexcCritical6 4" xfId="1140" xr:uid="{00000000-0005-0000-0000-00007F040000}"/>
    <cellStyle name="SAPBEXexcCritical6 5" xfId="1141" xr:uid="{00000000-0005-0000-0000-000080040000}"/>
    <cellStyle name="SAPBEXexcCritical6 6" xfId="1142" xr:uid="{00000000-0005-0000-0000-000081040000}"/>
    <cellStyle name="SAPBEXexcCritical6 7" xfId="1143" xr:uid="{00000000-0005-0000-0000-000082040000}"/>
    <cellStyle name="SAPBEXexcCritical6 8" xfId="1144" xr:uid="{00000000-0005-0000-0000-000083040000}"/>
    <cellStyle name="SAPBEXexcCritical6 9" xfId="1145" xr:uid="{00000000-0005-0000-0000-000084040000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1" xfId="1149" xr:uid="{00000000-0005-0000-0000-000088040000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3" xfId="1153" xr:uid="{00000000-0005-0000-0000-00008C040000}"/>
    <cellStyle name="SAPBEXexcGood1 4" xfId="1154" xr:uid="{00000000-0005-0000-0000-00008D040000}"/>
    <cellStyle name="SAPBEXexcGood1 5" xfId="1155" xr:uid="{00000000-0005-0000-0000-00008E040000}"/>
    <cellStyle name="SAPBEXexcGood1 6" xfId="1156" xr:uid="{00000000-0005-0000-0000-00008F040000}"/>
    <cellStyle name="SAPBEXexcGood1 7" xfId="1157" xr:uid="{00000000-0005-0000-0000-000090040000}"/>
    <cellStyle name="SAPBEXexcGood1 8" xfId="1158" xr:uid="{00000000-0005-0000-0000-000091040000}"/>
    <cellStyle name="SAPBEXexcGood1 9" xfId="1159" xr:uid="{00000000-0005-0000-0000-000092040000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1" xfId="1163" xr:uid="{00000000-0005-0000-0000-00009604000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3" xfId="1167" xr:uid="{00000000-0005-0000-0000-00009A040000}"/>
    <cellStyle name="SAPBEXexcGood2 4" xfId="1168" xr:uid="{00000000-0005-0000-0000-00009B040000}"/>
    <cellStyle name="SAPBEXexcGood2 5" xfId="1169" xr:uid="{00000000-0005-0000-0000-00009C040000}"/>
    <cellStyle name="SAPBEXexcGood2 6" xfId="1170" xr:uid="{00000000-0005-0000-0000-00009D040000}"/>
    <cellStyle name="SAPBEXexcGood2 7" xfId="1171" xr:uid="{00000000-0005-0000-0000-00009E040000}"/>
    <cellStyle name="SAPBEXexcGood2 8" xfId="1172" xr:uid="{00000000-0005-0000-0000-00009F040000}"/>
    <cellStyle name="SAPBEXexcGood2 9" xfId="1173" xr:uid="{00000000-0005-0000-0000-0000A0040000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1" xfId="1177" xr:uid="{00000000-0005-0000-0000-0000A4040000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3" xfId="1181" xr:uid="{00000000-0005-0000-0000-0000A8040000}"/>
    <cellStyle name="SAPBEXexcGood3 4" xfId="1182" xr:uid="{00000000-0005-0000-0000-0000A9040000}"/>
    <cellStyle name="SAPBEXexcGood3 5" xfId="1183" xr:uid="{00000000-0005-0000-0000-0000AA040000}"/>
    <cellStyle name="SAPBEXexcGood3 6" xfId="1184" xr:uid="{00000000-0005-0000-0000-0000AB040000}"/>
    <cellStyle name="SAPBEXexcGood3 7" xfId="1185" xr:uid="{00000000-0005-0000-0000-0000AC040000}"/>
    <cellStyle name="SAPBEXexcGood3 8" xfId="1186" xr:uid="{00000000-0005-0000-0000-0000AD040000}"/>
    <cellStyle name="SAPBEXexcGood3 9" xfId="1187" xr:uid="{00000000-0005-0000-0000-0000AE040000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1" xfId="1191" xr:uid="{00000000-0005-0000-0000-0000B2040000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3" xfId="1195" xr:uid="{00000000-0005-0000-0000-0000B6040000}"/>
    <cellStyle name="SAPBEXfilterDrill 4" xfId="1196" xr:uid="{00000000-0005-0000-0000-0000B7040000}"/>
    <cellStyle name="SAPBEXfilterDrill 5" xfId="1197" xr:uid="{00000000-0005-0000-0000-0000B8040000}"/>
    <cellStyle name="SAPBEXfilterDrill 6" xfId="1198" xr:uid="{00000000-0005-0000-0000-0000B9040000}"/>
    <cellStyle name="SAPBEXfilterDrill 7" xfId="1199" xr:uid="{00000000-0005-0000-0000-0000BA040000}"/>
    <cellStyle name="SAPBEXfilterDrill 8" xfId="1200" xr:uid="{00000000-0005-0000-0000-0000BB040000}"/>
    <cellStyle name="SAPBEXfilterDrill 9" xfId="1201" xr:uid="{00000000-0005-0000-0000-0000BC040000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1" xfId="1205" xr:uid="{00000000-0005-0000-0000-0000C004000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3" xfId="1209" xr:uid="{00000000-0005-0000-0000-0000C4040000}"/>
    <cellStyle name="SAPBEXfilterItem 4" xfId="1210" xr:uid="{00000000-0005-0000-0000-0000C5040000}"/>
    <cellStyle name="SAPBEXfilterItem 5" xfId="1211" xr:uid="{00000000-0005-0000-0000-0000C6040000}"/>
    <cellStyle name="SAPBEXfilterItem 6" xfId="1212" xr:uid="{00000000-0005-0000-0000-0000C7040000}"/>
    <cellStyle name="SAPBEXfilterItem 7" xfId="1213" xr:uid="{00000000-0005-0000-0000-0000C8040000}"/>
    <cellStyle name="SAPBEXfilterItem 8" xfId="1214" xr:uid="{00000000-0005-0000-0000-0000C9040000}"/>
    <cellStyle name="SAPBEXfilterItem 9" xfId="1215" xr:uid="{00000000-0005-0000-0000-0000CA040000}"/>
    <cellStyle name="SAPBEXfilterText" xfId="1216" xr:uid="{00000000-0005-0000-0000-0000CB040000}"/>
    <cellStyle name="SAPBEXfilterText 10" xfId="1217" xr:uid="{00000000-0005-0000-0000-0000CC040000}"/>
    <cellStyle name="SAPBEXfilterText 11" xfId="1218" xr:uid="{00000000-0005-0000-0000-0000CD040000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3" xfId="1222" xr:uid="{00000000-0005-0000-0000-0000D1040000}"/>
    <cellStyle name="SAPBEXfilterText 4" xfId="1223" xr:uid="{00000000-0005-0000-0000-0000D2040000}"/>
    <cellStyle name="SAPBEXfilterText 5" xfId="1224" xr:uid="{00000000-0005-0000-0000-0000D3040000}"/>
    <cellStyle name="SAPBEXfilterText 6" xfId="1225" xr:uid="{00000000-0005-0000-0000-0000D4040000}"/>
    <cellStyle name="SAPBEXfilterText 7" xfId="1226" xr:uid="{00000000-0005-0000-0000-0000D5040000}"/>
    <cellStyle name="SAPBEXfilterText 8" xfId="1227" xr:uid="{00000000-0005-0000-0000-0000D6040000}"/>
    <cellStyle name="SAPBEXfilterText 9" xfId="1228" xr:uid="{00000000-0005-0000-0000-0000D7040000}"/>
    <cellStyle name="SAPBEXformats" xfId="1229" xr:uid="{00000000-0005-0000-0000-0000D8040000}"/>
    <cellStyle name="SAPBEXformats 10" xfId="1230" xr:uid="{00000000-0005-0000-0000-0000D9040000}"/>
    <cellStyle name="SAPBEXformats 11" xfId="1231" xr:uid="{00000000-0005-0000-0000-0000DA040000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3" xfId="1235" xr:uid="{00000000-0005-0000-0000-0000DE040000}"/>
    <cellStyle name="SAPBEXformats 4" xfId="1236" xr:uid="{00000000-0005-0000-0000-0000DF040000}"/>
    <cellStyle name="SAPBEXformats 5" xfId="1237" xr:uid="{00000000-0005-0000-0000-0000E0040000}"/>
    <cellStyle name="SAPBEXformats 6" xfId="1238" xr:uid="{00000000-0005-0000-0000-0000E1040000}"/>
    <cellStyle name="SAPBEXformats 7" xfId="1239" xr:uid="{00000000-0005-0000-0000-0000E2040000}"/>
    <cellStyle name="SAPBEXformats 8" xfId="1240" xr:uid="{00000000-0005-0000-0000-0000E3040000}"/>
    <cellStyle name="SAPBEXformats 9" xfId="1241" xr:uid="{00000000-0005-0000-0000-0000E4040000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1" xfId="1245" xr:uid="{00000000-0005-0000-0000-0000E8040000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3" xfId="1249" xr:uid="{00000000-0005-0000-0000-0000EC040000}"/>
    <cellStyle name="SAPBEXheaderItem 4" xfId="1250" xr:uid="{00000000-0005-0000-0000-0000ED040000}"/>
    <cellStyle name="SAPBEXheaderItem 5" xfId="1251" xr:uid="{00000000-0005-0000-0000-0000EE040000}"/>
    <cellStyle name="SAPBEXheaderItem 6" xfId="1252" xr:uid="{00000000-0005-0000-0000-0000EF040000}"/>
    <cellStyle name="SAPBEXheaderItem 7" xfId="1253" xr:uid="{00000000-0005-0000-0000-0000F0040000}"/>
    <cellStyle name="SAPBEXheaderItem 8" xfId="1254" xr:uid="{00000000-0005-0000-0000-0000F1040000}"/>
    <cellStyle name="SAPBEXheaderItem 9" xfId="1255" xr:uid="{00000000-0005-0000-0000-0000F2040000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1" xfId="1259" xr:uid="{00000000-0005-0000-0000-0000F6040000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3" xfId="1263" xr:uid="{00000000-0005-0000-0000-0000FA040000}"/>
    <cellStyle name="SAPBEXheaderText 4" xfId="1264" xr:uid="{00000000-0005-0000-0000-0000FB040000}"/>
    <cellStyle name="SAPBEXheaderText 5" xfId="1265" xr:uid="{00000000-0005-0000-0000-0000FC040000}"/>
    <cellStyle name="SAPBEXheaderText 6" xfId="1266" xr:uid="{00000000-0005-0000-0000-0000FD040000}"/>
    <cellStyle name="SAPBEXheaderText 7" xfId="1267" xr:uid="{00000000-0005-0000-0000-0000FE040000}"/>
    <cellStyle name="SAPBEXheaderText 8" xfId="1268" xr:uid="{00000000-0005-0000-0000-0000FF040000}"/>
    <cellStyle name="SAPBEXheaderText 9" xfId="1269" xr:uid="{00000000-0005-0000-0000-000000050000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1" xfId="1273" xr:uid="{00000000-0005-0000-0000-000004050000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3" xfId="1277" xr:uid="{00000000-0005-0000-0000-000008050000}"/>
    <cellStyle name="SAPBEXHLevel0 4" xfId="1278" xr:uid="{00000000-0005-0000-0000-000009050000}"/>
    <cellStyle name="SAPBEXHLevel0 5" xfId="1279" xr:uid="{00000000-0005-0000-0000-00000A050000}"/>
    <cellStyle name="SAPBEXHLevel0 6" xfId="1280" xr:uid="{00000000-0005-0000-0000-00000B050000}"/>
    <cellStyle name="SAPBEXHLevel0 7" xfId="1281" xr:uid="{00000000-0005-0000-0000-00000C050000}"/>
    <cellStyle name="SAPBEXHLevel0 8" xfId="1282" xr:uid="{00000000-0005-0000-0000-00000D050000}"/>
    <cellStyle name="SAPBEXHLevel0 9" xfId="1283" xr:uid="{00000000-0005-0000-0000-00000E050000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1" xfId="1287" xr:uid="{00000000-0005-0000-0000-000012050000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3" xfId="1291" xr:uid="{00000000-0005-0000-0000-000016050000}"/>
    <cellStyle name="SAPBEXHLevel0X 4" xfId="1292" xr:uid="{00000000-0005-0000-0000-000017050000}"/>
    <cellStyle name="SAPBEXHLevel0X 5" xfId="1293" xr:uid="{00000000-0005-0000-0000-000018050000}"/>
    <cellStyle name="SAPBEXHLevel0X 6" xfId="1294" xr:uid="{00000000-0005-0000-0000-000019050000}"/>
    <cellStyle name="SAPBEXHLevel0X 7" xfId="1295" xr:uid="{00000000-0005-0000-0000-00001A050000}"/>
    <cellStyle name="SAPBEXHLevel0X 8" xfId="1296" xr:uid="{00000000-0005-0000-0000-00001B050000}"/>
    <cellStyle name="SAPBEXHLevel0X 9" xfId="1297" xr:uid="{00000000-0005-0000-0000-00001C050000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1" xfId="1301" xr:uid="{00000000-0005-0000-0000-000020050000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3" xfId="1305" xr:uid="{00000000-0005-0000-0000-000024050000}"/>
    <cellStyle name="SAPBEXHLevel1 4" xfId="1306" xr:uid="{00000000-0005-0000-0000-000025050000}"/>
    <cellStyle name="SAPBEXHLevel1 5" xfId="1307" xr:uid="{00000000-0005-0000-0000-000026050000}"/>
    <cellStyle name="SAPBEXHLevel1 6" xfId="1308" xr:uid="{00000000-0005-0000-0000-000027050000}"/>
    <cellStyle name="SAPBEXHLevel1 7" xfId="1309" xr:uid="{00000000-0005-0000-0000-000028050000}"/>
    <cellStyle name="SAPBEXHLevel1 8" xfId="1310" xr:uid="{00000000-0005-0000-0000-000029050000}"/>
    <cellStyle name="SAPBEXHLevel1 9" xfId="1311" xr:uid="{00000000-0005-0000-0000-00002A050000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1" xfId="1315" xr:uid="{00000000-0005-0000-0000-00002E05000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3" xfId="1319" xr:uid="{00000000-0005-0000-0000-000032050000}"/>
    <cellStyle name="SAPBEXHLevel1X 4" xfId="1320" xr:uid="{00000000-0005-0000-0000-000033050000}"/>
    <cellStyle name="SAPBEXHLevel1X 5" xfId="1321" xr:uid="{00000000-0005-0000-0000-000034050000}"/>
    <cellStyle name="SAPBEXHLevel1X 6" xfId="1322" xr:uid="{00000000-0005-0000-0000-000035050000}"/>
    <cellStyle name="SAPBEXHLevel1X 7" xfId="1323" xr:uid="{00000000-0005-0000-0000-000036050000}"/>
    <cellStyle name="SAPBEXHLevel1X 8" xfId="1324" xr:uid="{00000000-0005-0000-0000-000037050000}"/>
    <cellStyle name="SAPBEXHLevel1X 9" xfId="1325" xr:uid="{00000000-0005-0000-0000-000038050000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1" xfId="1329" xr:uid="{00000000-0005-0000-0000-00003C050000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3" xfId="1333" xr:uid="{00000000-0005-0000-0000-000040050000}"/>
    <cellStyle name="SAPBEXHLevel2 4" xfId="1334" xr:uid="{00000000-0005-0000-0000-000041050000}"/>
    <cellStyle name="SAPBEXHLevel2 5" xfId="1335" xr:uid="{00000000-0005-0000-0000-000042050000}"/>
    <cellStyle name="SAPBEXHLevel2 6" xfId="1336" xr:uid="{00000000-0005-0000-0000-000043050000}"/>
    <cellStyle name="SAPBEXHLevel2 7" xfId="1337" xr:uid="{00000000-0005-0000-0000-000044050000}"/>
    <cellStyle name="SAPBEXHLevel2 8" xfId="1338" xr:uid="{00000000-0005-0000-0000-000045050000}"/>
    <cellStyle name="SAPBEXHLevel2 9" xfId="1339" xr:uid="{00000000-0005-0000-0000-000046050000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1" xfId="1343" xr:uid="{00000000-0005-0000-0000-00004A050000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3" xfId="1347" xr:uid="{00000000-0005-0000-0000-00004E050000}"/>
    <cellStyle name="SAPBEXHLevel2X 4" xfId="1348" xr:uid="{00000000-0005-0000-0000-00004F050000}"/>
    <cellStyle name="SAPBEXHLevel2X 5" xfId="1349" xr:uid="{00000000-0005-0000-0000-000050050000}"/>
    <cellStyle name="SAPBEXHLevel2X 6" xfId="1350" xr:uid="{00000000-0005-0000-0000-000051050000}"/>
    <cellStyle name="SAPBEXHLevel2X 7" xfId="1351" xr:uid="{00000000-0005-0000-0000-000052050000}"/>
    <cellStyle name="SAPBEXHLevel2X 8" xfId="1352" xr:uid="{00000000-0005-0000-0000-000053050000}"/>
    <cellStyle name="SAPBEXHLevel2X 9" xfId="1353" xr:uid="{00000000-0005-0000-0000-000054050000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1" xfId="1357" xr:uid="{00000000-0005-0000-0000-000058050000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3" xfId="1361" xr:uid="{00000000-0005-0000-0000-00005C050000}"/>
    <cellStyle name="SAPBEXHLevel3 4" xfId="1362" xr:uid="{00000000-0005-0000-0000-00005D050000}"/>
    <cellStyle name="SAPBEXHLevel3 5" xfId="1363" xr:uid="{00000000-0005-0000-0000-00005E050000}"/>
    <cellStyle name="SAPBEXHLevel3 6" xfId="1364" xr:uid="{00000000-0005-0000-0000-00005F050000}"/>
    <cellStyle name="SAPBEXHLevel3 7" xfId="1365" xr:uid="{00000000-0005-0000-0000-000060050000}"/>
    <cellStyle name="SAPBEXHLevel3 8" xfId="1366" xr:uid="{00000000-0005-0000-0000-000061050000}"/>
    <cellStyle name="SAPBEXHLevel3 9" xfId="1367" xr:uid="{00000000-0005-0000-0000-000062050000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1" xfId="1371" xr:uid="{00000000-0005-0000-0000-000066050000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3" xfId="1375" xr:uid="{00000000-0005-0000-0000-00006A050000}"/>
    <cellStyle name="SAPBEXHLevel3X 4" xfId="1376" xr:uid="{00000000-0005-0000-0000-00006B050000}"/>
    <cellStyle name="SAPBEXHLevel3X 5" xfId="1377" xr:uid="{00000000-0005-0000-0000-00006C050000}"/>
    <cellStyle name="SAPBEXHLevel3X 6" xfId="1378" xr:uid="{00000000-0005-0000-0000-00006D050000}"/>
    <cellStyle name="SAPBEXHLevel3X 7" xfId="1379" xr:uid="{00000000-0005-0000-0000-00006E050000}"/>
    <cellStyle name="SAPBEXHLevel3X 8" xfId="1380" xr:uid="{00000000-0005-0000-0000-00006F050000}"/>
    <cellStyle name="SAPBEXHLevel3X 9" xfId="1381" xr:uid="{00000000-0005-0000-0000-000070050000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resData" xfId="1398" xr:uid="{00000000-0005-0000-0000-000081050000}"/>
    <cellStyle name="SAPBEXresData 10" xfId="1399" xr:uid="{00000000-0005-0000-0000-000082050000}"/>
    <cellStyle name="SAPBEXresData 11" xfId="1400" xr:uid="{00000000-0005-0000-0000-000083050000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3" xfId="1404" xr:uid="{00000000-0005-0000-0000-000087050000}"/>
    <cellStyle name="SAPBEXresData 4" xfId="1405" xr:uid="{00000000-0005-0000-0000-000088050000}"/>
    <cellStyle name="SAPBEXresData 5" xfId="1406" xr:uid="{00000000-0005-0000-0000-000089050000}"/>
    <cellStyle name="SAPBEXresData 6" xfId="1407" xr:uid="{00000000-0005-0000-0000-00008A050000}"/>
    <cellStyle name="SAPBEXresData 7" xfId="1408" xr:uid="{00000000-0005-0000-0000-00008B050000}"/>
    <cellStyle name="SAPBEXresData 8" xfId="1409" xr:uid="{00000000-0005-0000-0000-00008C050000}"/>
    <cellStyle name="SAPBEXresData 9" xfId="1410" xr:uid="{00000000-0005-0000-0000-00008D050000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1" xfId="1414" xr:uid="{00000000-0005-0000-0000-000091050000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3" xfId="1418" xr:uid="{00000000-0005-0000-0000-000095050000}"/>
    <cellStyle name="SAPBEXresDataEmph 4" xfId="1419" xr:uid="{00000000-0005-0000-0000-000096050000}"/>
    <cellStyle name="SAPBEXresDataEmph 5" xfId="1420" xr:uid="{00000000-0005-0000-0000-000097050000}"/>
    <cellStyle name="SAPBEXresDataEmph 6" xfId="1421" xr:uid="{00000000-0005-0000-0000-000098050000}"/>
    <cellStyle name="SAPBEXresDataEmph 7" xfId="1422" xr:uid="{00000000-0005-0000-0000-000099050000}"/>
    <cellStyle name="SAPBEXresDataEmph 8" xfId="1423" xr:uid="{00000000-0005-0000-0000-00009A050000}"/>
    <cellStyle name="SAPBEXresDataEmph 9" xfId="1424" xr:uid="{00000000-0005-0000-0000-00009B050000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1" xfId="1428" xr:uid="{00000000-0005-0000-0000-00009F050000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3" xfId="1432" xr:uid="{00000000-0005-0000-0000-0000A3050000}"/>
    <cellStyle name="SAPBEXresItem 4" xfId="1433" xr:uid="{00000000-0005-0000-0000-0000A4050000}"/>
    <cellStyle name="SAPBEXresItem 5" xfId="1434" xr:uid="{00000000-0005-0000-0000-0000A5050000}"/>
    <cellStyle name="SAPBEXresItem 6" xfId="1435" xr:uid="{00000000-0005-0000-0000-0000A6050000}"/>
    <cellStyle name="SAPBEXresItem 7" xfId="1436" xr:uid="{00000000-0005-0000-0000-0000A7050000}"/>
    <cellStyle name="SAPBEXresItem 8" xfId="1437" xr:uid="{00000000-0005-0000-0000-0000A8050000}"/>
    <cellStyle name="SAPBEXresItem 9" xfId="1438" xr:uid="{00000000-0005-0000-0000-0000A9050000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1" xfId="1442" xr:uid="{00000000-0005-0000-0000-0000AD050000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3" xfId="1446" xr:uid="{00000000-0005-0000-0000-0000B1050000}"/>
    <cellStyle name="SAPBEXresItemX 4" xfId="1447" xr:uid="{00000000-0005-0000-0000-0000B2050000}"/>
    <cellStyle name="SAPBEXresItemX 5" xfId="1448" xr:uid="{00000000-0005-0000-0000-0000B3050000}"/>
    <cellStyle name="SAPBEXresItemX 6" xfId="1449" xr:uid="{00000000-0005-0000-0000-0000B4050000}"/>
    <cellStyle name="SAPBEXresItemX 7" xfId="1450" xr:uid="{00000000-0005-0000-0000-0000B5050000}"/>
    <cellStyle name="SAPBEXresItemX 8" xfId="1451" xr:uid="{00000000-0005-0000-0000-0000B6050000}"/>
    <cellStyle name="SAPBEXresItemX 9" xfId="1452" xr:uid="{00000000-0005-0000-0000-0000B7050000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1" xfId="1456" xr:uid="{00000000-0005-0000-0000-0000BB050000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3" xfId="1460" xr:uid="{00000000-0005-0000-0000-0000BF050000}"/>
    <cellStyle name="SAPBEXstdData 4" xfId="1461" xr:uid="{00000000-0005-0000-0000-0000C0050000}"/>
    <cellStyle name="SAPBEXstdData 5" xfId="1462" xr:uid="{00000000-0005-0000-0000-0000C1050000}"/>
    <cellStyle name="SAPBEXstdData 6" xfId="1463" xr:uid="{00000000-0005-0000-0000-0000C2050000}"/>
    <cellStyle name="SAPBEXstdData 7" xfId="1464" xr:uid="{00000000-0005-0000-0000-0000C3050000}"/>
    <cellStyle name="SAPBEXstdData 8" xfId="1465" xr:uid="{00000000-0005-0000-0000-0000C4050000}"/>
    <cellStyle name="SAPBEXstdData 9" xfId="1466" xr:uid="{00000000-0005-0000-0000-0000C5050000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1" xfId="1470" xr:uid="{00000000-0005-0000-0000-0000C9050000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3" xfId="1474" xr:uid="{00000000-0005-0000-0000-0000CD050000}"/>
    <cellStyle name="SAPBEXstdDataEmph 4" xfId="1475" xr:uid="{00000000-0005-0000-0000-0000CE050000}"/>
    <cellStyle name="SAPBEXstdDataEmph 5" xfId="1476" xr:uid="{00000000-0005-0000-0000-0000CF050000}"/>
    <cellStyle name="SAPBEXstdDataEmph 6" xfId="1477" xr:uid="{00000000-0005-0000-0000-0000D0050000}"/>
    <cellStyle name="SAPBEXstdDataEmph 7" xfId="1478" xr:uid="{00000000-0005-0000-0000-0000D1050000}"/>
    <cellStyle name="SAPBEXstdDataEmph 8" xfId="1479" xr:uid="{00000000-0005-0000-0000-0000D2050000}"/>
    <cellStyle name="SAPBEXstdDataEmph 9" xfId="1480" xr:uid="{00000000-0005-0000-0000-0000D3050000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1" xfId="1484" xr:uid="{00000000-0005-0000-0000-0000D7050000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3" xfId="1488" xr:uid="{00000000-0005-0000-0000-0000DB050000}"/>
    <cellStyle name="SAPBEXstdItem 4" xfId="1489" xr:uid="{00000000-0005-0000-0000-0000DC050000}"/>
    <cellStyle name="SAPBEXstdItem 5" xfId="1490" xr:uid="{00000000-0005-0000-0000-0000DD050000}"/>
    <cellStyle name="SAPBEXstdItem 6" xfId="1491" xr:uid="{00000000-0005-0000-0000-0000DE050000}"/>
    <cellStyle name="SAPBEXstdItem 7" xfId="1492" xr:uid="{00000000-0005-0000-0000-0000DF050000}"/>
    <cellStyle name="SAPBEXstdItem 8" xfId="1493" xr:uid="{00000000-0005-0000-0000-0000E0050000}"/>
    <cellStyle name="SAPBEXstdItem 9" xfId="1494" xr:uid="{00000000-0005-0000-0000-0000E1050000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1" xfId="1498" xr:uid="{00000000-0005-0000-0000-0000E5050000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3" xfId="1502" xr:uid="{00000000-0005-0000-0000-0000E9050000}"/>
    <cellStyle name="SAPBEXstdItemX 4" xfId="1503" xr:uid="{00000000-0005-0000-0000-0000EA050000}"/>
    <cellStyle name="SAPBEXstdItemX 5" xfId="1504" xr:uid="{00000000-0005-0000-0000-0000EB050000}"/>
    <cellStyle name="SAPBEXstdItemX 6" xfId="1505" xr:uid="{00000000-0005-0000-0000-0000EC050000}"/>
    <cellStyle name="SAPBEXstdItemX 7" xfId="1506" xr:uid="{00000000-0005-0000-0000-0000ED050000}"/>
    <cellStyle name="SAPBEXstdItemX 8" xfId="1507" xr:uid="{00000000-0005-0000-0000-0000EE050000}"/>
    <cellStyle name="SAPBEXstdItemX 9" xfId="1508" xr:uid="{00000000-0005-0000-0000-0000EF050000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1" xfId="1512" xr:uid="{00000000-0005-0000-0000-0000F3050000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3" xfId="1516" xr:uid="{00000000-0005-0000-0000-0000F7050000}"/>
    <cellStyle name="SAPBEXtitle 4" xfId="1517" xr:uid="{00000000-0005-0000-0000-0000F8050000}"/>
    <cellStyle name="SAPBEXtitle 5" xfId="1518" xr:uid="{00000000-0005-0000-0000-0000F9050000}"/>
    <cellStyle name="SAPBEXtitle 6" xfId="1519" xr:uid="{00000000-0005-0000-0000-0000FA050000}"/>
    <cellStyle name="SAPBEXtitle 7" xfId="1520" xr:uid="{00000000-0005-0000-0000-0000FB050000}"/>
    <cellStyle name="SAPBEXtitle 8" xfId="1521" xr:uid="{00000000-0005-0000-0000-0000FC050000}"/>
    <cellStyle name="SAPBEXtitle 9" xfId="1522" xr:uid="{00000000-0005-0000-0000-0000FD050000}"/>
    <cellStyle name="SAPBEXunassignedItem" xfId="1523" xr:uid="{00000000-0005-0000-0000-0000FE050000}"/>
    <cellStyle name="SAPBEXunassignedItem 2" xfId="1524" xr:uid="{00000000-0005-0000-0000-0000FF050000}"/>
    <cellStyle name="SAPBEXunassignedItem 3" xfId="1525" xr:uid="{00000000-0005-0000-0000-000000060000}"/>
    <cellStyle name="SAPBEXunassignedItem 4" xfId="1526" xr:uid="{00000000-0005-0000-0000-000001060000}"/>
    <cellStyle name="SAPBEXunassignedItem 5" xfId="1527" xr:uid="{00000000-0005-0000-0000-000002060000}"/>
    <cellStyle name="SAPBEXundefined" xfId="1528" xr:uid="{00000000-0005-0000-0000-000003060000}"/>
    <cellStyle name="SAPBEXundefined 10" xfId="1529" xr:uid="{00000000-0005-0000-0000-000004060000}"/>
    <cellStyle name="SAPBEXundefined 11" xfId="1530" xr:uid="{00000000-0005-0000-0000-000005060000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3" xfId="1534" xr:uid="{00000000-0005-0000-0000-000009060000}"/>
    <cellStyle name="SAPBEXundefined 4" xfId="1535" xr:uid="{00000000-0005-0000-0000-00000A060000}"/>
    <cellStyle name="SAPBEXundefined 5" xfId="1536" xr:uid="{00000000-0005-0000-0000-00000B060000}"/>
    <cellStyle name="SAPBEXundefined 6" xfId="1537" xr:uid="{00000000-0005-0000-0000-00000C060000}"/>
    <cellStyle name="SAPBEXundefined 7" xfId="1538" xr:uid="{00000000-0005-0000-0000-00000D060000}"/>
    <cellStyle name="SAPBEXundefined 8" xfId="1539" xr:uid="{00000000-0005-0000-0000-00000E060000}"/>
    <cellStyle name="SAPBEXundefined 9" xfId="1540" xr:uid="{00000000-0005-0000-0000-00000F060000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2" xfId="1660" xr:uid="{00000000-0005-0000-0000-000086060000}"/>
    <cellStyle name="Total 2 2" xfId="1661" xr:uid="{00000000-0005-0000-0000-000087060000}"/>
    <cellStyle name="Total 2 3" xfId="1662" xr:uid="{00000000-0005-0000-0000-000088060000}"/>
    <cellStyle name="Total 2 4" xfId="1663" xr:uid="{00000000-0005-0000-0000-000089060000}"/>
    <cellStyle name="Total 2 5" xfId="1664" xr:uid="{00000000-0005-0000-0000-00008A060000}"/>
    <cellStyle name="Total 2 6" xfId="1665" xr:uid="{00000000-0005-0000-0000-00008B060000}"/>
    <cellStyle name="Total 3" xfId="1666" xr:uid="{00000000-0005-0000-0000-00008C060000}"/>
    <cellStyle name="Total 3 2" xfId="1667" xr:uid="{00000000-0005-0000-0000-00008D060000}"/>
    <cellStyle name="Total 3 3" xfId="1668" xr:uid="{00000000-0005-0000-0000-00008E060000}"/>
    <cellStyle name="Total 3 4" xfId="1669" xr:uid="{00000000-0005-0000-0000-00008F060000}"/>
    <cellStyle name="Total 3 5" xfId="1670" xr:uid="{00000000-0005-0000-0000-000090060000}"/>
    <cellStyle name="Total 4" xfId="1671" xr:uid="{00000000-0005-0000-0000-000091060000}"/>
    <cellStyle name="Total 4 2" xfId="1672" xr:uid="{00000000-0005-0000-0000-000092060000}"/>
    <cellStyle name="Total 4 3" xfId="1673" xr:uid="{00000000-0005-0000-0000-000093060000}"/>
    <cellStyle name="Total 4 4" xfId="1674" xr:uid="{00000000-0005-0000-0000-000094060000}"/>
    <cellStyle name="Total 4 5" xfId="1675" xr:uid="{00000000-0005-0000-0000-000095060000}"/>
    <cellStyle name="Total 5" xfId="1676" xr:uid="{00000000-0005-0000-0000-000096060000}"/>
    <cellStyle name="Total 5 2" xfId="1677" xr:uid="{00000000-0005-0000-0000-000097060000}"/>
    <cellStyle name="Total 5 3" xfId="1678" xr:uid="{00000000-0005-0000-0000-000098060000}"/>
    <cellStyle name="Total 5 4" xfId="1679" xr:uid="{00000000-0005-0000-0000-000099060000}"/>
    <cellStyle name="Total 5 5" xfId="1680" xr:uid="{00000000-0005-0000-0000-00009A060000}"/>
    <cellStyle name="Total 6" xfId="1681" xr:uid="{00000000-0005-0000-0000-00009B060000}"/>
    <cellStyle name="Total 7" xfId="1682" xr:uid="{00000000-0005-0000-0000-00009C060000}"/>
    <cellStyle name="Total 8" xfId="1683" xr:uid="{00000000-0005-0000-0000-00009D060000}"/>
    <cellStyle name="Total 9" xfId="1684" xr:uid="{00000000-0005-0000-0000-00009E060000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>
                <a:solidFill>
                  <a:schemeClr val="tx2"/>
                </a:solidFill>
              </a:rPr>
              <a:t>Composición por</a:t>
            </a:r>
            <a:r>
              <a:rPr lang="es-CL" sz="1200" baseline="0">
                <a:solidFill>
                  <a:schemeClr val="tx2"/>
                </a:solidFill>
              </a:rPr>
              <a:t> tasas</a:t>
            </a:r>
          </a:p>
          <a:p>
            <a:pPr>
              <a:defRPr/>
            </a:pPr>
            <a:r>
              <a:rPr lang="es-CL" sz="1200" baseline="0">
                <a:solidFill>
                  <a:schemeClr val="tx2"/>
                </a:solidFill>
              </a:rPr>
              <a:t>(M$)</a:t>
            </a:r>
            <a:endParaRPr lang="es-CL">
              <a:solidFill>
                <a:schemeClr val="tx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tx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0A-4743-8FC5-E17CDB27E40E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0A-4743-8FC5-E17CDB27E40E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</a:t>
                    </a:r>
                    <a:fld id="{F5981ECC-95B5-42C1-932C-6B608290968B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60A-4743-8FC5-E17CDB27E40E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</a:t>
                    </a:r>
                    <a:fld id="{007A2E95-6E00-49B0-8AD7-33ECD067C83B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60A-4743-8FC5-E17CDB27E40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'[9]Deuda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'[9]Deuda Financiera'!$H$13:$H$14</c:f>
              <c:numCache>
                <c:formatCode>General</c:formatCode>
                <c:ptCount val="2"/>
                <c:pt idx="0">
                  <c:v>1176054590</c:v>
                </c:pt>
                <c:pt idx="1">
                  <c:v>108938199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0A-4743-8FC5-E17CDB27E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Composition by</a:t>
            </a:r>
            <a:r>
              <a:rPr lang="es-CL" sz="1200" b="1" baseline="0">
                <a:solidFill>
                  <a:srgbClr val="44546A"/>
                </a:solidFill>
              </a:rPr>
              <a:t> trates</a:t>
            </a: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88-4455-9EDA-A63112EC1B85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88-4455-9EDA-A63112EC1B85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rgbClr val="002060"/>
                        </a:solidFill>
                      </a:rPr>
                      <a:t>Fixed;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D88-4455-9EDA-A63112EC1B85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D88-4455-9EDA-A63112EC1B8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'[10]Deuda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'[10]Deuda Financiera'!$H$13:$H$14</c:f>
              <c:numCache>
                <c:formatCode>General</c:formatCode>
                <c:ptCount val="2"/>
                <c:pt idx="0">
                  <c:v>1188924166</c:v>
                </c:pt>
                <c:pt idx="1">
                  <c:v>137673838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88-4455-9EDA-A63112EC1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Composition by instruments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C0-4556-8C8F-5845D8A93A0A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C0-4556-8C8F-5845D8A93A0A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5C0-4556-8C8F-5845D8A93A0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C0-4556-8C8F-5845D8A93A0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C0-4556-8C8F-5845D8A93A0A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Promissory notes</a:t>
                    </a:r>
                    <a:r>
                      <a:rPr lang="en-US" baseline="0"/>
                      <a:t>
</a:t>
                    </a:r>
                    <a:fld id="{EDA8641E-7CA6-4FBC-8480-4E1645EB1E91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5C0-4556-8C8F-5845D8A93A0A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Bonds</a:t>
                    </a:r>
                    <a:r>
                      <a:rPr lang="en-US" baseline="0"/>
                      <a:t>
</a:t>
                    </a:r>
                    <a:fld id="{A3C17902-7C4C-401E-BD60-92C4EE0F7DAC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5C0-4556-8C8F-5845D8A93A0A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Loans</a:t>
                    </a:r>
                    <a:r>
                      <a:rPr lang="en-US" baseline="0"/>
                      <a:t>
</a:t>
                    </a:r>
                    <a:fld id="{F2B91927-92DD-43AD-B9DC-ED9F3A8BE151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5C0-4556-8C8F-5845D8A93A0A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Lease liabilities</a:t>
                    </a:r>
                    <a:r>
                      <a:rPr lang="en-US" baseline="0"/>
                      <a:t>
</a:t>
                    </a:r>
                    <a:fld id="{743C73E5-FED8-4A64-9995-C53299189060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45C0-4556-8C8F-5845D8A93A0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'[10]Deuda Financiera'!$B$13:$B$16</c:f>
              <c:strCache>
                <c:ptCount val="4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Pasivo por arrendamientos</c:v>
                </c:pt>
              </c:strCache>
            </c:strRef>
          </c:cat>
          <c:val>
            <c:numRef>
              <c:f>'[10]Deuda Financiera'!$C$13:$C$16</c:f>
              <c:numCache>
                <c:formatCode>General</c:formatCode>
                <c:ptCount val="4"/>
                <c:pt idx="0">
                  <c:v>0.125</c:v>
                </c:pt>
                <c:pt idx="1">
                  <c:v>0.745</c:v>
                </c:pt>
                <c:pt idx="2">
                  <c:v>0.127</c:v>
                </c:pt>
                <c:pt idx="3">
                  <c:v>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C0-4556-8C8F-5845D8A93A0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95251</xdr:colOff>
      <xdr:row>18</xdr:row>
      <xdr:rowOff>9524</xdr:rowOff>
    </xdr:from>
    <xdr:to>
      <xdr:col>11</xdr:col>
      <xdr:colOff>1343025</xdr:colOff>
      <xdr:row>40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86CFE75-8B36-43E7-ACA6-9FAA44C52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104775</xdr:colOff>
      <xdr:row>35</xdr:row>
      <xdr:rowOff>161925</xdr:rowOff>
    </xdr:from>
    <xdr:to>
      <xdr:col>4</xdr:col>
      <xdr:colOff>571500</xdr:colOff>
      <xdr:row>36</xdr:row>
      <xdr:rowOff>38100</xdr:rowOff>
    </xdr:to>
    <xdr:cxnSp macro="">
      <xdr:nvCxnSpPr>
        <xdr:cNvPr id="8" name="Conector: angular 7">
          <a:extLst>
            <a:ext uri="{FF2B5EF4-FFF2-40B4-BE49-F238E27FC236}">
              <a16:creationId xmlns:a16="http://schemas.microsoft.com/office/drawing/2014/main" id="{870898C2-C3F3-064C-555D-E37B3B63AC31}"/>
            </a:ext>
          </a:extLst>
        </xdr:cNvPr>
        <xdr:cNvCxnSpPr/>
      </xdr:nvCxnSpPr>
      <xdr:spPr>
        <a:xfrm flipV="1">
          <a:off x="5276850" y="6657975"/>
          <a:ext cx="466725" cy="6667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95251</xdr:colOff>
      <xdr:row>18</xdr:row>
      <xdr:rowOff>9524</xdr:rowOff>
    </xdr:from>
    <xdr:to>
      <xdr:col>11</xdr:col>
      <xdr:colOff>1343025</xdr:colOff>
      <xdr:row>40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0C7D459-ADFD-450A-B820-2EFBDB6F0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83003</xdr:colOff>
      <xdr:row>18</xdr:row>
      <xdr:rowOff>54426</xdr:rowOff>
    </xdr:from>
    <xdr:to>
      <xdr:col>6</xdr:col>
      <xdr:colOff>690789</xdr:colOff>
      <xdr:row>40</xdr:row>
      <xdr:rowOff>190499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043D27D-274D-49FB-B096-CECC4E8CF8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uda%20Financier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por%20Segmento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ado%20de%20situaci&#243;n%20financier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ujo%20de%20efectivo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cadore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Tri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nas\00_gci\E&#176;F&#176;\2023\IV%20Trimestre\03%20An&#225;lisis%20Razonado\AA\Tablas%20an&#225;lisis%20razonado%20AA_4T23.xlsx" TargetMode="External"/><Relationship Id="rId1" Type="http://schemas.openxmlformats.org/officeDocument/2006/relationships/externalLinkPath" Target="file:///\\Srvnas\00_gci\E&#176;F&#176;\2023\IV%20Trimestre\03%20An&#225;lisis%20Razonado\AA\Tablas%20an&#225;lisis%20razonado%20AA_4T23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nas\00_gci\E&#176;F&#176;\2024\IV%20Trimestre\03%20An&#225;lisis%20Razonado\AA\Tablas%20an&#225;lisis%20razonado%20AA_4T24.xlsx" TargetMode="External"/><Relationship Id="rId1" Type="http://schemas.openxmlformats.org/officeDocument/2006/relationships/externalLinkPath" Target="file:///\\Srvnas\00_gci\E&#176;F&#176;\2024\IV%20Trimestre\03%20An&#225;lisis%20Razonado\AA\Tablas%20an&#225;lisis%20razonado%20AA_4T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uda Financier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 por Segment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situación financier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 de efectiv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 Trim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Balance"/>
      <sheetName val="Resultado"/>
      <sheetName val="Flujo"/>
      <sheetName val="Anualizados"/>
      <sheetName val="Valor acción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B13" t="str">
            <v>AFRs</v>
          </cell>
          <cell r="F13" t="str">
            <v>Fija</v>
          </cell>
          <cell r="H13">
            <v>1176054590</v>
          </cell>
        </row>
        <row r="14">
          <cell r="F14" t="str">
            <v>Variable</v>
          </cell>
          <cell r="H14">
            <v>108938199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Anualizados"/>
      <sheetName val="Resultado"/>
      <sheetName val="Balance"/>
      <sheetName val="Flujo"/>
      <sheetName val="Valor acción"/>
    </sheetNames>
    <sheetDataSet>
      <sheetData sheetId="0"/>
      <sheetData sheetId="1"/>
      <sheetData sheetId="2"/>
      <sheetData sheetId="3"/>
      <sheetData sheetId="4"/>
      <sheetData sheetId="5">
        <row r="13">
          <cell r="B13" t="str">
            <v>AFRs</v>
          </cell>
          <cell r="C13">
            <v>0.125</v>
          </cell>
          <cell r="F13" t="str">
            <v>Fija</v>
          </cell>
          <cell r="H13">
            <v>1188924166</v>
          </cell>
        </row>
        <row r="14">
          <cell r="B14" t="str">
            <v>Bonos</v>
          </cell>
          <cell r="C14">
            <v>0.745</v>
          </cell>
          <cell r="F14" t="str">
            <v>Variable</v>
          </cell>
          <cell r="H14">
            <v>137673838</v>
          </cell>
        </row>
        <row r="15">
          <cell r="B15" t="str">
            <v>Préstamos</v>
          </cell>
          <cell r="C15">
            <v>0.127</v>
          </cell>
        </row>
        <row r="16">
          <cell r="B16" t="str">
            <v>Pasivo por arrendamientos</v>
          </cell>
          <cell r="C16">
            <v>3.0000000000000001E-3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ColWidth="11.44140625" defaultRowHeight="13.2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6" tint="-0.249977111117893"/>
    <pageSetUpPr fitToPage="1"/>
  </sheetPr>
  <dimension ref="A1:T47"/>
  <sheetViews>
    <sheetView showGridLines="0" tabSelected="1" workbookViewId="0">
      <selection activeCell="B45" sqref="B45"/>
    </sheetView>
  </sheetViews>
  <sheetFormatPr baseColWidth="10" defaultColWidth="0" defaultRowHeight="15" customHeight="1" zeroHeight="1"/>
  <cols>
    <col min="1" max="1" width="4" style="4" customWidth="1"/>
    <col min="2" max="2" width="44.88671875" style="4" bestFit="1" customWidth="1"/>
    <col min="3" max="3" width="17.6640625" style="4" bestFit="1" customWidth="1"/>
    <col min="4" max="4" width="12.6640625" style="4" customWidth="1"/>
    <col min="5" max="5" width="8.109375" style="4" bestFit="1" customWidth="1"/>
    <col min="6" max="7" width="12.5546875" style="4" bestFit="1" customWidth="1"/>
    <col min="8" max="8" width="11.44140625" style="4" customWidth="1"/>
    <col min="9" max="11" width="11.44140625" style="4" hidden="1" customWidth="1"/>
    <col min="12" max="20" width="0" style="4" hidden="1" customWidth="1"/>
    <col min="21" max="16384" width="11.44140625" style="4" hidden="1"/>
  </cols>
  <sheetData>
    <row r="1" spans="1:7" ht="15" customHeight="1">
      <c r="A1" s="10" t="s">
        <v>0</v>
      </c>
    </row>
    <row r="2" spans="1:7" ht="15" customHeight="1"/>
    <row r="3" spans="1:7" ht="15" customHeight="1" thickBot="1">
      <c r="B3" s="1" t="s">
        <v>1</v>
      </c>
      <c r="C3" s="139">
        <v>45657</v>
      </c>
      <c r="D3" s="139">
        <v>45291</v>
      </c>
      <c r="E3" s="128" t="s">
        <v>2</v>
      </c>
      <c r="F3" s="51" t="s">
        <v>3</v>
      </c>
    </row>
    <row r="4" spans="1:7" ht="15" customHeight="1">
      <c r="B4" s="100" t="s">
        <v>4</v>
      </c>
      <c r="C4" s="112">
        <v>662701294</v>
      </c>
      <c r="D4" s="52">
        <v>640855854</v>
      </c>
      <c r="E4" s="6">
        <v>3.4000000000000002E-2</v>
      </c>
      <c r="F4" s="5">
        <v>21845440</v>
      </c>
    </row>
    <row r="5" spans="1:7" s="11" customFormat="1" ht="15" customHeight="1">
      <c r="B5" s="2" t="s">
        <v>5</v>
      </c>
      <c r="C5" s="112">
        <v>-339061878</v>
      </c>
      <c r="D5" s="52">
        <v>-324153270</v>
      </c>
      <c r="E5" s="6">
        <v>4.5999999999999999E-2</v>
      </c>
      <c r="F5" s="5">
        <v>-14908608</v>
      </c>
    </row>
    <row r="6" spans="1:7" s="11" customFormat="1" ht="15" customHeight="1">
      <c r="B6" s="3" t="s">
        <v>6</v>
      </c>
      <c r="C6" s="53">
        <v>323639416</v>
      </c>
      <c r="D6" s="53">
        <v>316702584</v>
      </c>
      <c r="E6" s="8">
        <v>2.1999999999999999E-2</v>
      </c>
      <c r="F6" s="5">
        <v>6936832</v>
      </c>
      <c r="G6" s="92"/>
    </row>
    <row r="7" spans="1:7" s="11" customFormat="1" ht="15" customHeight="1">
      <c r="B7" s="2" t="s">
        <v>7</v>
      </c>
      <c r="C7" s="52">
        <v>-82226798</v>
      </c>
      <c r="D7" s="52">
        <v>-77697080</v>
      </c>
      <c r="E7" s="6">
        <v>5.8000000000000003E-2</v>
      </c>
      <c r="F7" s="5">
        <v>-4529718</v>
      </c>
    </row>
    <row r="8" spans="1:7" s="11" customFormat="1" ht="15" customHeight="1">
      <c r="B8" s="3" t="s">
        <v>8</v>
      </c>
      <c r="C8" s="53">
        <v>241412618</v>
      </c>
      <c r="D8" s="53">
        <v>239005504</v>
      </c>
      <c r="E8" s="8">
        <v>0.01</v>
      </c>
      <c r="F8" s="7">
        <v>2407114</v>
      </c>
    </row>
    <row r="9" spans="1:7" s="11" customFormat="1" ht="15" customHeight="1">
      <c r="B9" s="2" t="s">
        <v>9</v>
      </c>
      <c r="C9" s="52">
        <v>529831</v>
      </c>
      <c r="D9" s="52">
        <v>3336545</v>
      </c>
      <c r="E9" s="6">
        <v>-0.84099999999999997</v>
      </c>
      <c r="F9" s="5">
        <v>-2806714</v>
      </c>
    </row>
    <row r="10" spans="1:7" s="11" customFormat="1" ht="15" customHeight="1">
      <c r="B10" s="2" t="s">
        <v>10</v>
      </c>
      <c r="C10" s="52">
        <v>-216645</v>
      </c>
      <c r="D10" s="52">
        <v>0</v>
      </c>
      <c r="E10" s="6">
        <v>-2</v>
      </c>
      <c r="F10" s="5">
        <v>-216645</v>
      </c>
    </row>
    <row r="11" spans="1:7" s="11" customFormat="1" ht="15" customHeight="1">
      <c r="B11" s="2" t="s">
        <v>130</v>
      </c>
      <c r="C11" s="52">
        <v>-84822689</v>
      </c>
      <c r="D11" s="52">
        <v>-76617993</v>
      </c>
      <c r="E11" s="6">
        <v>0.107</v>
      </c>
      <c r="F11" s="5">
        <v>-8204696</v>
      </c>
    </row>
    <row r="12" spans="1:7" s="11" customFormat="1" ht="15" customHeight="1">
      <c r="B12" s="2" t="s">
        <v>129</v>
      </c>
      <c r="C12" s="52">
        <v>-34317719</v>
      </c>
      <c r="D12" s="52">
        <v>-33886203</v>
      </c>
      <c r="E12" s="8">
        <v>1.2999999999999999E-2</v>
      </c>
      <c r="F12" s="5">
        <v>-431516</v>
      </c>
    </row>
    <row r="13" spans="1:7" s="11" customFormat="1" ht="15" customHeight="1">
      <c r="B13" s="2" t="s">
        <v>12</v>
      </c>
      <c r="C13" s="52">
        <v>-62044581</v>
      </c>
      <c r="D13" s="52">
        <v>-66560594</v>
      </c>
      <c r="E13" s="6">
        <v>-6.8000000000000005E-2</v>
      </c>
      <c r="F13" s="5">
        <v>4516013</v>
      </c>
      <c r="G13" s="107"/>
    </row>
    <row r="14" spans="1:7" s="11" customFormat="1" ht="15" customHeight="1">
      <c r="B14" s="3" t="s">
        <v>13</v>
      </c>
      <c r="C14" s="53">
        <v>60540815</v>
      </c>
      <c r="D14" s="53">
        <v>65277259</v>
      </c>
      <c r="E14" s="8">
        <v>-7.2999999999999995E-2</v>
      </c>
      <c r="F14" s="7">
        <v>-4736444</v>
      </c>
      <c r="G14" s="107"/>
    </row>
    <row r="15" spans="1:7" s="11" customFormat="1" ht="15" customHeight="1">
      <c r="B15" s="122" t="s">
        <v>138</v>
      </c>
      <c r="C15" s="16"/>
      <c r="D15" s="16"/>
    </row>
    <row r="16" spans="1:7" s="11" customFormat="1" ht="15" customHeight="1">
      <c r="B16" s="90"/>
      <c r="C16" s="16"/>
      <c r="D16" s="16"/>
    </row>
    <row r="17" spans="1:7" s="11" customFormat="1" ht="15" customHeight="1">
      <c r="B17" s="90"/>
      <c r="C17" s="16"/>
      <c r="D17" s="16"/>
    </row>
    <row r="18" spans="1:7" ht="15" customHeight="1">
      <c r="A18" s="10" t="s">
        <v>14</v>
      </c>
      <c r="B18" s="70"/>
      <c r="C18" s="70"/>
      <c r="E18" s="70"/>
      <c r="G18" s="70"/>
    </row>
    <row r="19" spans="1:7" s="11" customFormat="1" ht="15" customHeight="1">
      <c r="B19" s="71"/>
      <c r="C19" s="72"/>
      <c r="D19" s="72"/>
      <c r="E19" s="73"/>
      <c r="F19" s="110"/>
      <c r="G19" s="72"/>
    </row>
    <row r="20" spans="1:7" s="11" customFormat="1" ht="15" customHeight="1" thickBot="1">
      <c r="B20" s="70"/>
      <c r="C20" s="139">
        <v>45657</v>
      </c>
      <c r="D20" s="129"/>
      <c r="E20" s="70"/>
      <c r="F20" s="139">
        <v>45291</v>
      </c>
      <c r="G20" s="129"/>
    </row>
    <row r="21" spans="1:7" s="11" customFormat="1" ht="15" customHeight="1">
      <c r="B21" s="70"/>
      <c r="C21" s="75" t="s">
        <v>15</v>
      </c>
      <c r="D21" s="134" t="s">
        <v>124</v>
      </c>
      <c r="E21" s="70"/>
      <c r="F21" s="14" t="s">
        <v>15</v>
      </c>
      <c r="G21" s="136" t="s">
        <v>124</v>
      </c>
    </row>
    <row r="22" spans="1:7" s="11" customFormat="1" ht="15" customHeight="1" thickBot="1">
      <c r="B22" s="70"/>
      <c r="C22" s="74" t="s">
        <v>16</v>
      </c>
      <c r="D22" s="135"/>
      <c r="E22" s="70"/>
      <c r="F22" s="123" t="s">
        <v>17</v>
      </c>
      <c r="G22" s="137"/>
    </row>
    <row r="23" spans="1:7" s="11" customFormat="1" ht="15" customHeight="1">
      <c r="B23" s="76" t="s">
        <v>18</v>
      </c>
      <c r="C23" s="77">
        <v>266648391</v>
      </c>
      <c r="D23" s="95">
        <v>0.40236588250874911</v>
      </c>
      <c r="E23" s="108"/>
      <c r="F23" s="15">
        <v>255428385</v>
      </c>
      <c r="G23" s="95">
        <v>0.39857384996283424</v>
      </c>
    </row>
    <row r="24" spans="1:7" s="11" customFormat="1" ht="15" customHeight="1">
      <c r="B24" s="76" t="s">
        <v>19</v>
      </c>
      <c r="C24" s="77">
        <v>298027836</v>
      </c>
      <c r="D24" s="95">
        <v>0.44971669543774878</v>
      </c>
      <c r="E24" s="70"/>
      <c r="F24" s="15">
        <v>287315456</v>
      </c>
      <c r="G24" s="95">
        <v>0.44833085975056103</v>
      </c>
    </row>
    <row r="25" spans="1:7" s="11" customFormat="1" ht="15" customHeight="1">
      <c r="B25" s="71" t="s">
        <v>122</v>
      </c>
      <c r="C25" s="77">
        <v>26109233</v>
      </c>
      <c r="D25" s="95">
        <v>3.9398192272127965E-2</v>
      </c>
      <c r="E25" s="70"/>
      <c r="F25" s="15">
        <v>25825766</v>
      </c>
      <c r="G25" s="95">
        <v>4.0298868831117829E-2</v>
      </c>
    </row>
    <row r="26" spans="1:7" s="11" customFormat="1" ht="15" customHeight="1" thickBot="1">
      <c r="B26" s="76" t="s">
        <v>123</v>
      </c>
      <c r="C26" s="94">
        <v>71915834</v>
      </c>
      <c r="D26" s="96">
        <v>0.10851922978137417</v>
      </c>
      <c r="E26" s="70"/>
      <c r="F26" s="15">
        <v>72286247</v>
      </c>
      <c r="G26" s="96">
        <v>0.11279642145548693</v>
      </c>
    </row>
    <row r="27" spans="1:7" s="11" customFormat="1" ht="15" customHeight="1" thickTop="1">
      <c r="B27" s="78" t="s">
        <v>20</v>
      </c>
      <c r="C27" s="79">
        <v>662701294</v>
      </c>
      <c r="D27" s="109">
        <v>1</v>
      </c>
      <c r="E27" s="70"/>
      <c r="F27" s="24">
        <v>640855854</v>
      </c>
      <c r="G27" s="109">
        <v>1</v>
      </c>
    </row>
    <row r="28" spans="1:7" s="11" customFormat="1" ht="15" customHeight="1">
      <c r="B28" s="80"/>
      <c r="C28" s="81"/>
      <c r="D28" s="81"/>
      <c r="E28" s="82"/>
      <c r="F28" s="111"/>
      <c r="G28" s="80"/>
    </row>
    <row r="29" spans="1:7" s="11" customFormat="1" ht="15" customHeight="1" thickBot="1">
      <c r="B29" s="83" t="s">
        <v>21</v>
      </c>
      <c r="C29" s="139">
        <v>45657</v>
      </c>
      <c r="D29" s="139">
        <v>45291</v>
      </c>
      <c r="E29" s="113" t="s">
        <v>22</v>
      </c>
      <c r="F29" s="4"/>
      <c r="G29" s="113" t="s">
        <v>23</v>
      </c>
    </row>
    <row r="30" spans="1:7" s="11" customFormat="1" ht="15" customHeight="1">
      <c r="B30" s="84" t="s">
        <v>24</v>
      </c>
      <c r="C30" s="15">
        <v>532845</v>
      </c>
      <c r="D30" s="15">
        <v>525972</v>
      </c>
      <c r="E30" s="85">
        <v>1.2999999999999999E-2</v>
      </c>
      <c r="F30" s="4"/>
      <c r="G30" s="86">
        <v>6873</v>
      </c>
    </row>
    <row r="31" spans="1:7" s="11" customFormat="1" ht="15" customHeight="1">
      <c r="B31" s="84" t="s">
        <v>25</v>
      </c>
      <c r="C31" s="15">
        <v>510871</v>
      </c>
      <c r="D31" s="15">
        <v>504516</v>
      </c>
      <c r="E31" s="85">
        <v>1.2E-2</v>
      </c>
      <c r="F31" s="4"/>
      <c r="G31" s="86">
        <v>6355</v>
      </c>
    </row>
    <row r="32" spans="1:7" s="11" customFormat="1" ht="15" customHeight="1">
      <c r="B32" s="84" t="s">
        <v>26</v>
      </c>
      <c r="C32" s="15">
        <v>441177</v>
      </c>
      <c r="D32" s="15">
        <v>436814</v>
      </c>
      <c r="E32" s="85">
        <v>0.01</v>
      </c>
      <c r="F32" s="4"/>
      <c r="G32" s="86">
        <v>4363</v>
      </c>
    </row>
    <row r="33" spans="2:7" ht="15" customHeight="1">
      <c r="B33" s="84" t="s">
        <v>27</v>
      </c>
      <c r="C33" s="15">
        <v>120586</v>
      </c>
      <c r="D33" s="15">
        <v>118711</v>
      </c>
      <c r="E33" s="85">
        <v>1.6E-2</v>
      </c>
      <c r="F33" s="17"/>
      <c r="G33" s="86">
        <v>1875</v>
      </c>
    </row>
    <row r="34" spans="2:7" ht="15" customHeight="1">
      <c r="B34" s="70"/>
      <c r="C34" s="87"/>
      <c r="D34" s="87"/>
      <c r="E34" s="70"/>
      <c r="G34" s="70"/>
    </row>
    <row r="35" spans="2:7" ht="15" customHeight="1" thickBot="1">
      <c r="B35" s="114" t="s">
        <v>28</v>
      </c>
      <c r="C35" s="139">
        <v>45657</v>
      </c>
      <c r="D35" s="139">
        <v>45291</v>
      </c>
      <c r="E35" s="113" t="s">
        <v>22</v>
      </c>
      <c r="G35" s="113" t="s">
        <v>23</v>
      </c>
    </row>
    <row r="36" spans="2:7" ht="15" customHeight="1">
      <c r="B36" s="84" t="s">
        <v>24</v>
      </c>
      <c r="C36" s="77">
        <v>2345870</v>
      </c>
      <c r="D36" s="77">
        <v>2306152</v>
      </c>
      <c r="E36" s="85">
        <v>1.7000000000000001E-2</v>
      </c>
      <c r="G36" s="86">
        <v>39718</v>
      </c>
    </row>
    <row r="37" spans="2:7" ht="15" customHeight="1">
      <c r="B37" s="84" t="s">
        <v>25</v>
      </c>
      <c r="C37" s="77">
        <v>2301206</v>
      </c>
      <c r="D37" s="77">
        <v>2261448</v>
      </c>
      <c r="E37" s="85">
        <v>1.7999999999999999E-2</v>
      </c>
      <c r="G37" s="86">
        <v>39758</v>
      </c>
    </row>
    <row r="38" spans="2:7" ht="15" customHeight="1">
      <c r="B38" s="70"/>
      <c r="C38" s="70"/>
      <c r="D38" s="70"/>
      <c r="E38" s="70"/>
      <c r="G38" s="70"/>
    </row>
    <row r="39" spans="2:7" ht="15" customHeight="1">
      <c r="B39" s="88" t="s">
        <v>121</v>
      </c>
      <c r="C39" s="70"/>
      <c r="D39" s="70"/>
      <c r="E39" s="70"/>
      <c r="G39" s="70"/>
    </row>
    <row r="40" spans="2:7" ht="15" customHeight="1">
      <c r="B40" s="88"/>
      <c r="C40" s="70"/>
      <c r="D40" s="70"/>
      <c r="E40" s="70"/>
      <c r="G40" s="70"/>
    </row>
    <row r="41" spans="2:7" ht="14.4" thickBot="1">
      <c r="B41" s="131" t="s">
        <v>29</v>
      </c>
      <c r="C41" s="139">
        <v>45657</v>
      </c>
      <c r="D41" s="139">
        <v>45291</v>
      </c>
      <c r="E41" s="113" t="s">
        <v>22</v>
      </c>
      <c r="G41" s="70"/>
    </row>
    <row r="42" spans="2:7" ht="13.8">
      <c r="B42" s="76" t="s">
        <v>127</v>
      </c>
      <c r="C42" s="15">
        <v>22513399</v>
      </c>
      <c r="D42" s="15">
        <v>22478801</v>
      </c>
      <c r="E42" s="85">
        <v>2E-3</v>
      </c>
      <c r="G42" s="70"/>
    </row>
    <row r="43" spans="2:7" ht="13.8">
      <c r="B43" s="76" t="s">
        <v>126</v>
      </c>
      <c r="C43" s="15">
        <v>10858700</v>
      </c>
      <c r="D43" s="15">
        <v>9649213</v>
      </c>
      <c r="E43" s="85">
        <v>0.125</v>
      </c>
      <c r="G43" s="70"/>
    </row>
    <row r="44" spans="2:7" ht="13.8">
      <c r="B44" s="76" t="s">
        <v>128</v>
      </c>
      <c r="C44" s="15">
        <v>4433433</v>
      </c>
      <c r="D44" s="15">
        <v>3534915</v>
      </c>
      <c r="E44" s="85">
        <v>0.254</v>
      </c>
      <c r="G44" s="70"/>
    </row>
    <row r="45" spans="2:7" ht="13.8">
      <c r="B45" s="76" t="s">
        <v>139</v>
      </c>
      <c r="C45" s="15">
        <v>3196878</v>
      </c>
      <c r="D45" s="15">
        <v>2130047</v>
      </c>
      <c r="E45" s="85">
        <v>0.501</v>
      </c>
      <c r="G45" s="70"/>
    </row>
    <row r="46" spans="2:7" ht="13.8">
      <c r="B46" s="78" t="s">
        <v>125</v>
      </c>
      <c r="C46" s="24">
        <v>41002410</v>
      </c>
      <c r="D46" s="24">
        <v>37792976</v>
      </c>
      <c r="E46" s="89">
        <v>8.5000000000000006E-2</v>
      </c>
      <c r="G46" s="70"/>
    </row>
    <row r="47" spans="2:7" ht="15" customHeight="1">
      <c r="C47" s="19"/>
      <c r="D47" s="19"/>
    </row>
  </sheetData>
  <mergeCells count="2">
    <mergeCell ref="D21:D22"/>
    <mergeCell ref="G21:G22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6" tint="-0.249977111117893"/>
  </sheetPr>
  <dimension ref="A1:M44"/>
  <sheetViews>
    <sheetView showGridLines="0" workbookViewId="0">
      <selection activeCell="B3" sqref="B3:G29"/>
    </sheetView>
  </sheetViews>
  <sheetFormatPr baseColWidth="10" defaultColWidth="0" defaultRowHeight="13.8" zeroHeight="1"/>
  <cols>
    <col min="1" max="1" width="11.44140625" style="4" customWidth="1"/>
    <col min="2" max="2" width="25.44140625" style="4" bestFit="1" customWidth="1"/>
    <col min="3" max="4" width="12" style="4" bestFit="1" customWidth="1"/>
    <col min="5" max="5" width="11.44140625" style="4" customWidth="1"/>
    <col min="6" max="6" width="3.88671875" style="4" customWidth="1"/>
    <col min="7" max="9" width="11.44140625" style="4" customWidth="1"/>
    <col min="10" max="10" width="68.44140625" style="4" hidden="1" customWidth="1"/>
    <col min="11" max="11" width="12.44140625" style="4" hidden="1" customWidth="1"/>
    <col min="12" max="13" width="0" style="4" hidden="1" customWidth="1"/>
    <col min="14" max="16384" width="11.44140625" style="4" hidden="1"/>
  </cols>
  <sheetData>
    <row r="1" spans="2:13">
      <c r="B1" s="9" t="s">
        <v>30</v>
      </c>
    </row>
    <row r="2" spans="2:13"/>
    <row r="3" spans="2:13" ht="14.4" thickBot="1">
      <c r="B3" s="43" t="s">
        <v>31</v>
      </c>
      <c r="C3" s="123" t="s">
        <v>32</v>
      </c>
      <c r="D3" s="123" t="s">
        <v>33</v>
      </c>
      <c r="E3" s="123" t="s">
        <v>22</v>
      </c>
      <c r="G3" s="123" t="s">
        <v>3</v>
      </c>
    </row>
    <row r="4" spans="2:13">
      <c r="B4" s="22" t="s">
        <v>34</v>
      </c>
      <c r="C4" s="5">
        <v>621025077</v>
      </c>
      <c r="D4" s="5">
        <v>602598942</v>
      </c>
      <c r="E4" s="6">
        <v>3.1E-2</v>
      </c>
      <c r="G4" s="5">
        <v>18426135</v>
      </c>
      <c r="J4" s="124"/>
      <c r="K4" s="23"/>
      <c r="L4" s="23"/>
      <c r="M4" s="23"/>
    </row>
    <row r="5" spans="2:13">
      <c r="B5" s="22" t="s">
        <v>35</v>
      </c>
      <c r="C5" s="5">
        <v>1391629</v>
      </c>
      <c r="D5" s="5">
        <v>1896161</v>
      </c>
      <c r="E5" s="6">
        <v>-0.26600000000000001</v>
      </c>
      <c r="F5" s="17"/>
      <c r="G5" s="5">
        <v>-504532</v>
      </c>
      <c r="J5" s="124"/>
      <c r="K5" s="23"/>
      <c r="L5" s="23"/>
      <c r="M5" s="23"/>
    </row>
    <row r="6" spans="2:13">
      <c r="B6" s="22" t="s">
        <v>5</v>
      </c>
      <c r="C6" s="5">
        <v>-307296971</v>
      </c>
      <c r="D6" s="5">
        <v>-295207729</v>
      </c>
      <c r="E6" s="6">
        <v>4.1000000000000002E-2</v>
      </c>
      <c r="G6" s="5">
        <v>-12089242</v>
      </c>
      <c r="I6" s="125"/>
      <c r="J6" s="124"/>
      <c r="K6" s="23"/>
      <c r="L6" s="23"/>
      <c r="M6" s="23"/>
    </row>
    <row r="7" spans="2:13" s="9" customFormat="1">
      <c r="B7" s="44" t="s">
        <v>6</v>
      </c>
      <c r="C7" s="53">
        <v>315119735</v>
      </c>
      <c r="D7" s="53">
        <v>309287374</v>
      </c>
      <c r="E7" s="8">
        <v>1.9E-2</v>
      </c>
      <c r="G7" s="7">
        <v>5832361</v>
      </c>
      <c r="I7" s="126"/>
      <c r="J7" s="127"/>
      <c r="K7" s="25"/>
      <c r="L7" s="25"/>
      <c r="M7" s="25"/>
    </row>
    <row r="8" spans="2:13">
      <c r="B8" s="22" t="s">
        <v>7</v>
      </c>
      <c r="C8" s="5">
        <v>-79779887</v>
      </c>
      <c r="D8" s="5">
        <v>-75423530</v>
      </c>
      <c r="E8" s="6">
        <v>5.8000000000000003E-2</v>
      </c>
      <c r="G8" s="5">
        <v>-4356357</v>
      </c>
      <c r="J8" s="124"/>
      <c r="K8" s="23"/>
      <c r="L8" s="23"/>
      <c r="M8" s="23"/>
    </row>
    <row r="9" spans="2:13" s="9" customFormat="1">
      <c r="B9" s="44" t="s">
        <v>8</v>
      </c>
      <c r="C9" s="53">
        <v>235339848</v>
      </c>
      <c r="D9" s="53">
        <v>233863844</v>
      </c>
      <c r="E9" s="8">
        <v>6.0000000000000001E-3</v>
      </c>
      <c r="G9" s="7">
        <v>1476004</v>
      </c>
      <c r="J9" s="127"/>
      <c r="K9" s="25"/>
      <c r="L9" s="25"/>
      <c r="M9" s="25"/>
    </row>
    <row r="10" spans="2:13">
      <c r="B10" s="22" t="s">
        <v>36</v>
      </c>
      <c r="C10" s="5">
        <v>-278942</v>
      </c>
      <c r="D10" s="5">
        <v>3685254</v>
      </c>
      <c r="E10" s="6" t="s">
        <v>37</v>
      </c>
      <c r="F10" s="17"/>
      <c r="G10" s="5">
        <v>-3964196</v>
      </c>
      <c r="J10" s="124"/>
      <c r="K10" s="23"/>
      <c r="L10" s="23"/>
      <c r="M10" s="23"/>
    </row>
    <row r="11" spans="2:13">
      <c r="B11" s="22" t="s">
        <v>130</v>
      </c>
      <c r="C11" s="5">
        <v>-84796607</v>
      </c>
      <c r="D11" s="5">
        <v>-76175520</v>
      </c>
      <c r="E11" s="6">
        <v>0.113</v>
      </c>
      <c r="G11" s="5">
        <v>-8621087</v>
      </c>
      <c r="J11" s="124"/>
      <c r="K11" s="23"/>
      <c r="L11" s="23"/>
      <c r="M11" s="23"/>
    </row>
    <row r="12" spans="2:13">
      <c r="B12" s="22" t="s">
        <v>129</v>
      </c>
      <c r="C12" s="5">
        <v>-32412113</v>
      </c>
      <c r="D12" s="5">
        <v>-32554166</v>
      </c>
      <c r="E12" s="6">
        <v>-4.0000000000000001E-3</v>
      </c>
      <c r="G12" s="5">
        <v>142053</v>
      </c>
      <c r="J12" s="124"/>
      <c r="K12" s="23"/>
      <c r="L12" s="23"/>
      <c r="M12" s="23"/>
    </row>
    <row r="13" spans="2:13">
      <c r="B13" s="22" t="s">
        <v>12</v>
      </c>
      <c r="C13" s="5">
        <v>-2008</v>
      </c>
      <c r="D13" s="5">
        <v>-1895</v>
      </c>
      <c r="E13" s="6">
        <v>0.06</v>
      </c>
      <c r="G13" s="5">
        <v>-113</v>
      </c>
      <c r="J13" s="124"/>
      <c r="K13" s="23"/>
      <c r="L13" s="23"/>
      <c r="M13" s="23"/>
    </row>
    <row r="14" spans="2:13" s="9" customFormat="1">
      <c r="B14" s="44" t="s">
        <v>13</v>
      </c>
      <c r="C14" s="53">
        <v>117850178</v>
      </c>
      <c r="D14" s="53">
        <v>128817517</v>
      </c>
      <c r="E14" s="8">
        <v>-8.5000000000000006E-2</v>
      </c>
      <c r="G14" s="7">
        <v>-10967339</v>
      </c>
      <c r="J14" s="127"/>
      <c r="K14" s="25"/>
      <c r="L14" s="25"/>
      <c r="M14" s="25"/>
    </row>
    <row r="15" spans="2:13">
      <c r="C15" s="50">
        <v>0</v>
      </c>
      <c r="D15" s="50">
        <v>0</v>
      </c>
      <c r="J15" s="124"/>
      <c r="M15" s="23"/>
    </row>
    <row r="16" spans="2:13">
      <c r="C16" s="23"/>
      <c r="D16" s="23"/>
      <c r="J16" s="124"/>
    </row>
    <row r="17" spans="2:10">
      <c r="B17" s="9" t="s">
        <v>38</v>
      </c>
      <c r="J17" s="124"/>
    </row>
    <row r="18" spans="2:10">
      <c r="J18" s="124"/>
    </row>
    <row r="19" spans="2:10" ht="14.4" thickBot="1">
      <c r="B19" s="43" t="s">
        <v>31</v>
      </c>
      <c r="C19" s="123" t="s">
        <v>32</v>
      </c>
      <c r="D19" s="123" t="s">
        <v>33</v>
      </c>
      <c r="E19" s="123" t="s">
        <v>22</v>
      </c>
      <c r="G19" s="123" t="s">
        <v>3</v>
      </c>
    </row>
    <row r="20" spans="2:10">
      <c r="B20" s="22" t="s">
        <v>34</v>
      </c>
      <c r="C20" s="5">
        <v>41676217</v>
      </c>
      <c r="D20" s="5">
        <v>38256912</v>
      </c>
      <c r="E20" s="6">
        <v>8.8999999999999996E-2</v>
      </c>
      <c r="G20" s="5">
        <v>3419305</v>
      </c>
    </row>
    <row r="21" spans="2:10">
      <c r="B21" s="22" t="s">
        <v>35</v>
      </c>
      <c r="C21" s="5">
        <v>12795147</v>
      </c>
      <c r="D21" s="5">
        <v>11790101</v>
      </c>
      <c r="E21" s="6">
        <v>8.5000000000000006E-2</v>
      </c>
      <c r="G21" s="5">
        <v>1005046</v>
      </c>
    </row>
    <row r="22" spans="2:10">
      <c r="B22" s="22" t="s">
        <v>5</v>
      </c>
      <c r="C22" s="5">
        <v>-44154681</v>
      </c>
      <c r="D22" s="5">
        <v>-41046449</v>
      </c>
      <c r="E22" s="6">
        <v>7.5999999999999998E-2</v>
      </c>
      <c r="G22" s="5">
        <v>-3108232</v>
      </c>
    </row>
    <row r="23" spans="2:10">
      <c r="B23" s="44" t="s">
        <v>6</v>
      </c>
      <c r="C23" s="7">
        <v>10316683</v>
      </c>
      <c r="D23" s="7">
        <v>9000564</v>
      </c>
      <c r="E23" s="8">
        <v>0.14599999999999999</v>
      </c>
      <c r="F23" s="9"/>
      <c r="G23" s="7">
        <v>1316119</v>
      </c>
    </row>
    <row r="24" spans="2:10">
      <c r="B24" s="22" t="s">
        <v>7</v>
      </c>
      <c r="C24" s="5">
        <v>-2440704</v>
      </c>
      <c r="D24" s="5">
        <v>-2310091</v>
      </c>
      <c r="E24" s="6">
        <v>5.7000000000000002E-2</v>
      </c>
      <c r="G24" s="5">
        <v>-130613</v>
      </c>
    </row>
    <row r="25" spans="2:10">
      <c r="B25" s="44" t="s">
        <v>8</v>
      </c>
      <c r="C25" s="7">
        <v>7875979</v>
      </c>
      <c r="D25" s="7">
        <v>6690473</v>
      </c>
      <c r="E25" s="8">
        <v>0.17699999999999999</v>
      </c>
      <c r="F25" s="9"/>
      <c r="G25" s="7">
        <v>1185506</v>
      </c>
    </row>
    <row r="26" spans="2:10">
      <c r="B26" s="22" t="s">
        <v>36</v>
      </c>
      <c r="C26" s="5">
        <v>589067</v>
      </c>
      <c r="D26" s="5">
        <v>-304432</v>
      </c>
      <c r="E26" s="6">
        <v>-2.9350000000000001</v>
      </c>
      <c r="G26" s="5">
        <v>893499</v>
      </c>
    </row>
    <row r="27" spans="2:10">
      <c r="B27" s="22" t="s">
        <v>130</v>
      </c>
      <c r="C27" s="5">
        <v>-80973</v>
      </c>
      <c r="D27" s="5">
        <v>-458066</v>
      </c>
      <c r="E27" s="6">
        <v>-0.82299999999999995</v>
      </c>
      <c r="G27" s="5">
        <v>377093</v>
      </c>
    </row>
    <row r="28" spans="2:10">
      <c r="B28" s="22" t="s">
        <v>129</v>
      </c>
      <c r="C28" s="5">
        <v>-1894605</v>
      </c>
      <c r="D28" s="5">
        <v>-1355071</v>
      </c>
      <c r="E28" s="6">
        <v>0.39800000000000002</v>
      </c>
      <c r="G28" s="5">
        <v>-539534</v>
      </c>
    </row>
    <row r="29" spans="2:10">
      <c r="B29" s="44" t="s">
        <v>13</v>
      </c>
      <c r="C29" s="53">
        <v>6489468</v>
      </c>
      <c r="D29" s="53">
        <v>4572904</v>
      </c>
      <c r="E29" s="8">
        <v>0.41899999999999998</v>
      </c>
      <c r="F29" s="9"/>
      <c r="G29" s="7">
        <v>1916564</v>
      </c>
    </row>
    <row r="30" spans="2:10">
      <c r="C30" s="50">
        <v>0</v>
      </c>
      <c r="D30" s="50">
        <v>0</v>
      </c>
    </row>
    <row r="31" spans="2:10" hidden="1">
      <c r="C31" s="59"/>
    </row>
    <row r="32" spans="2:10" hidden="1">
      <c r="B32" s="22"/>
    </row>
    <row r="33" spans="2:4" hidden="1">
      <c r="B33" s="22"/>
      <c r="C33" s="23"/>
      <c r="D33" s="23"/>
    </row>
    <row r="34" spans="2:4" hidden="1">
      <c r="B34" s="22"/>
      <c r="C34" s="23"/>
      <c r="D34" s="23"/>
    </row>
    <row r="35" spans="2:4" hidden="1">
      <c r="B35" s="22"/>
      <c r="C35" s="59"/>
      <c r="D35" s="59"/>
    </row>
    <row r="36" spans="2:4" hidden="1">
      <c r="B36" s="22"/>
      <c r="C36" s="23"/>
      <c r="D36" s="23"/>
    </row>
    <row r="37" spans="2:4" hidden="1">
      <c r="B37" s="22"/>
      <c r="C37" s="23"/>
      <c r="D37" s="23"/>
    </row>
    <row r="38" spans="2:4" hidden="1">
      <c r="B38" s="22"/>
      <c r="C38" s="23"/>
      <c r="D38" s="23"/>
    </row>
    <row r="39" spans="2:4" hidden="1">
      <c r="B39" s="22"/>
      <c r="C39" s="23"/>
      <c r="D39" s="23"/>
    </row>
    <row r="40" spans="2:4" hidden="1">
      <c r="B40" s="22"/>
      <c r="C40" s="23"/>
      <c r="D40" s="23"/>
    </row>
    <row r="41" spans="2:4" hidden="1">
      <c r="B41" s="22"/>
      <c r="C41" s="23"/>
      <c r="D41" s="23"/>
    </row>
    <row r="42" spans="2:4" hidden="1">
      <c r="B42" s="22"/>
      <c r="C42" s="23"/>
      <c r="D42" s="23"/>
    </row>
    <row r="43" spans="2:4" hidden="1">
      <c r="B43" s="22"/>
      <c r="C43" s="59"/>
      <c r="D43" s="59"/>
    </row>
    <row r="44" spans="2:4" hidden="1">
      <c r="B44" s="2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N28"/>
  <sheetViews>
    <sheetView showGridLines="0" workbookViewId="0">
      <selection activeCell="D7" sqref="D7"/>
    </sheetView>
  </sheetViews>
  <sheetFormatPr baseColWidth="10" defaultColWidth="11.44140625" defaultRowHeight="15" customHeight="1"/>
  <cols>
    <col min="1" max="1" width="4" style="27" customWidth="1"/>
    <col min="2" max="2" width="25.33203125" style="27" bestFit="1" customWidth="1"/>
    <col min="3" max="16384" width="11.44140625" style="27"/>
  </cols>
  <sheetData>
    <row r="1" spans="1:14" ht="15" customHeight="1">
      <c r="A1" s="26" t="s">
        <v>0</v>
      </c>
    </row>
    <row r="3" spans="1:14" ht="15" customHeight="1" thickBot="1">
      <c r="B3" s="1" t="s">
        <v>31</v>
      </c>
      <c r="C3" s="123" t="s">
        <v>39</v>
      </c>
      <c r="D3" s="123" t="s">
        <v>40</v>
      </c>
      <c r="E3" s="123" t="s">
        <v>22</v>
      </c>
      <c r="F3" s="4"/>
      <c r="G3" s="123" t="s">
        <v>41</v>
      </c>
    </row>
    <row r="4" spans="1:14" ht="15" customHeight="1">
      <c r="B4" s="2" t="s">
        <v>42</v>
      </c>
      <c r="C4" s="52">
        <v>129721186</v>
      </c>
      <c r="D4" s="52">
        <v>129721186</v>
      </c>
      <c r="E4" s="6">
        <f>+ROUND(G4/D4,3)</f>
        <v>0</v>
      </c>
      <c r="F4" s="4"/>
      <c r="G4" s="5">
        <f>+C4-D4</f>
        <v>0</v>
      </c>
    </row>
    <row r="5" spans="1:14" s="28" customFormat="1" ht="15" customHeight="1">
      <c r="B5" s="2" t="s">
        <v>43</v>
      </c>
      <c r="C5" s="52">
        <v>-77210262</v>
      </c>
      <c r="D5" s="52">
        <v>-77210262</v>
      </c>
      <c r="E5" s="6">
        <f t="shared" ref="E5:E14" si="0">+ROUND(G5/D5,3)</f>
        <v>0</v>
      </c>
      <c r="F5" s="4"/>
      <c r="G5" s="5">
        <f t="shared" ref="G5:G14" si="1">+C5-D5</f>
        <v>0</v>
      </c>
    </row>
    <row r="6" spans="1:14" s="28" customFormat="1" ht="15" customHeight="1">
      <c r="B6" s="3" t="s">
        <v>6</v>
      </c>
      <c r="C6" s="64">
        <f>SUM(C4:C5)</f>
        <v>52510924</v>
      </c>
      <c r="D6" s="64">
        <f>SUM(D4:D5)</f>
        <v>52510924</v>
      </c>
      <c r="E6" s="8">
        <f t="shared" si="0"/>
        <v>0</v>
      </c>
      <c r="F6" s="9"/>
      <c r="G6" s="7">
        <f t="shared" si="1"/>
        <v>0</v>
      </c>
    </row>
    <row r="7" spans="1:14" s="28" customFormat="1" ht="15" customHeight="1">
      <c r="B7" s="2" t="s">
        <v>44</v>
      </c>
      <c r="C7" s="52">
        <v>-17417464</v>
      </c>
      <c r="D7" s="52">
        <v>-17417464</v>
      </c>
      <c r="E7" s="6">
        <f t="shared" si="0"/>
        <v>0</v>
      </c>
      <c r="F7" s="4"/>
      <c r="G7" s="5">
        <f t="shared" si="1"/>
        <v>0</v>
      </c>
      <c r="L7" s="20"/>
      <c r="M7" s="20"/>
      <c r="N7" s="29"/>
    </row>
    <row r="8" spans="1:14" s="28" customFormat="1" ht="15" customHeight="1">
      <c r="B8" s="3" t="s">
        <v>45</v>
      </c>
      <c r="C8" s="64">
        <f>+C6+C7</f>
        <v>35093460</v>
      </c>
      <c r="D8" s="64">
        <f>+D6+D7</f>
        <v>35093460</v>
      </c>
      <c r="E8" s="8">
        <f t="shared" si="0"/>
        <v>0</v>
      </c>
      <c r="F8" s="9"/>
      <c r="G8" s="7">
        <f t="shared" si="1"/>
        <v>0</v>
      </c>
    </row>
    <row r="9" spans="1:14" s="28" customFormat="1" ht="15" customHeight="1">
      <c r="B9" s="2" t="s">
        <v>46</v>
      </c>
      <c r="C9" s="52">
        <v>-2093189</v>
      </c>
      <c r="D9" s="52">
        <v>-2093189</v>
      </c>
      <c r="E9" s="6">
        <f t="shared" si="0"/>
        <v>0</v>
      </c>
      <c r="F9" s="45"/>
      <c r="G9" s="5">
        <f t="shared" si="1"/>
        <v>0</v>
      </c>
    </row>
    <row r="10" spans="1:14" s="28" customFormat="1" ht="15" customHeight="1">
      <c r="B10" s="2" t="s">
        <v>47</v>
      </c>
      <c r="C10" s="52">
        <v>-34520</v>
      </c>
      <c r="D10" s="52">
        <v>-34520</v>
      </c>
      <c r="E10" s="6" t="s">
        <v>48</v>
      </c>
      <c r="F10" s="45"/>
      <c r="G10" s="5">
        <f t="shared" si="1"/>
        <v>0</v>
      </c>
    </row>
    <row r="11" spans="1:14" s="28" customFormat="1" ht="15" customHeight="1">
      <c r="B11" s="2" t="s">
        <v>49</v>
      </c>
      <c r="C11" s="52">
        <v>-14939258</v>
      </c>
      <c r="D11" s="52">
        <v>-14939258</v>
      </c>
      <c r="E11" s="6">
        <f t="shared" si="0"/>
        <v>0</v>
      </c>
      <c r="F11" s="4"/>
      <c r="G11" s="5">
        <f t="shared" si="1"/>
        <v>0</v>
      </c>
    </row>
    <row r="12" spans="1:14" s="28" customFormat="1" ht="15" customHeight="1">
      <c r="B12" s="2" t="s">
        <v>11</v>
      </c>
      <c r="C12" s="52">
        <v>-2523215</v>
      </c>
      <c r="D12" s="52">
        <v>-2523215</v>
      </c>
      <c r="E12" s="6">
        <f t="shared" si="0"/>
        <v>0</v>
      </c>
      <c r="F12" s="4"/>
      <c r="G12" s="5">
        <f t="shared" si="1"/>
        <v>0</v>
      </c>
    </row>
    <row r="13" spans="1:14" s="28" customFormat="1" ht="15" customHeight="1">
      <c r="B13" s="2" t="s">
        <v>50</v>
      </c>
      <c r="C13" s="52">
        <v>7324842</v>
      </c>
      <c r="D13" s="52">
        <v>7324842</v>
      </c>
      <c r="E13" s="6">
        <f t="shared" si="0"/>
        <v>0</v>
      </c>
      <c r="F13" s="4"/>
      <c r="G13" s="5">
        <f t="shared" si="1"/>
        <v>0</v>
      </c>
    </row>
    <row r="14" spans="1:14" s="28" customFormat="1" ht="15" customHeight="1">
      <c r="B14" s="3" t="s">
        <v>51</v>
      </c>
      <c r="C14" s="53">
        <v>26175218</v>
      </c>
      <c r="D14" s="53">
        <v>37817198</v>
      </c>
      <c r="E14" s="8">
        <f t="shared" si="0"/>
        <v>-0.308</v>
      </c>
      <c r="F14" s="9"/>
      <c r="G14" s="7">
        <f t="shared" si="1"/>
        <v>-11641980</v>
      </c>
    </row>
    <row r="15" spans="1:14" s="28" customFormat="1" ht="15" customHeight="1">
      <c r="C15" s="24"/>
    </row>
    <row r="16" spans="1:14" s="28" customFormat="1" ht="15" customHeight="1"/>
    <row r="17" s="28" customFormat="1" ht="15" customHeight="1"/>
    <row r="18" s="28" customFormat="1" ht="15" customHeight="1"/>
    <row r="19" s="28" customFormat="1" ht="15" customHeight="1"/>
    <row r="20" s="28" customFormat="1" ht="15" customHeight="1"/>
    <row r="21" s="28" customFormat="1" ht="15" customHeight="1"/>
    <row r="22" s="28" customFormat="1" ht="15" customHeight="1"/>
    <row r="23" s="28" customFormat="1" ht="15" customHeight="1"/>
    <row r="24" s="28" customFormat="1" ht="15" customHeight="1"/>
    <row r="25" s="28" customFormat="1" ht="15" customHeight="1"/>
    <row r="26" s="28" customFormat="1" ht="15" customHeight="1"/>
    <row r="27" s="28" customFormat="1" ht="15" customHeight="1"/>
    <row r="28" s="28" customFormat="1" ht="15" customHeight="1"/>
  </sheetData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6" tint="-0.249977111117893"/>
    <pageSetUpPr fitToPage="1"/>
  </sheetPr>
  <dimension ref="A1:G33"/>
  <sheetViews>
    <sheetView showGridLines="0" topLeftCell="A9" workbookViewId="0">
      <selection activeCell="C3" sqref="C3:D3"/>
    </sheetView>
  </sheetViews>
  <sheetFormatPr baseColWidth="10" defaultColWidth="0" defaultRowHeight="15" customHeight="1" zeroHeight="1"/>
  <cols>
    <col min="1" max="1" width="3.88671875" style="4" customWidth="1"/>
    <col min="2" max="2" width="49.44140625" style="4" customWidth="1"/>
    <col min="3" max="3" width="12" style="4" bestFit="1" customWidth="1"/>
    <col min="4" max="4" width="13.6640625" style="4" customWidth="1"/>
    <col min="5" max="5" width="9.33203125" style="4" customWidth="1"/>
    <col min="6" max="6" width="11.44140625" style="4" customWidth="1"/>
    <col min="7" max="7" width="0" style="4" hidden="1" customWidth="1"/>
    <col min="8" max="16384" width="11.44140625" style="4" hidden="1"/>
  </cols>
  <sheetData>
    <row r="1" spans="2:7" ht="15" customHeight="1"/>
    <row r="2" spans="2:7" ht="15" customHeight="1"/>
    <row r="3" spans="2:7" ht="15" customHeight="1" thickBot="1">
      <c r="B3" s="14" t="s">
        <v>52</v>
      </c>
      <c r="C3" s="140">
        <v>45657</v>
      </c>
      <c r="D3" s="140">
        <v>45291</v>
      </c>
      <c r="E3" s="130" t="s">
        <v>22</v>
      </c>
    </row>
    <row r="4" spans="2:7" ht="12.75" customHeight="1">
      <c r="B4" s="2" t="s">
        <v>53</v>
      </c>
      <c r="C4" s="57">
        <v>289941134</v>
      </c>
      <c r="D4" s="57">
        <v>276781050</v>
      </c>
      <c r="E4" s="6">
        <v>4.8000000000000001E-2</v>
      </c>
      <c r="G4" s="21"/>
    </row>
    <row r="5" spans="2:7" ht="12.75" customHeight="1">
      <c r="B5" s="2" t="s">
        <v>54</v>
      </c>
      <c r="C5" s="57">
        <v>3000829665</v>
      </c>
      <c r="D5" s="57">
        <v>2419695021</v>
      </c>
      <c r="E5" s="6">
        <v>0.24</v>
      </c>
      <c r="G5" s="21"/>
    </row>
    <row r="6" spans="2:7" ht="12.75" customHeight="1">
      <c r="B6" s="3" t="s">
        <v>55</v>
      </c>
      <c r="C6" s="58">
        <v>3290770799</v>
      </c>
      <c r="D6" s="58">
        <v>2696476071</v>
      </c>
      <c r="E6" s="8">
        <v>0.22</v>
      </c>
      <c r="G6" s="21"/>
    </row>
    <row r="7" spans="2:7" ht="12.75" customHeight="1">
      <c r="B7" s="14" t="s">
        <v>56</v>
      </c>
      <c r="C7" s="59"/>
      <c r="D7" s="59"/>
      <c r="E7" s="30"/>
      <c r="G7" s="21"/>
    </row>
    <row r="8" spans="2:7" ht="12.75" customHeight="1">
      <c r="B8" s="2" t="s">
        <v>57</v>
      </c>
      <c r="C8" s="57">
        <v>352203023</v>
      </c>
      <c r="D8" s="57">
        <v>362634346</v>
      </c>
      <c r="E8" s="6">
        <v>-2.9000000000000001E-2</v>
      </c>
      <c r="G8" s="21"/>
    </row>
    <row r="9" spans="2:7" ht="12.75" customHeight="1">
      <c r="B9" s="2" t="s">
        <v>58</v>
      </c>
      <c r="C9" s="57">
        <v>1374821712</v>
      </c>
      <c r="D9" s="57">
        <v>1175813467</v>
      </c>
      <c r="E9" s="6">
        <v>0.16900000000000001</v>
      </c>
      <c r="G9" s="21"/>
    </row>
    <row r="10" spans="2:7" ht="12.75" customHeight="1">
      <c r="B10" s="3" t="s">
        <v>59</v>
      </c>
      <c r="C10" s="58">
        <v>1727024735</v>
      </c>
      <c r="D10" s="58">
        <v>1538447813</v>
      </c>
      <c r="E10" s="8">
        <v>0.123</v>
      </c>
      <c r="G10" s="21"/>
    </row>
    <row r="11" spans="2:7" ht="12.75" customHeight="1">
      <c r="C11" s="59"/>
      <c r="D11" s="59"/>
      <c r="E11" s="30"/>
      <c r="G11" s="21"/>
    </row>
    <row r="12" spans="2:7" ht="12.75" customHeight="1">
      <c r="B12" s="2" t="s">
        <v>60</v>
      </c>
      <c r="C12" s="57">
        <v>918986373</v>
      </c>
      <c r="D12" s="57">
        <v>715849689</v>
      </c>
      <c r="E12" s="6">
        <v>0.28399999999999997</v>
      </c>
      <c r="G12" s="21"/>
    </row>
    <row r="13" spans="2:7" ht="12.75" customHeight="1">
      <c r="B13" s="2" t="s">
        <v>61</v>
      </c>
      <c r="C13" s="57">
        <v>644759691</v>
      </c>
      <c r="D13" s="57">
        <v>442178569</v>
      </c>
      <c r="E13" s="6">
        <v>0.45800000000000002</v>
      </c>
      <c r="G13" s="21"/>
    </row>
    <row r="14" spans="2:7" ht="12.75" customHeight="1">
      <c r="B14" s="3" t="s">
        <v>62</v>
      </c>
      <c r="C14" s="58">
        <v>1563746064</v>
      </c>
      <c r="D14" s="58">
        <v>1158028258</v>
      </c>
      <c r="E14" s="8">
        <v>0.35</v>
      </c>
      <c r="G14" s="21"/>
    </row>
    <row r="15" spans="2:7" ht="12.75" customHeight="1">
      <c r="B15" s="3" t="s">
        <v>63</v>
      </c>
      <c r="C15" s="58">
        <v>3290770799</v>
      </c>
      <c r="D15" s="58">
        <v>2696476071</v>
      </c>
      <c r="E15" s="8">
        <v>0.22</v>
      </c>
      <c r="G15" s="21"/>
    </row>
    <row r="16" spans="2:7" ht="15" customHeight="1"/>
    <row r="17" spans="2:5" ht="15" customHeight="1">
      <c r="C17" s="56"/>
      <c r="D17" s="56"/>
    </row>
    <row r="18" spans="2:5" ht="15" customHeight="1"/>
    <row r="19" spans="2:5" ht="15" customHeight="1"/>
    <row r="20" spans="2:5" ht="15" customHeight="1" thickBot="1">
      <c r="B20" s="114" t="s">
        <v>64</v>
      </c>
      <c r="C20" s="113" t="s">
        <v>32</v>
      </c>
      <c r="D20" s="113"/>
    </row>
    <row r="21" spans="2:5" ht="15" customHeight="1">
      <c r="B21" s="22" t="s">
        <v>131</v>
      </c>
      <c r="C21" s="15">
        <v>30637575</v>
      </c>
      <c r="D21" s="77"/>
      <c r="E21" s="67"/>
    </row>
    <row r="22" spans="2:5" ht="15" customHeight="1">
      <c r="B22" s="22" t="s">
        <v>132</v>
      </c>
      <c r="C22" s="15">
        <v>26113660</v>
      </c>
      <c r="D22" s="77"/>
      <c r="E22" s="67"/>
    </row>
    <row r="23" spans="2:5" ht="15" customHeight="1">
      <c r="B23" s="22" t="s">
        <v>133</v>
      </c>
      <c r="C23" s="15">
        <v>15535402</v>
      </c>
      <c r="D23" s="77"/>
      <c r="E23" s="67"/>
    </row>
    <row r="24" spans="2:5" ht="15" customHeight="1">
      <c r="B24" s="22" t="s">
        <v>65</v>
      </c>
      <c r="C24" s="15">
        <v>8117204</v>
      </c>
      <c r="D24" s="77"/>
      <c r="E24" s="67"/>
    </row>
    <row r="25" spans="2:5" ht="15" customHeight="1">
      <c r="B25" s="22" t="s">
        <v>134</v>
      </c>
      <c r="C25" s="15">
        <v>4926466</v>
      </c>
      <c r="D25" s="77"/>
      <c r="E25" s="67"/>
    </row>
    <row r="26" spans="2:5" ht="15" customHeight="1">
      <c r="B26" s="22" t="s">
        <v>66</v>
      </c>
      <c r="C26" s="15">
        <v>4432716</v>
      </c>
      <c r="D26" s="77"/>
      <c r="E26" s="67"/>
    </row>
    <row r="27" spans="2:5" ht="15" customHeight="1">
      <c r="B27" s="22" t="s">
        <v>67</v>
      </c>
      <c r="C27" s="15">
        <v>3656932</v>
      </c>
      <c r="D27" s="77"/>
      <c r="E27" s="67"/>
    </row>
    <row r="28" spans="2:5" ht="15" customHeight="1">
      <c r="B28" s="22" t="s">
        <v>68</v>
      </c>
      <c r="C28" s="15">
        <v>2863137</v>
      </c>
      <c r="D28" s="77"/>
      <c r="E28" s="67"/>
    </row>
    <row r="29" spans="2:5" ht="15" customHeight="1">
      <c r="B29" s="22" t="s">
        <v>135</v>
      </c>
      <c r="C29" s="15">
        <v>2726982</v>
      </c>
      <c r="D29" s="77"/>
      <c r="E29" s="67"/>
    </row>
    <row r="30" spans="2:5" ht="15" customHeight="1">
      <c r="B30" s="22" t="s">
        <v>69</v>
      </c>
      <c r="C30" s="15">
        <v>50472688</v>
      </c>
      <c r="D30" s="138"/>
      <c r="E30" s="138"/>
    </row>
    <row r="31" spans="2:5" ht="15" customHeight="1">
      <c r="B31" s="22"/>
      <c r="C31" s="15"/>
    </row>
    <row r="32" spans="2:5" ht="15" hidden="1" customHeight="1">
      <c r="B32" s="115"/>
      <c r="C32" s="15"/>
    </row>
    <row r="33" spans="3:3" ht="15" hidden="1" customHeight="1">
      <c r="C33" s="15"/>
    </row>
  </sheetData>
  <mergeCells count="1">
    <mergeCell ref="D30:E30"/>
  </mergeCells>
  <phoneticPr fontId="5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6" tint="-0.249977111117893"/>
  </sheetPr>
  <dimension ref="A1:M51"/>
  <sheetViews>
    <sheetView showGridLines="0" workbookViewId="0">
      <selection activeCell="H21" sqref="H21"/>
    </sheetView>
  </sheetViews>
  <sheetFormatPr baseColWidth="10" defaultColWidth="0" defaultRowHeight="15" customHeight="1" zeroHeight="1"/>
  <cols>
    <col min="1" max="1" width="26.33203125" style="4" bestFit="1" customWidth="1"/>
    <col min="2" max="2" width="24.5546875" style="4" bestFit="1" customWidth="1"/>
    <col min="3" max="3" width="9.44140625" style="4" customWidth="1"/>
    <col min="4" max="4" width="11.33203125" style="4" bestFit="1" customWidth="1"/>
    <col min="5" max="7" width="10.6640625" style="4" customWidth="1"/>
    <col min="8" max="8" width="12.44140625" style="4" customWidth="1"/>
    <col min="9" max="9" width="11.44140625" style="4" customWidth="1"/>
    <col min="10" max="10" width="14.5546875" style="4" customWidth="1"/>
    <col min="11" max="11" width="11.44140625" style="4" customWidth="1"/>
    <col min="12" max="12" width="30.33203125" style="4" bestFit="1" customWidth="1"/>
    <col min="13" max="13" width="11.44140625" style="4" customWidth="1"/>
    <col min="14" max="16384" width="11.44140625" style="4" hidden="1"/>
  </cols>
  <sheetData>
    <row r="1" spans="1:10" ht="15" customHeight="1">
      <c r="E1" s="31"/>
      <c r="F1" s="31"/>
      <c r="G1" s="31"/>
      <c r="H1" s="31"/>
    </row>
    <row r="2" spans="1:10" ht="18.75" customHeight="1" thickBot="1">
      <c r="B2" s="97" t="s">
        <v>70</v>
      </c>
      <c r="C2" s="98" t="s">
        <v>71</v>
      </c>
      <c r="D2" s="98" t="s">
        <v>72</v>
      </c>
      <c r="E2" s="98" t="s">
        <v>73</v>
      </c>
      <c r="F2" s="98" t="s">
        <v>74</v>
      </c>
      <c r="G2" s="98" t="s">
        <v>75</v>
      </c>
      <c r="H2" s="98" t="s">
        <v>76</v>
      </c>
    </row>
    <row r="3" spans="1:10" ht="15" customHeight="1">
      <c r="A3" s="99"/>
      <c r="B3" s="100" t="s">
        <v>136</v>
      </c>
      <c r="C3" s="32" t="s">
        <v>77</v>
      </c>
      <c r="D3" s="48">
        <v>166023646</v>
      </c>
      <c r="E3" s="49">
        <v>21188694</v>
      </c>
      <c r="F3" s="49">
        <v>41727669</v>
      </c>
      <c r="G3" s="49">
        <v>37389983</v>
      </c>
      <c r="H3" s="49">
        <v>65717300</v>
      </c>
    </row>
    <row r="4" spans="1:10" ht="15" customHeight="1">
      <c r="A4" s="99"/>
      <c r="B4" s="2" t="s">
        <v>78</v>
      </c>
      <c r="C4" s="32" t="s">
        <v>77</v>
      </c>
      <c r="D4" s="48">
        <v>987657554</v>
      </c>
      <c r="E4" s="49">
        <v>15530414</v>
      </c>
      <c r="F4" s="49">
        <v>0</v>
      </c>
      <c r="G4" s="49">
        <v>109105657</v>
      </c>
      <c r="H4" s="49">
        <v>863021483</v>
      </c>
    </row>
    <row r="5" spans="1:10" ht="15" customHeight="1">
      <c r="A5" s="99"/>
      <c r="B5" s="2" t="s">
        <v>79</v>
      </c>
      <c r="C5" s="32" t="s">
        <v>77</v>
      </c>
      <c r="D5" s="48">
        <v>168535838</v>
      </c>
      <c r="E5" s="49">
        <v>79613631</v>
      </c>
      <c r="F5" s="49">
        <v>59188982</v>
      </c>
      <c r="G5" s="49">
        <v>29733225</v>
      </c>
      <c r="H5" s="49">
        <v>0</v>
      </c>
    </row>
    <row r="6" spans="1:10" ht="15" hidden="1" customHeight="1">
      <c r="A6" s="99"/>
      <c r="B6" s="2" t="s">
        <v>80</v>
      </c>
      <c r="C6" s="32" t="s">
        <v>81</v>
      </c>
      <c r="D6" s="48">
        <v>0</v>
      </c>
      <c r="E6" s="49">
        <v>0</v>
      </c>
      <c r="F6" s="49">
        <v>0</v>
      </c>
      <c r="G6" s="49">
        <v>0</v>
      </c>
      <c r="H6" s="49">
        <v>0</v>
      </c>
    </row>
    <row r="7" spans="1:10" ht="15" customHeight="1">
      <c r="B7" s="3" t="s">
        <v>82</v>
      </c>
      <c r="C7" s="32"/>
      <c r="D7" s="48">
        <v>1322217038</v>
      </c>
      <c r="E7" s="48">
        <v>116332739</v>
      </c>
      <c r="F7" s="48">
        <v>100916651</v>
      </c>
      <c r="G7" s="48">
        <v>176228865</v>
      </c>
      <c r="H7" s="48">
        <v>928738783</v>
      </c>
    </row>
    <row r="8" spans="1:10" ht="15" customHeight="1">
      <c r="A8" s="99"/>
      <c r="B8" s="60" t="s">
        <v>83</v>
      </c>
      <c r="C8" s="61" t="s">
        <v>77</v>
      </c>
      <c r="D8" s="62">
        <v>4405467</v>
      </c>
      <c r="E8" s="63">
        <v>1808538</v>
      </c>
      <c r="F8" s="63">
        <v>2071547</v>
      </c>
      <c r="G8" s="63">
        <v>295969</v>
      </c>
      <c r="H8" s="63">
        <v>229413</v>
      </c>
    </row>
    <row r="9" spans="1:10" ht="15" customHeight="1" thickBot="1">
      <c r="A9" s="99"/>
      <c r="B9" s="3" t="s">
        <v>84</v>
      </c>
      <c r="C9" s="101"/>
      <c r="D9" s="102">
        <v>4405467</v>
      </c>
      <c r="E9" s="102">
        <v>1808538</v>
      </c>
      <c r="F9" s="102">
        <v>2071547</v>
      </c>
      <c r="G9" s="102">
        <v>295969</v>
      </c>
      <c r="H9" s="102">
        <v>229413</v>
      </c>
    </row>
    <row r="10" spans="1:10" ht="15" customHeight="1">
      <c r="B10" s="103" t="s">
        <v>85</v>
      </c>
      <c r="C10" s="11"/>
      <c r="D10" s="48">
        <v>1326622505</v>
      </c>
      <c r="E10" s="48">
        <v>118141277</v>
      </c>
      <c r="F10" s="48">
        <v>102988198</v>
      </c>
      <c r="G10" s="48">
        <v>176524834</v>
      </c>
      <c r="H10" s="48">
        <v>928968196</v>
      </c>
    </row>
    <row r="11" spans="1:10" ht="15" customHeight="1">
      <c r="D11" s="116">
        <v>0</v>
      </c>
    </row>
    <row r="12" spans="1:10" ht="15" customHeight="1">
      <c r="B12" s="4" t="s">
        <v>86</v>
      </c>
      <c r="D12" s="18"/>
      <c r="E12" s="18"/>
      <c r="F12" s="4" t="s">
        <v>87</v>
      </c>
      <c r="G12" s="18"/>
      <c r="H12" s="18"/>
    </row>
    <row r="13" spans="1:10" ht="15" customHeight="1">
      <c r="B13" s="33" t="s">
        <v>136</v>
      </c>
      <c r="C13" s="117">
        <v>0.125</v>
      </c>
      <c r="D13" s="34">
        <v>166023646</v>
      </c>
      <c r="E13" s="33"/>
      <c r="F13" s="33" t="s">
        <v>88</v>
      </c>
      <c r="G13" s="104">
        <v>0.89600000000000002</v>
      </c>
      <c r="H13" s="34">
        <v>1188948667</v>
      </c>
      <c r="I13" s="99"/>
    </row>
    <row r="14" spans="1:10" ht="15" customHeight="1">
      <c r="B14" s="33" t="s">
        <v>89</v>
      </c>
      <c r="C14" s="117">
        <v>0.74399999999999999</v>
      </c>
      <c r="D14" s="34">
        <v>987657554</v>
      </c>
      <c r="E14" s="33"/>
      <c r="F14" s="33" t="s">
        <v>90</v>
      </c>
      <c r="G14" s="104">
        <v>0.104</v>
      </c>
      <c r="H14" s="34">
        <v>137673838</v>
      </c>
      <c r="I14" s="99"/>
      <c r="J14" s="118"/>
    </row>
    <row r="15" spans="1:10" ht="15" customHeight="1">
      <c r="B15" s="33" t="s">
        <v>79</v>
      </c>
      <c r="C15" s="117">
        <v>0.127</v>
      </c>
      <c r="D15" s="34">
        <v>168535838</v>
      </c>
      <c r="E15" s="33"/>
      <c r="F15" s="33"/>
      <c r="G15" s="119">
        <v>1</v>
      </c>
      <c r="H15" s="34">
        <v>1326622505</v>
      </c>
      <c r="J15" s="66"/>
    </row>
    <row r="16" spans="1:10" ht="13.8">
      <c r="B16" s="33" t="s">
        <v>83</v>
      </c>
      <c r="C16" s="117">
        <v>3.0000000000000001E-3</v>
      </c>
      <c r="D16" s="34">
        <v>4405467</v>
      </c>
      <c r="G16" s="35"/>
    </row>
    <row r="17" spans="3:8" ht="15" customHeight="1">
      <c r="C17" s="120"/>
      <c r="D17" s="68"/>
      <c r="G17" s="36"/>
    </row>
    <row r="18" spans="3:8" ht="15" customHeight="1">
      <c r="C18" s="35"/>
      <c r="D18" s="18"/>
      <c r="E18" s="18"/>
      <c r="F18" s="18"/>
      <c r="G18" s="18"/>
      <c r="H18" s="18"/>
    </row>
    <row r="19" spans="3:8" ht="15" customHeight="1">
      <c r="C19" s="36"/>
      <c r="D19" s="18"/>
      <c r="E19" s="18"/>
      <c r="F19" s="18"/>
      <c r="G19" s="18"/>
      <c r="H19" s="18"/>
    </row>
    <row r="20" spans="3:8" ht="15" customHeight="1">
      <c r="D20" s="18"/>
    </row>
    <row r="21" spans="3:8" ht="15" customHeight="1">
      <c r="D21" s="18"/>
    </row>
    <row r="22" spans="3:8" ht="15" customHeight="1"/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pans="1:4" ht="15" customHeight="1"/>
    <row r="34" spans="1:4" ht="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>
      <c r="A43" s="47" t="s">
        <v>91</v>
      </c>
      <c r="B43" s="54">
        <v>137673838</v>
      </c>
      <c r="C43" s="105">
        <v>0.1038</v>
      </c>
      <c r="D43" s="116">
        <v>0</v>
      </c>
    </row>
    <row r="44" spans="1:4" ht="15" customHeight="1">
      <c r="A44" s="47" t="s">
        <v>92</v>
      </c>
      <c r="B44" s="54">
        <v>30862000</v>
      </c>
      <c r="C44" s="105">
        <v>2.3300000000000001E-2</v>
      </c>
    </row>
    <row r="45" spans="1:4" ht="15" customHeight="1">
      <c r="A45" s="47" t="s">
        <v>89</v>
      </c>
      <c r="B45" s="54">
        <v>981005523</v>
      </c>
      <c r="C45" s="105">
        <v>0.73950000000000005</v>
      </c>
      <c r="D45" s="116">
        <v>0</v>
      </c>
    </row>
    <row r="46" spans="1:4" ht="15" customHeight="1">
      <c r="A46" s="47" t="s">
        <v>93</v>
      </c>
      <c r="B46" s="54">
        <v>166023646</v>
      </c>
      <c r="C46" s="105">
        <v>0.12509999999999999</v>
      </c>
      <c r="D46" s="59">
        <v>0</v>
      </c>
    </row>
    <row r="47" spans="1:4" ht="15" customHeight="1">
      <c r="A47" s="47" t="s">
        <v>94</v>
      </c>
      <c r="B47" s="54">
        <v>6652031</v>
      </c>
      <c r="C47" s="105">
        <v>5.0000000000000001E-3</v>
      </c>
      <c r="D47" s="47"/>
    </row>
    <row r="48" spans="1:4" ht="15" hidden="1" customHeight="1">
      <c r="A48" s="47" t="s">
        <v>95</v>
      </c>
      <c r="B48" s="54">
        <v>0</v>
      </c>
      <c r="C48" s="105">
        <v>0</v>
      </c>
    </row>
    <row r="49" spans="1:4" ht="15" customHeight="1">
      <c r="A49" s="47" t="s">
        <v>96</v>
      </c>
      <c r="B49" s="54">
        <v>4405467</v>
      </c>
      <c r="C49" s="105">
        <v>3.3E-3</v>
      </c>
      <c r="D49" s="59">
        <v>0</v>
      </c>
    </row>
    <row r="50" spans="1:4" ht="15" customHeight="1">
      <c r="A50" s="46" t="s">
        <v>97</v>
      </c>
      <c r="B50" s="55">
        <v>1326622505</v>
      </c>
      <c r="C50" s="121">
        <v>1</v>
      </c>
    </row>
    <row r="51" spans="1:4" ht="15" customHeight="1">
      <c r="A51" s="47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6" tint="-0.249977111117893"/>
    <pageSetUpPr fitToPage="1"/>
  </sheetPr>
  <dimension ref="A1:F12"/>
  <sheetViews>
    <sheetView showGridLines="0" workbookViewId="0">
      <selection activeCell="C3" sqref="C3:D3"/>
    </sheetView>
  </sheetViews>
  <sheetFormatPr baseColWidth="10" defaultColWidth="0" defaultRowHeight="15" customHeight="1" zeroHeight="1"/>
  <cols>
    <col min="1" max="1" width="6" style="4" customWidth="1"/>
    <col min="2" max="2" width="33.33203125" style="4" customWidth="1"/>
    <col min="3" max="4" width="12" style="4" bestFit="1" customWidth="1"/>
    <col min="5" max="6" width="11.44140625" style="4" customWidth="1"/>
    <col min="7" max="16384" width="11.44140625" style="4" hidden="1"/>
  </cols>
  <sheetData>
    <row r="1" spans="2:5" ht="15" customHeight="1"/>
    <row r="2" spans="2:5" ht="15" customHeight="1"/>
    <row r="3" spans="2:5" ht="15" customHeight="1" thickBot="1">
      <c r="B3" s="1" t="s">
        <v>98</v>
      </c>
      <c r="C3" s="140">
        <v>45657</v>
      </c>
      <c r="D3" s="140">
        <v>45291</v>
      </c>
      <c r="E3" s="123" t="s">
        <v>22</v>
      </c>
    </row>
    <row r="4" spans="2:5" ht="15" customHeight="1">
      <c r="B4" s="2" t="s">
        <v>99</v>
      </c>
      <c r="C4" s="5">
        <v>280299573</v>
      </c>
      <c r="D4" s="5">
        <v>232719462</v>
      </c>
      <c r="E4" s="37">
        <v>0.20399999999999999</v>
      </c>
    </row>
    <row r="5" spans="2:5" ht="15" customHeight="1">
      <c r="B5" s="2" t="s">
        <v>100</v>
      </c>
      <c r="C5" s="5">
        <v>-176341951</v>
      </c>
      <c r="D5" s="5">
        <v>-150002292</v>
      </c>
      <c r="E5" s="37">
        <v>0.17599999999999999</v>
      </c>
    </row>
    <row r="6" spans="2:5" ht="15" customHeight="1">
      <c r="B6" s="2" t="s">
        <v>101</v>
      </c>
      <c r="C6" s="5">
        <v>-104762157</v>
      </c>
      <c r="D6" s="5">
        <v>-152467628</v>
      </c>
      <c r="E6" s="37">
        <v>-0.313</v>
      </c>
    </row>
    <row r="7" spans="2:5" ht="15" customHeight="1">
      <c r="B7" s="3" t="s">
        <v>102</v>
      </c>
      <c r="C7" s="7">
        <v>-804535</v>
      </c>
      <c r="D7" s="7">
        <v>-69750458</v>
      </c>
      <c r="E7" s="65">
        <v>-0.98799999999999999</v>
      </c>
    </row>
    <row r="8" spans="2:5" ht="15" customHeight="1">
      <c r="B8" s="3" t="s">
        <v>103</v>
      </c>
      <c r="C8" s="7">
        <v>109990875</v>
      </c>
      <c r="D8" s="7">
        <v>110795410</v>
      </c>
      <c r="E8" s="65">
        <v>-7.0000000000000001E-3</v>
      </c>
    </row>
    <row r="9" spans="2:5" ht="15" customHeight="1">
      <c r="C9" s="23">
        <v>0</v>
      </c>
      <c r="D9" s="23"/>
    </row>
    <row r="10" spans="2:5" ht="15" hidden="1" customHeight="1">
      <c r="C10" s="23"/>
    </row>
    <row r="11" spans="2:5" ht="15" hidden="1" customHeight="1">
      <c r="C11" s="13"/>
    </row>
    <row r="12" spans="2:5" ht="15" hidden="1" customHeight="1">
      <c r="C12" s="18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theme="6" tint="-0.249977111117893"/>
    <pageSetUpPr fitToPage="1"/>
  </sheetPr>
  <dimension ref="A1:G20"/>
  <sheetViews>
    <sheetView showGridLines="0" workbookViewId="0">
      <selection activeCell="B3" sqref="B3"/>
    </sheetView>
  </sheetViews>
  <sheetFormatPr baseColWidth="10" defaultColWidth="0" defaultRowHeight="15" customHeight="1" zeroHeight="1"/>
  <cols>
    <col min="1" max="1" width="8" style="12" bestFit="1" customWidth="1"/>
    <col min="2" max="2" width="35.33203125" style="12" bestFit="1" customWidth="1"/>
    <col min="3" max="3" width="8.5546875" style="12" customWidth="1"/>
    <col min="4" max="4" width="13.6640625" style="12" customWidth="1"/>
    <col min="5" max="5" width="12.88671875" style="12" customWidth="1"/>
    <col min="6" max="6" width="11.44140625" style="12" customWidth="1"/>
    <col min="7" max="7" width="0" style="12" hidden="1" customWidth="1"/>
    <col min="8" max="16384" width="11.44140625" style="12" hidden="1"/>
  </cols>
  <sheetData>
    <row r="1" spans="1:7" ht="15" customHeight="1"/>
    <row r="2" spans="1:7" ht="15" customHeight="1"/>
    <row r="3" spans="1:7" ht="15" customHeight="1" thickBot="1">
      <c r="B3" s="132"/>
      <c r="C3" s="98"/>
      <c r="D3" s="133" t="s">
        <v>104</v>
      </c>
      <c r="E3" s="98" t="s">
        <v>105</v>
      </c>
    </row>
    <row r="4" spans="1:7" ht="15" customHeight="1">
      <c r="B4" s="3" t="s">
        <v>106</v>
      </c>
      <c r="C4" s="2"/>
    </row>
    <row r="5" spans="1:7" ht="15" customHeight="1">
      <c r="A5" s="38"/>
      <c r="B5" s="2" t="s">
        <v>107</v>
      </c>
      <c r="C5" s="32" t="s">
        <v>108</v>
      </c>
      <c r="D5" s="39">
        <v>0.82</v>
      </c>
      <c r="E5" s="39">
        <v>0.76</v>
      </c>
      <c r="F5" s="45"/>
      <c r="G5" s="93"/>
    </row>
    <row r="6" spans="1:7" ht="15" customHeight="1">
      <c r="A6" s="38"/>
      <c r="B6" s="2" t="s">
        <v>137</v>
      </c>
      <c r="C6" s="32" t="s">
        <v>108</v>
      </c>
      <c r="D6" s="39">
        <v>0.31</v>
      </c>
      <c r="E6" s="39">
        <v>0.31</v>
      </c>
      <c r="F6" s="45"/>
      <c r="G6" s="93"/>
    </row>
    <row r="7" spans="1:7" ht="15" customHeight="1">
      <c r="B7" s="3" t="s">
        <v>109</v>
      </c>
      <c r="C7" s="2"/>
      <c r="D7" s="41"/>
      <c r="E7" s="41"/>
      <c r="F7" s="69"/>
      <c r="G7" s="93"/>
    </row>
    <row r="8" spans="1:7" ht="15" customHeight="1">
      <c r="B8" s="2" t="s">
        <v>110</v>
      </c>
      <c r="C8" s="32" t="s">
        <v>108</v>
      </c>
      <c r="D8" s="39">
        <v>1.1000000000000001</v>
      </c>
      <c r="E8" s="39">
        <v>1.33</v>
      </c>
      <c r="F8" s="45"/>
      <c r="G8" s="93"/>
    </row>
    <row r="9" spans="1:7" ht="15" customHeight="1">
      <c r="A9" s="38"/>
      <c r="B9" s="2" t="s">
        <v>111</v>
      </c>
      <c r="C9" s="32" t="s">
        <v>108</v>
      </c>
      <c r="D9" s="39">
        <v>0.2039</v>
      </c>
      <c r="E9" s="39">
        <v>0.23569999999999999</v>
      </c>
      <c r="F9" s="45"/>
      <c r="G9" s="93"/>
    </row>
    <row r="10" spans="1:7" ht="15" customHeight="1">
      <c r="A10" s="38"/>
      <c r="B10" s="2" t="s">
        <v>112</v>
      </c>
      <c r="C10" s="32" t="s">
        <v>108</v>
      </c>
      <c r="D10" s="39">
        <v>0.79610000000000003</v>
      </c>
      <c r="E10" s="39">
        <v>0.76429999999999998</v>
      </c>
      <c r="F10" s="45"/>
      <c r="G10" s="93"/>
    </row>
    <row r="11" spans="1:7" ht="15" customHeight="1">
      <c r="A11" s="38"/>
      <c r="B11" s="2" t="s">
        <v>113</v>
      </c>
      <c r="C11" s="32" t="s">
        <v>108</v>
      </c>
      <c r="D11" s="39">
        <v>4.18</v>
      </c>
      <c r="E11" s="39">
        <v>4.3899999999999997</v>
      </c>
      <c r="F11" s="45"/>
      <c r="G11" s="93"/>
    </row>
    <row r="12" spans="1:7" ht="15" customHeight="1">
      <c r="B12" s="3" t="s">
        <v>114</v>
      </c>
      <c r="C12" s="2"/>
      <c r="D12" s="39"/>
      <c r="E12" s="41"/>
      <c r="F12" s="69"/>
      <c r="G12" s="93"/>
    </row>
    <row r="13" spans="1:7" ht="24">
      <c r="A13" s="38"/>
      <c r="B13" s="42" t="s">
        <v>115</v>
      </c>
      <c r="C13" s="32" t="s">
        <v>116</v>
      </c>
      <c r="D13" s="39">
        <v>7.41</v>
      </c>
      <c r="E13" s="39">
        <v>9.27</v>
      </c>
      <c r="F13" s="45"/>
      <c r="G13" s="93"/>
    </row>
    <row r="14" spans="1:7" ht="15" customHeight="1">
      <c r="A14" s="38"/>
      <c r="B14" s="2" t="s">
        <v>117</v>
      </c>
      <c r="C14" s="32" t="s">
        <v>116</v>
      </c>
      <c r="D14" s="39">
        <v>2.02</v>
      </c>
      <c r="E14" s="39">
        <v>2.44</v>
      </c>
      <c r="F14" s="91"/>
      <c r="G14" s="93"/>
    </row>
    <row r="15" spans="1:7" ht="15" customHeight="1">
      <c r="A15" s="38"/>
      <c r="B15" s="2" t="s">
        <v>118</v>
      </c>
      <c r="C15" s="32" t="s">
        <v>77</v>
      </c>
      <c r="D15" s="39">
        <v>60.54</v>
      </c>
      <c r="E15" s="39">
        <v>65.28</v>
      </c>
      <c r="F15" s="45"/>
      <c r="G15" s="93"/>
    </row>
    <row r="16" spans="1:7" ht="15" customHeight="1">
      <c r="B16" s="2" t="s">
        <v>119</v>
      </c>
      <c r="C16" s="32" t="s">
        <v>116</v>
      </c>
      <c r="D16" s="39">
        <v>5.71</v>
      </c>
      <c r="E16" s="39">
        <v>5.89</v>
      </c>
      <c r="F16" s="45"/>
      <c r="G16" s="93"/>
    </row>
    <row r="17" spans="2:7" ht="15" customHeight="1">
      <c r="G17" s="40"/>
    </row>
    <row r="18" spans="2:7" ht="15" customHeight="1"/>
    <row r="19" spans="2:7" ht="15" customHeight="1">
      <c r="B19" s="106" t="s">
        <v>120</v>
      </c>
    </row>
    <row r="20" spans="2:7" ht="15" customHeight="1"/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6" ma:contentTypeDescription="Crear nuevo documento." ma:contentTypeScope="" ma:versionID="9210b77dfb31e69af9bd70199b5e5959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226f6c7207f167e99096436060250f4c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380BB-E658-475A-9085-993A11E74E03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2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3.xml><?xml version="1.0" encoding="utf-8"?>
<ds:datastoreItem xmlns:ds="http://schemas.openxmlformats.org/officeDocument/2006/customXml" ds:itemID="{FED5065A-9096-482D-97A2-4322363CA3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1AB6813-3E11-4C3D-A29D-8013639810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 Results</vt:lpstr>
      <vt:lpstr>Results by Segment</vt:lpstr>
      <vt:lpstr> Quarter Results</vt:lpstr>
      <vt:lpstr> Statement of financial positio</vt:lpstr>
      <vt:lpstr> Financial Debt</vt:lpstr>
      <vt:lpstr> Cash flow</vt:lpstr>
      <vt:lpstr> Indicators</vt:lpstr>
    </vt:vector>
  </TitlesOfParts>
  <Manager/>
  <Company>Aguas Andinas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Melnick</dc:creator>
  <cp:keywords/>
  <dc:description/>
  <cp:revision/>
  <dcterms:created xsi:type="dcterms:W3CDTF">2009-05-16T00:13:33Z</dcterms:created>
  <dcterms:modified xsi:type="dcterms:W3CDTF">2025-03-22T04:32:15Z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</Properties>
</file>