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hidePivotFieldList="1"/>
  <xr:revisionPtr revIDLastSave="0" documentId="13_ncr:1_{EABA76F9-70F5-42C0-998A-E64D77CB184B}" xr6:coauthVersionLast="47" xr6:coauthVersionMax="47" xr10:uidLastSave="{00000000-0000-0000-0000-000000000000}"/>
  <bookViews>
    <workbookView xWindow="-108" yWindow="-108" windowWidth="23256" windowHeight="12456" tabRatio="882" xr2:uid="{00000000-000D-0000-FFFF-FFFF00000000}"/>
  </bookViews>
  <sheets>
    <sheet name=" Assets" sheetId="5" r:id="rId1"/>
    <sheet name="Liabilities" sheetId="6" r:id="rId2"/>
    <sheet name=" Results" sheetId="7" r:id="rId3"/>
    <sheet name=" Changes in Equity" sheetId="82" r:id="rId4"/>
    <sheet name=" Cash Flow" sheetId="8" r:id="rId5"/>
    <sheet name=" N2.2 Reclassifications" sheetId="12" r:id="rId6"/>
    <sheet name=" N3 Maturity Profile" sheetId="13" r:id="rId7"/>
    <sheet name=" N6 Salaries paid" sheetId="23" r:id="rId8"/>
    <sheet name=" N14.2 Lease liabilities" sheetId="48" r:id="rId9"/>
    <sheet name=" N15 Deferred Tax Assets" sheetId="42" r:id="rId10"/>
    <sheet name=" N16.3 Financial Instruments" sheetId="43" r:id="rId11"/>
    <sheet name=" N16.4 Promissory Notes" sheetId="49" r:id="rId12"/>
    <sheet name=" N16.4 ST Loans" sheetId="50" r:id="rId13"/>
    <sheet name=" N16.4 LT Loans" sheetId="51" r:id="rId14"/>
    <sheet name=" N16.4 ST Bonds" sheetId="52" r:id="rId15"/>
    <sheet name=" N16.4 LT Bonds" sheetId="53" r:id="rId16"/>
    <sheet name=" N19 Employee Benefits" sheetId="59" r:id="rId17"/>
    <sheet name=" N21 Non-Financial Liabilities" sheetId="60" r:id="rId18"/>
    <sheet name=" N24 Ordinary Income Types" sheetId="26" r:id="rId19"/>
    <sheet name=" N25 Other Expenses by Nature" sheetId="27" r:id="rId20"/>
    <sheet name=" N26 Other Income and Expenses" sheetId="28" r:id="rId21"/>
    <sheet name=" N29 Discontinued Operations" sheetId="31" state="hidden" r:id="rId22"/>
    <sheet name=" N30 Segments" sheetId="32" r:id="rId23"/>
    <sheet name=" N32 Subsidiaries Financial St." sheetId="35" r:id="rId24"/>
    <sheet name=" CovenantAA" sheetId="69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_DAT11">[1]Hoja1!#REF!</definedName>
    <definedName name="___DAT9">'[2]301-30'!#REF!</definedName>
    <definedName name="__123Graph_A" hidden="1">[3]COMPENSACIONES!#REF!</definedName>
    <definedName name="__123Graph_ACAPTACIO" hidden="1">[3]COMPENSACIONES!#REF!</definedName>
    <definedName name="__123Graph_ACAPTUEN" hidden="1">[3]COMPENSACIONES!#REF!</definedName>
    <definedName name="__123Graph_BCAPTUEN" hidden="1">[3]COMPENSACIONES!#REF!</definedName>
    <definedName name="__123Graph_CCAPTUEN" hidden="1">[3]COMPENSACIONES!#REF!</definedName>
    <definedName name="__123Graph_DCAPTUEN" hidden="1">[3]COMPENSACIONES!#REF!</definedName>
    <definedName name="__123Graph_X" hidden="1">[3]COMPENSACIONES!#REF!</definedName>
    <definedName name="__123Graph_XCAPTACIO" hidden="1">[3]COMPENSACIONES!#REF!</definedName>
    <definedName name="__123Graph_XCAPTUEN" hidden="1">[3]COMPENSACIONES!#REF!</definedName>
    <definedName name="__DAT11">#REF!</definedName>
    <definedName name="__DAT9">#REF!</definedName>
    <definedName name="_DAT1">#REF!</definedName>
    <definedName name="_DAT10">#REF!</definedName>
    <definedName name="_DAT11">[1]Hoja1!#REF!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'[4]301-30'!#REF!</definedName>
    <definedName name="_Fill" hidden="1">#REF!</definedName>
    <definedName name="_hyt">#REF!</definedName>
    <definedName name="_Key1" hidden="1">'[5]IVA 2002'!#REF!</definedName>
    <definedName name="_Key2" hidden="1">'[5]IVA 2002'!#REF!</definedName>
    <definedName name="_Order1" hidden="1">0</definedName>
    <definedName name="_Regression_Int" hidden="1">1</definedName>
    <definedName name="_Sort" hidden="1">'[6]ROT.LOCAL'!#REF!</definedName>
    <definedName name="AccessDatabase" hidden="1">"F:\AndersonLegal\Modificado\ANEXOC2000 PARA SOCIEDADES.mdb"</definedName>
    <definedName name="amortización">[7]Hoja1!$D$3:$D$8</definedName>
    <definedName name="anscount" hidden="1">1</definedName>
    <definedName name="año02">[8]Tablas!#REF!</definedName>
    <definedName name="AS2DocOpenMode" hidden="1">"AS2DocumentEdit"</definedName>
    <definedName name="AS2LinkLS" hidden="1">[9]Links!A1</definedName>
    <definedName name="AS2ReportLS" hidden="1">1</definedName>
    <definedName name="AS2StaticLS" hidden="1">[9]Lead!A1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CALEND" hidden="1">{"'18'!$A$5:$M$18"}</definedName>
    <definedName name="cas" hidden="1">{"'18'!$A$5:$M$18"}</definedName>
    <definedName name="Chile">[7]Hoja1!$H$2:$H$3</definedName>
    <definedName name="Cias">'[10]ER-Real'!$A$9:$A$21</definedName>
    <definedName name="Contractual">[7]Hoja1!$F$3:$F$4</definedName>
    <definedName name="DME_Dirty" hidden="1">"Falso"</definedName>
    <definedName name="DME_DocumentFlags" hidden="1">"1"</definedName>
    <definedName name="DME_DocumentID" hidden="1">"::ODMA\DME-MSE\PC-37552"</definedName>
    <definedName name="DME_DocumentOpened" hidden="1">"Verdadero"</definedName>
    <definedName name="DME_DocumentTitle" hidden="1">"PC-37552 - formulario readquisición de acciones - epsa"</definedName>
    <definedName name="DME_LocalFile" hidden="1">"Falso"</definedName>
    <definedName name="DME_NextWindowNumber" hidden="1">"2"</definedName>
    <definedName name="Empleados">[11]Base!$A$6:$Q$37631</definedName>
    <definedName name="ERE" hidden="1">{"'18'!$A$5:$M$18"}</definedName>
    <definedName name="ewew" hidden="1">{"'18'!$A$5:$M$18"}</definedName>
    <definedName name="fdgf">#REF!</definedName>
    <definedName name="FECHA">#REF!</definedName>
    <definedName name="FECHA_ACT">'[12]Resumen General'!$E$4</definedName>
    <definedName name="FECHA_ANT">'[12]Resumen General'!$D$4</definedName>
    <definedName name="Fechas">[13]Hoja1!$A$1:$A$12</definedName>
    <definedName name="HOLA" hidden="1">{"'18'!$A$5:$M$18"}</definedName>
    <definedName name="HTML_CodePage" hidden="1">1252</definedName>
    <definedName name="HTML_Control" hidden="1">{"'PACÍFICO12'!$A$1:$E$6"}</definedName>
    <definedName name="Html_control1" hidden="1">{"'18'!$A$5:$M$18"}</definedName>
    <definedName name="HTML_Description" hidden="1">""</definedName>
    <definedName name="HTML_Email" hidden="1">""</definedName>
    <definedName name="HTML_Header" hidden="1">"PACÍFICO12"</definedName>
    <definedName name="HTML_LastUpdate" hidden="1">"11/12/01"</definedName>
    <definedName name="HTML_LineAfter" hidden="1">FALSE</definedName>
    <definedName name="HTML_LineBefore" hidden="1">FALSE</definedName>
    <definedName name="HTML_Name" hidden="1">"GERENCIA DE SISTEMAS"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"\\Sap1002264\c\COMPAQ\HTML.htm"</definedName>
    <definedName name="HTML_PathTemplate" hidden="1">"D:\Pruebas\HTML.htm"</definedName>
    <definedName name="HTML_Title" hidden="1">"Planeacion 2002-cto11"</definedName>
    <definedName name="ijij">#REF!</definedName>
    <definedName name="ind" hidden="1">{"'18'!$A$5:$M$18"}</definedName>
    <definedName name="Indus" hidden="1">{"'18'!$A$5:$M$18"}</definedName>
    <definedName name="Merck" hidden="1">{"'18'!$A$5:$M$18"}</definedName>
    <definedName name="MES">'[10]ER-Real'!$A$5</definedName>
    <definedName name="MESA">#REF!</definedName>
    <definedName name="monedas">[7]Hoja1!$B$3:$B$8</definedName>
    <definedName name="PATRIMONIO_Y_PASIVOS">[14]Pasivo!$B$3:$E$35</definedName>
    <definedName name="ppe">#REF!</definedName>
    <definedName name="ppevsdsd">[1]Hoja1!#REF!</definedName>
    <definedName name="Pptomol06revisrefino" hidden="1">{"'18'!$A$5:$M$18"}</definedName>
    <definedName name="REE" hidden="1">{"'18'!$A$5:$M$18"}</definedName>
    <definedName name="rei" hidden="1">{"'18'!$A$5:$M$18"}</definedName>
    <definedName name="Resumen" hidden="1">#REF!</definedName>
    <definedName name="reti" hidden="1">{"'18'!$A$5:$M$18"}</definedName>
    <definedName name="retiro" hidden="1">{"'18'!$A$5:$M$18"}</definedName>
    <definedName name="SAPBEXhrIndnt" hidden="1">"Wide"</definedName>
    <definedName name="SAPsysID" hidden="1">"708C5W7SBKP804JT78WJ0JNKI"</definedName>
    <definedName name="SAPwbID" hidden="1">"ARS"</definedName>
    <definedName name="sencount" hidden="1">1</definedName>
    <definedName name="SI">[7]Hoja1!$H$5:$H$6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TablaHistorico" hidden="1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13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util" hidden="1">{"'Hoja2'!$A$4:$H$68"}</definedName>
    <definedName name="v0">#REF!</definedName>
    <definedName name="xa" hidden="1">{"'Hoja2'!$A$4:$H$68"}</definedName>
    <definedName name="XREF_COLUMN_1" hidden="1">[9]PPC1!$F:$F</definedName>
    <definedName name="XREF_COLUMN_2" hidden="1">[9]Lead!$L:$L</definedName>
    <definedName name="XREF_COLUMN_3" hidden="1">[9]PPC2!$F:$F</definedName>
    <definedName name="XREF_COLUMN_4" hidden="1">[9]Lead!$Q:$Q</definedName>
    <definedName name="XRefActiveRow" hidden="1">[9]XREF!$A$6</definedName>
    <definedName name="XRefColumnsCount" hidden="1">4</definedName>
    <definedName name="XRefCopy1" hidden="1">[9]PPC1!$E$27983</definedName>
    <definedName name="XRefCopy1Row" hidden="1">[9]XREF!$2:$2</definedName>
    <definedName name="XRefCopy2" hidden="1">[9]Lead!$P$39</definedName>
    <definedName name="XRefCopy3" hidden="1">[9]PPC2!$E$56</definedName>
    <definedName name="XRefCopy3Row" hidden="1">[9]XREF!$4:$4</definedName>
    <definedName name="XRefCopyRangeCount" hidden="1">3</definedName>
    <definedName name="XRefPaste1" hidden="1">[9]Lead!$K$16</definedName>
    <definedName name="XRefPaste1Row" hidden="1">[9]XREF!$3:$3</definedName>
    <definedName name="XRefPaste2" hidden="1">[9]Lead!$P$39</definedName>
    <definedName name="XRefPaste2Row" hidden="1">[9]XREF!$5:$5</definedName>
    <definedName name="XRefPasteRange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9" l="1"/>
  <c r="E24" i="49"/>
  <c r="D24" i="49"/>
  <c r="D19" i="49"/>
  <c r="F18" i="49"/>
  <c r="E18" i="49"/>
  <c r="D35" i="6"/>
  <c r="E34" i="6"/>
  <c r="E36" i="6" s="1"/>
  <c r="D33" i="6"/>
  <c r="D32" i="6"/>
  <c r="D31" i="6"/>
  <c r="D29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E25" i="6" s="1"/>
  <c r="D17" i="6"/>
  <c r="D25" i="6" s="1"/>
  <c r="E14" i="6"/>
  <c r="D14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E13" i="6" s="1"/>
  <c r="E15" i="6" s="1"/>
  <c r="D5" i="6"/>
  <c r="D13" i="6" s="1"/>
  <c r="D15" i="6" s="1"/>
  <c r="E27" i="6" l="1"/>
  <c r="E38" i="6" s="1"/>
  <c r="D27" i="6"/>
  <c r="D30" i="6" l="1"/>
  <c r="D34" i="6" s="1"/>
  <c r="D36" i="6" s="1"/>
  <c r="D38" i="6" s="1"/>
  <c r="D67" i="31" l="1"/>
  <c r="I79" i="31" l="1"/>
  <c r="I84" i="31" s="1"/>
  <c r="I64" i="31"/>
  <c r="H64" i="31"/>
  <c r="C63" i="31" l="1"/>
  <c r="D63" i="31"/>
  <c r="F63" i="31" s="1"/>
  <c r="I71" i="31" l="1"/>
  <c r="H71" i="31"/>
  <c r="F71" i="31"/>
  <c r="E71" i="31"/>
  <c r="D148" i="31"/>
  <c r="D158" i="31" s="1"/>
  <c r="C148" i="31"/>
  <c r="C158" i="31" s="1"/>
  <c r="D141" i="31"/>
  <c r="C141" i="31"/>
  <c r="D115" i="31"/>
  <c r="D108" i="31"/>
  <c r="C108" i="31"/>
  <c r="D102" i="31"/>
  <c r="C102" i="31"/>
  <c r="C116" i="31" s="1"/>
  <c r="F92" i="31"/>
  <c r="E92" i="31"/>
  <c r="F85" i="31"/>
  <c r="E85" i="31"/>
  <c r="E63" i="31" s="1"/>
  <c r="F83" i="31"/>
  <c r="E83" i="31"/>
  <c r="F82" i="31"/>
  <c r="E82" i="31"/>
  <c r="F81" i="31"/>
  <c r="E81" i="31"/>
  <c r="F80" i="31"/>
  <c r="E80" i="31"/>
  <c r="D79" i="31"/>
  <c r="D84" i="31" s="1"/>
  <c r="C79" i="31"/>
  <c r="C84" i="31" s="1"/>
  <c r="F78" i="31"/>
  <c r="E78" i="31"/>
  <c r="F77" i="31"/>
  <c r="E77" i="31"/>
  <c r="F76" i="31"/>
  <c r="E76" i="31"/>
  <c r="F75" i="31"/>
  <c r="E75" i="31"/>
  <c r="F74" i="31"/>
  <c r="E74" i="31"/>
  <c r="F73" i="31"/>
  <c r="E73" i="31"/>
  <c r="D71" i="31"/>
  <c r="D95" i="31" s="1"/>
  <c r="C71" i="31"/>
  <c r="C95" i="31" s="1"/>
  <c r="I68" i="31"/>
  <c r="H68" i="31"/>
  <c r="D86" i="31" l="1"/>
  <c r="D62" i="31"/>
  <c r="E79" i="31"/>
  <c r="E84" i="31" s="1"/>
  <c r="E86" i="31" s="1"/>
  <c r="C86" i="31"/>
  <c r="C62" i="31"/>
  <c r="F79" i="31"/>
  <c r="F84" i="31" s="1"/>
  <c r="F86" i="31" s="1"/>
  <c r="D116" i="31"/>
  <c r="D162" i="31" s="1"/>
  <c r="D164" i="31" s="1"/>
  <c r="C162" i="31"/>
  <c r="C164" i="31" s="1"/>
  <c r="F62" i="31" l="1"/>
  <c r="D64" i="31"/>
  <c r="D68" i="31" s="1"/>
  <c r="C64" i="31"/>
  <c r="E62" i="31"/>
  <c r="C68" i="31"/>
  <c r="E64" i="31" l="1"/>
  <c r="E68" i="31"/>
  <c r="F64" i="31"/>
  <c r="F68" i="31"/>
  <c r="C69" i="31" l="1"/>
  <c r="E69" i="31" l="1"/>
  <c r="D69" i="31" l="1"/>
  <c r="F69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7" authorId="0" shapeId="0" xr:uid="{2B617112-2AEB-431E-B4C0-CA4520311ED3}">
      <text>
        <r>
          <rPr>
            <b/>
            <sz val="9"/>
            <color indexed="81"/>
            <rFont val="Tahoma"/>
            <family val="2"/>
          </rPr>
          <t>held for sale (the queen goes down)</t>
        </r>
      </text>
    </comment>
    <comment ref="I7" authorId="0" shapeId="0" xr:uid="{643E9016-0C53-44E1-8A7E-6556B8C432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 Statement of comprehensive income</t>
        </r>
      </text>
    </comment>
  </commentList>
</comments>
</file>

<file path=xl/sharedStrings.xml><?xml version="1.0" encoding="utf-8"?>
<sst xmlns="http://schemas.openxmlformats.org/spreadsheetml/2006/main" count="3206" uniqueCount="711">
  <si>
    <t>ASSETS</t>
  </si>
  <si>
    <t>Note</t>
  </si>
  <si>
    <t>Variation</t>
  </si>
  <si>
    <t>%</t>
  </si>
  <si>
    <t>M$</t>
  </si>
  <si>
    <t>CURRENT ASSETS</t>
  </si>
  <si>
    <t>CASH AND CASH EQUIVALENTS</t>
  </si>
  <si>
    <t>Cash and cash equivalents</t>
  </si>
  <si>
    <t>OTHER CORRIE FINANCIAL ASSETS</t>
  </si>
  <si>
    <t>Other financial assets</t>
  </si>
  <si>
    <t>OTHER NON-FINANCIAL ASSETS, CO</t>
  </si>
  <si>
    <t>Other non-financial assets</t>
  </si>
  <si>
    <t>TRADE DEBTORS AND OTHER CUE</t>
  </si>
  <si>
    <t>ACCOUNTS RECEIVABLE FROM ENTITIES R</t>
  </si>
  <si>
    <t>Accounts receivable from related parties</t>
  </si>
  <si>
    <t>INVENTORIES</t>
  </si>
  <si>
    <t>Inventories</t>
  </si>
  <si>
    <t>CURRENT TAX ASSETS</t>
  </si>
  <si>
    <t>Current tax assets</t>
  </si>
  <si>
    <t>NON-CURRENCY ASSETS HELD FOR SALE</t>
  </si>
  <si>
    <t>Non-current assets held for sale</t>
  </si>
  <si>
    <t>TOTAL CURRENT ASSETS</t>
  </si>
  <si>
    <t>NON-CURRENT ASSETS</t>
  </si>
  <si>
    <t>OTHER NON-CORRECT FINANCIAL ASSETS</t>
  </si>
  <si>
    <t>OTHER NON-FINANCIAL ASSETS</t>
  </si>
  <si>
    <t>NON-CURRENT RECEIVABLES</t>
  </si>
  <si>
    <t>Rights receivable</t>
  </si>
  <si>
    <t>INVESTMENTS ACCOUNTED FOR IN THE UTILITY</t>
  </si>
  <si>
    <t>Investments accounted for using the equity method</t>
  </si>
  <si>
    <t>INTANGIBLE ASSETS OTHER THAN</t>
  </si>
  <si>
    <t>Intangible assets other than goodwill</t>
  </si>
  <si>
    <t>RIGHT-OF-USE ASSETS</t>
  </si>
  <si>
    <t>Right-of-use assets</t>
  </si>
  <si>
    <t>DEFERRED TAX ASSETS</t>
  </si>
  <si>
    <t>Deferred tax assets</t>
  </si>
  <si>
    <t>ACCOUNTS RECEIVABLE FROM ENTITIES</t>
  </si>
  <si>
    <t>TOTAL NON-CURRENT ASSETS</t>
  </si>
  <si>
    <t>TOTAL ASSETS</t>
  </si>
  <si>
    <t>LIABILITIES</t>
  </si>
  <si>
    <t>CURRENT LIABILITIES</t>
  </si>
  <si>
    <t>OTHER CORRIE FINANCIAL LIABILITIES</t>
  </si>
  <si>
    <t xml:space="preserve"> Other financial liabilities</t>
  </si>
  <si>
    <t>CURRENT LEASE LIABILITIES</t>
  </si>
  <si>
    <t>Lease liabilities</t>
  </si>
  <si>
    <t>COMMERCIAL AND ACCOUNTS PAYABLE</t>
  </si>
  <si>
    <t>ACCOUNTS PAYABLE TO RE ENTITIES</t>
  </si>
  <si>
    <t>Accounts payable to related parties</t>
  </si>
  <si>
    <t>OTHER SHORT-TERM PROVISIONS</t>
  </si>
  <si>
    <t>Other provisions</t>
  </si>
  <si>
    <t>CURRENT TAX LIABILITIES</t>
  </si>
  <si>
    <t>Current tax liabilities</t>
  </si>
  <si>
    <t>CURRENT PROVISIONS FOR PROFIT</t>
  </si>
  <si>
    <t>Current provisions for employee benefits</t>
  </si>
  <si>
    <t>OTHER NON-FINANCIAL LIABILITIES COR</t>
  </si>
  <si>
    <t>Other non-financial liabilities</t>
  </si>
  <si>
    <t>LIABILITIES INCLUDED IN GROUPS OF A</t>
  </si>
  <si>
    <t>TOTAL CURRENT LIABILITIES</t>
  </si>
  <si>
    <t>NON-CURRENT LIABILITIES</t>
  </si>
  <si>
    <t>OTHER FINANCIAL LIABILITIES, NOT CO</t>
  </si>
  <si>
    <t>Other financial liabilities</t>
  </si>
  <si>
    <t>NON-CO LEASE LIABILITIES</t>
  </si>
  <si>
    <t>OTHER ACCOUNTS PAYABLE, NOT CORR</t>
  </si>
  <si>
    <t>Other accounts payable</t>
  </si>
  <si>
    <t>ACCOUNTS PAYABLE REL ENTITIES</t>
  </si>
  <si>
    <t>OTHER LONG-TERM PROVISIONS</t>
  </si>
  <si>
    <t>DEFERRED TAX LIABILITY</t>
  </si>
  <si>
    <t>Deferred tax liability</t>
  </si>
  <si>
    <t>NON-CURRENT PROVISIONS FOR BE</t>
  </si>
  <si>
    <t>Non-current provisions for employee benefits</t>
  </si>
  <si>
    <t>OTHER NON-FINANCIAL LIABILITIES</t>
  </si>
  <si>
    <t>TOTAL NON-CURRENT LIABILITIES</t>
  </si>
  <si>
    <t>TOTAL LIABILITIES</t>
  </si>
  <si>
    <t>Issued Capital</t>
  </si>
  <si>
    <t>Other equity interests</t>
  </si>
  <si>
    <t>Equity attributable to the owners of the parent company</t>
  </si>
  <si>
    <t>Non-controlling interests</t>
  </si>
  <si>
    <t xml:space="preserve"> TOTAL EQUITY</t>
  </si>
  <si>
    <t>TOTAL EQUITY AND LIABILITIES</t>
  </si>
  <si>
    <t xml:space="preserve"> STATEMENTS OF INCOME BY NATURE</t>
  </si>
  <si>
    <t>INCOME FROM ORDINARY ACTIVITIES</t>
  </si>
  <si>
    <t>Income from ordinary activities</t>
  </si>
  <si>
    <t>RAW MATERIALS AND CONSUMABLES UT</t>
  </si>
  <si>
    <t>Raw materials and consumables used</t>
  </si>
  <si>
    <t>EMPLOYEE BENEFITS EXPENSES</t>
  </si>
  <si>
    <t>Employee benefits expenses</t>
  </si>
  <si>
    <t>DEPRECIATION AND AMORTIZATION EXPENSE</t>
  </si>
  <si>
    <t>Depreciation and amortization expense</t>
  </si>
  <si>
    <t>12-14-15</t>
  </si>
  <si>
    <t>Impairment losses (reversals of impairment losses) recognized in profit or loss for the year</t>
  </si>
  <si>
    <t>OTHER EXPENSES, BY NATURE</t>
  </si>
  <si>
    <t>Other expenses, by nature</t>
  </si>
  <si>
    <t>26</t>
  </si>
  <si>
    <t>OTHER GAINS (LOSSES)</t>
  </si>
  <si>
    <t>Other gains (losses)</t>
  </si>
  <si>
    <t>Earnings from operating activities</t>
  </si>
  <si>
    <t>FINANCIAL INCOME</t>
  </si>
  <si>
    <t>Financial income</t>
  </si>
  <si>
    <t>FINANCIAL COSTS</t>
  </si>
  <si>
    <t>Financial costs</t>
  </si>
  <si>
    <t>REVERSAL OF LOSSES DUE TO IMPAIRMENT</t>
  </si>
  <si>
    <t>Impairment gains and reversals of impairment losses (Impairment losses) determined in accordance with IFRS 9 for financial assets</t>
  </si>
  <si>
    <t>EXCHANGE GAINS (LOSSES) AND</t>
  </si>
  <si>
    <t>Foreign currency exchange gains (losses)</t>
  </si>
  <si>
    <t>RESULT BY RESET UNITS</t>
  </si>
  <si>
    <t>PROFIT SHARING (</t>
  </si>
  <si>
    <t>Participation in profits (losses) of associates and joint ventures</t>
  </si>
  <si>
    <t>Profit before taxes</t>
  </si>
  <si>
    <t>TAX EXPENSES</t>
  </si>
  <si>
    <t>Income tax expenses</t>
  </si>
  <si>
    <t>Profit from continuing operations</t>
  </si>
  <si>
    <t>PROFIT (LOSS) FROM</t>
  </si>
  <si>
    <t>Profit (loss) from discontinued operations</t>
  </si>
  <si>
    <t>Revenue</t>
  </si>
  <si>
    <t>Profit attributable to</t>
  </si>
  <si>
    <t>Profit attributable to the owners of the parent company</t>
  </si>
  <si>
    <t>PROFIT (LOSS), ATTRIBUTABLE TO</t>
  </si>
  <si>
    <t>Profit attributable to non-controlling interests</t>
  </si>
  <si>
    <t xml:space="preserve"> Revenue</t>
  </si>
  <si>
    <t xml:space="preserve"> Earnings per share</t>
  </si>
  <si>
    <t>Basic earnings per share from continuing operations ($)</t>
  </si>
  <si>
    <t>Basic earnings per share ($)</t>
  </si>
  <si>
    <t>STATEMENTS OF COMPREHENSIVE INCOME</t>
  </si>
  <si>
    <t>OTHER COMPREHENSIVE INCOME</t>
  </si>
  <si>
    <t>Components of other comprehensive income that will not be reclassified to profit or loss for the year, before tax</t>
  </si>
  <si>
    <t>Other comprehensive income, before tax, revaluation gains (losses)</t>
  </si>
  <si>
    <t>Other comprehensive income, before tax, gains (losses) on remeasurements of defined benefit plans</t>
  </si>
  <si>
    <t>Other comprehensive income that will not be reclassified to the profit or loss for the year, before taxes</t>
  </si>
  <si>
    <t>Components of other comprehensive income that will be reclassified to profit or loss for the year, before taxes</t>
  </si>
  <si>
    <t xml:space="preserve"> Cash flow hedges</t>
  </si>
  <si>
    <t>Gains (losses) from cash flow hedges</t>
  </si>
  <si>
    <t>Total other comprehensive income that will not be reclassified to the result of the year</t>
  </si>
  <si>
    <t>Other components of other comprehensive income, before tax</t>
  </si>
  <si>
    <t>Income taxes related to components of other comprehensive income that will not be reclassified to income for the year</t>
  </si>
  <si>
    <t xml:space="preserve"> Income tax related to changes in revaluation surplus of other comprehensive income</t>
  </si>
  <si>
    <t>Income tax related to new measurements of defined benefit plans from other comprehensive income</t>
  </si>
  <si>
    <t>Income taxes related to components of other comprehensive income that will be reclassified to income for the year</t>
  </si>
  <si>
    <t>Taxes Gains (losses) from cash flow hedges</t>
  </si>
  <si>
    <t>Total income taxes related to components of other comprehensive income to be reclassified to income for the year</t>
  </si>
  <si>
    <t>Total other comprehensive income</t>
  </si>
  <si>
    <t>TOTAL COMPREHENSIVE INCOME</t>
  </si>
  <si>
    <t xml:space="preserve"> Comprehensive income attributable to</t>
  </si>
  <si>
    <t>Comprehensive income attributable to the owners of the parent company</t>
  </si>
  <si>
    <t>Comprehensive income attributable to non-controlling interests</t>
  </si>
  <si>
    <t>Total comprehensive income</t>
  </si>
  <si>
    <t>Direct Cash Flow Statement</t>
  </si>
  <si>
    <t>Collections from the sale of goods and provision of services</t>
  </si>
  <si>
    <t>Collections from royalties, fees, commissions and other income from ordinary activities</t>
  </si>
  <si>
    <t>Collections from contracts held for intermediation or trading purposes</t>
  </si>
  <si>
    <t>Collections from premiums and benefits, annuities and other benefits of underwritten policies</t>
  </si>
  <si>
    <t>Other charges for operating activities</t>
  </si>
  <si>
    <t xml:space="preserve"> Types of charges for operating activities</t>
  </si>
  <si>
    <t>Payments to suppliers for the supply of goods and services</t>
  </si>
  <si>
    <t>Payments from contracts held for intermediation or trading</t>
  </si>
  <si>
    <t>Payments to and on behalf of employees</t>
  </si>
  <si>
    <t>Payments for premiums and benefits, annuities and other obligations arising from the policies subscribed</t>
  </si>
  <si>
    <t>Other payments for operating activities</t>
  </si>
  <si>
    <t>Types of cash payments from operating activities</t>
  </si>
  <si>
    <t>Dividends paid</t>
  </si>
  <si>
    <t>Dividends received</t>
  </si>
  <si>
    <t>Interest paid</t>
  </si>
  <si>
    <t>Interest received</t>
  </si>
  <si>
    <t>Income taxes (paid) refunded</t>
  </si>
  <si>
    <t>Other cash inflows (outflows)</t>
  </si>
  <si>
    <t xml:space="preserve"> Cash flows from operations used</t>
  </si>
  <si>
    <t>Cash flows from (used in) operating activities</t>
  </si>
  <si>
    <t>Cash flows from the loss of control of subsidiaries or other businesses</t>
  </si>
  <si>
    <t>Cash flows used to gain control of subsidiaries or other businesses</t>
  </si>
  <si>
    <t>Cash flows used in the purchase of non-controlling interests</t>
  </si>
  <si>
    <t>Other charges for the sale of equity or debt instruments of other entities</t>
  </si>
  <si>
    <t>Other payments to acquire equity or debt instruments from other entities</t>
  </si>
  <si>
    <t>Other collections from the sale of interests in joint ventures</t>
  </si>
  <si>
    <t>Other payments to acquire interests in joint ventures</t>
  </si>
  <si>
    <t>Loans to related entities</t>
  </si>
  <si>
    <t>Purchases of property, plant and equipment</t>
  </si>
  <si>
    <t>Amounts from sales of intangible assets</t>
  </si>
  <si>
    <t>Purchases of intangible assets</t>
  </si>
  <si>
    <t>Proceeds from sales of other long-term assets</t>
  </si>
  <si>
    <t>Purchases of other long-term assets</t>
  </si>
  <si>
    <t>Amounts from government subsidies</t>
  </si>
  <si>
    <t>Cash advances and loans granted to third parties</t>
  </si>
  <si>
    <t>Collections from the repayment of advances and loans granted to third parties</t>
  </si>
  <si>
    <t>Payments derived from futures, forward, options and swap contracts</t>
  </si>
  <si>
    <t>Collections from futures, forward, options and swap contracts</t>
  </si>
  <si>
    <t>Collections from related entities</t>
  </si>
  <si>
    <t>Income taxes refunded (paid)</t>
  </si>
  <si>
    <t>Cash flows from (used in) investing activities</t>
  </si>
  <si>
    <t>Amounts from the issue of shares</t>
  </si>
  <si>
    <t>Amounts from the issuance of other equity instruments</t>
  </si>
  <si>
    <t>Payments to acquire or redeem the entity's shares</t>
  </si>
  <si>
    <t>Payments for other equity interests</t>
  </si>
  <si>
    <t>Amounts from long-term financing</t>
  </si>
  <si>
    <t>Amounts from short-term loans</t>
  </si>
  <si>
    <t>Amounts from loans, classified as financing activities</t>
  </si>
  <si>
    <t>Loans from related entities</t>
  </si>
  <si>
    <t>Loan repayments</t>
  </si>
  <si>
    <t>Payments of liabilities for financial leases</t>
  </si>
  <si>
    <t>Loan payments to related entities</t>
  </si>
  <si>
    <t>Cash flows from (used in) financing activities</t>
  </si>
  <si>
    <t xml:space="preserve"> Increase (decrease) in cash and cash equivalents, before the effect of exchange rate changes</t>
  </si>
  <si>
    <t>Effects of exchange rate changes on cash and cash equivalents</t>
  </si>
  <si>
    <t>Net increase (decrease) in cash and cash equivalents</t>
  </si>
  <si>
    <t xml:space="preserve"> Statements of changes in equity</t>
  </si>
  <si>
    <t>Issued capital</t>
  </si>
  <si>
    <t>Total other reserves</t>
  </si>
  <si>
    <t>Equity attributable to the owners of the controlled company</t>
  </si>
  <si>
    <t>Total assets</t>
  </si>
  <si>
    <t>Revaluation surplus</t>
  </si>
  <si>
    <t xml:space="preserve"> Cash flow hedge reserve</t>
  </si>
  <si>
    <t xml:space="preserve"> Amounts recognized in other comprehensive income, held for sale</t>
  </si>
  <si>
    <t>Reserve for actuarial gains or losses in defined benefit plans</t>
  </si>
  <si>
    <t>Opening balance as of 01-01-2024</t>
  </si>
  <si>
    <t>Other comprehensive income</t>
  </si>
  <si>
    <t>Comprehensive income</t>
  </si>
  <si>
    <t xml:space="preserve"> Dividends</t>
  </si>
  <si>
    <t>Decrease due to transfers and other changes</t>
  </si>
  <si>
    <t>Total changes in equity</t>
  </si>
  <si>
    <t>Final balance as of 12/31/2024</t>
  </si>
  <si>
    <t>22</t>
  </si>
  <si>
    <t>Opening balance as of 01-01-2023</t>
  </si>
  <si>
    <t>Final balance as of 12/31/2023</t>
  </si>
  <si>
    <t>For the period ending December 31, 2024, certain reclassifications have been made to facilitate comparability as of December 31, 2023, as follows:</t>
  </si>
  <si>
    <t>Reclassifications</t>
  </si>
  <si>
    <t>Increase/(Decrease) M$</t>
  </si>
  <si>
    <t>Cash flows from (used in) operating activities:</t>
  </si>
  <si>
    <t>Cash flows from (used in) financing activities:</t>
  </si>
  <si>
    <t>Maturity profile</t>
  </si>
  <si>
    <t>Up to 90 days</t>
  </si>
  <si>
    <t>From 91 days to 1 year</t>
  </si>
  <si>
    <t>From 13 months to 3 years</t>
  </si>
  <si>
    <t>More than 3 years to 5 years</t>
  </si>
  <si>
    <t>More than 5 years</t>
  </si>
  <si>
    <t>Contract interest rate</t>
  </si>
  <si>
    <t>Bank loans</t>
  </si>
  <si>
    <t>-</t>
  </si>
  <si>
    <t>UF Bonds</t>
  </si>
  <si>
    <t>JPY Bond</t>
  </si>
  <si>
    <t>AUD Bond</t>
  </si>
  <si>
    <t>Total Bonds</t>
  </si>
  <si>
    <t>Lease liability</t>
  </si>
  <si>
    <t>Trade accounts and other accounts payable</t>
  </si>
  <si>
    <t xml:space="preserve"> Totals</t>
  </si>
  <si>
    <t>Salaries paid</t>
  </si>
  <si>
    <t>Directory</t>
  </si>
  <si>
    <t>Board of Directors</t>
  </si>
  <si>
    <t>Totals</t>
  </si>
  <si>
    <t>As of December 31, 2024</t>
  </si>
  <si>
    <t>Lease liabilities (Accounting) Current</t>
  </si>
  <si>
    <t>Country</t>
  </si>
  <si>
    <t>Concept</t>
  </si>
  <si>
    <t>Currency or Readjustment Unit</t>
  </si>
  <si>
    <t>Maturities</t>
  </si>
  <si>
    <t>Total</t>
  </si>
  <si>
    <t>Type of amortization</t>
  </si>
  <si>
    <t>Interest rate</t>
  </si>
  <si>
    <t>Nominal rate</t>
  </si>
  <si>
    <t>More than 90 days up to 1 year</t>
  </si>
  <si>
    <t>(%)</t>
  </si>
  <si>
    <t>61808000-5</t>
  </si>
  <si>
    <t>Buildings</t>
  </si>
  <si>
    <t>Monthly</t>
  </si>
  <si>
    <t>Transport equipment</t>
  </si>
  <si>
    <t>96809310-K</t>
  </si>
  <si>
    <t>89221000-4</t>
  </si>
  <si>
    <t>96945210-3</t>
  </si>
  <si>
    <t>96828120-8</t>
  </si>
  <si>
    <t>96967550-1</t>
  </si>
  <si>
    <t>76190084-6</t>
  </si>
  <si>
    <t>77274820-5</t>
  </si>
  <si>
    <t>Lease liabilities (Accounting) Non-current</t>
  </si>
  <si>
    <t xml:space="preserve"> More than 5 years</t>
  </si>
  <si>
    <t>More than 1 year up to 3 years</t>
  </si>
  <si>
    <t>More than 3 years up to 5 years</t>
  </si>
  <si>
    <t>As of December 31, 2023</t>
  </si>
  <si>
    <t>Statements of financial position</t>
  </si>
  <si>
    <t>Deferred tax asset</t>
  </si>
  <si>
    <t>Deferred tax liability</t>
  </si>
  <si>
    <t>Gross deferred taxes</t>
  </si>
  <si>
    <t xml:space="preserve"> Compensation</t>
  </si>
  <si>
    <t>Net deferred tax position</t>
  </si>
  <si>
    <t>Quadrature</t>
  </si>
  <si>
    <t>Disclosure of deferred tax assets</t>
  </si>
  <si>
    <t>Variation in monetary correction and depreciation of assets</t>
  </si>
  <si>
    <t>Compensation for years of service</t>
  </si>
  <si>
    <t>Deferred revenue</t>
  </si>
  <si>
    <t>Vacation provision</t>
  </si>
  <si>
    <t>Amortizations</t>
  </si>
  <si>
    <t xml:space="preserve"> Lease liabilities</t>
  </si>
  <si>
    <t>Water rights (amortization)</t>
  </si>
  <si>
    <t>La Dehesa Dam Transaction</t>
  </si>
  <si>
    <t>Impairment losses due to changes in accounting criteria</t>
  </si>
  <si>
    <t>Others</t>
  </si>
  <si>
    <t>Litigation</t>
  </si>
  <si>
    <t>Tax losses</t>
  </si>
  <si>
    <t>Disclosure of deferred tax liabilities</t>
  </si>
  <si>
    <t>Deferred tax liabilities</t>
  </si>
  <si>
    <t>Revaluation of water rights due to changes in accounting criteria</t>
  </si>
  <si>
    <t>Revaluation of land due to changes in accounting criteria</t>
  </si>
  <si>
    <t>Revaluations of water rights first adoption IFRS</t>
  </si>
  <si>
    <t>Land revaluations first IFRS adoption</t>
  </si>
  <si>
    <t>Movements in deferred tax assets</t>
  </si>
  <si>
    <t>Deferred tax assets, opening balance</t>
  </si>
  <si>
    <t>Increases (decreases) in deferred tax assets</t>
  </si>
  <si>
    <t>Increases (decreases) due to variation in monetary correction and depreciation of assets</t>
  </si>
  <si>
    <t>Changes in deferred tax assets</t>
  </si>
  <si>
    <t>Changes in total deferred tax assets</t>
  </si>
  <si>
    <t>Movements in deferred tax liabilities</t>
  </si>
  <si>
    <t>Deferred tax liabilities, opening balance</t>
  </si>
  <si>
    <t>Increases (decreases) in deferred tax liabilities</t>
  </si>
  <si>
    <t>Increases (decreases) in liabilities due to revaluation of third parties</t>
  </si>
  <si>
    <t>Increases (decreases) in liabilities due to revaluation of water rights</t>
  </si>
  <si>
    <t>Changes in deferred tax liabilities</t>
  </si>
  <si>
    <t>Changes in total deferred tax liabilities</t>
  </si>
  <si>
    <t>Tax loss benefit</t>
  </si>
  <si>
    <t>Deferred tax income (expenses) related to the creation and reversal of temporary differences</t>
  </si>
  <si>
    <t>Expenses for single tax (rejected expenses)</t>
  </si>
  <si>
    <t>Income (expenses) from other taxes</t>
  </si>
  <si>
    <t>Reconciliation between the recorded income tax result and the effective rate</t>
  </si>
  <si>
    <t>Tax expenses using the legal rate</t>
  </si>
  <si>
    <t>Permanent difference due to monetary correction of tax assets</t>
  </si>
  <si>
    <t>Permanent difference for rejected expenses</t>
  </si>
  <si>
    <t>Permanent difference due to income tax from previous years</t>
  </si>
  <si>
    <t>Other permanent differences</t>
  </si>
  <si>
    <t>Legal tax rate</t>
  </si>
  <si>
    <t>Effective tax rate</t>
  </si>
  <si>
    <t>XBRL</t>
  </si>
  <si>
    <t>Other effects of the tax rate</t>
  </si>
  <si>
    <t>Currency</t>
  </si>
  <si>
    <t>Current financial assets</t>
  </si>
  <si>
    <t xml:space="preserve"> Advance bonds</t>
  </si>
  <si>
    <t>CLP</t>
  </si>
  <si>
    <t>Other financial assets, current</t>
  </si>
  <si>
    <t>USD</t>
  </si>
  <si>
    <t>EUR</t>
  </si>
  <si>
    <t xml:space="preserve"> Accounts receivable from related parties</t>
  </si>
  <si>
    <t>Information on related entities, current</t>
  </si>
  <si>
    <t>Total financial assets, current</t>
  </si>
  <si>
    <t>Non-current financial assets</t>
  </si>
  <si>
    <t xml:space="preserve"> Rights receivable</t>
  </si>
  <si>
    <t xml:space="preserve"> Derivative</t>
  </si>
  <si>
    <t xml:space="preserve"> Other financial assets</t>
  </si>
  <si>
    <t>Total non-current financial assets</t>
  </si>
  <si>
    <t>Total financial assets</t>
  </si>
  <si>
    <t>Current financial liabilities</t>
  </si>
  <si>
    <t xml:space="preserve"> Bank loans</t>
  </si>
  <si>
    <t>16.4</t>
  </si>
  <si>
    <t xml:space="preserve"> Bonds</t>
  </si>
  <si>
    <t>AUD</t>
  </si>
  <si>
    <t>JPY</t>
  </si>
  <si>
    <t>CHF</t>
  </si>
  <si>
    <t>Other financial liabilities, current</t>
  </si>
  <si>
    <t xml:space="preserve"> Lease liabilities</t>
  </si>
  <si>
    <t>Lease liabilities, current</t>
  </si>
  <si>
    <t xml:space="preserve"> USD</t>
  </si>
  <si>
    <t xml:space="preserve"> Accounts payable to related parties</t>
  </si>
  <si>
    <t>Total financial liabilities, current</t>
  </si>
  <si>
    <t>Non-current financial liabilities</t>
  </si>
  <si>
    <t xml:space="preserve"> Derivative</t>
  </si>
  <si>
    <t>Other non-current financial liabilities</t>
  </si>
  <si>
    <t>Lease liabilities, non-current</t>
  </si>
  <si>
    <t>Other accounts payable, non-current</t>
  </si>
  <si>
    <t>Total non-current financial liabilities</t>
  </si>
  <si>
    <t>Total financial liabilities</t>
  </si>
  <si>
    <t>Registration or Identification Number of the Instrument</t>
  </si>
  <si>
    <t>Currency readjustment index</t>
  </si>
  <si>
    <t>Residual UF</t>
  </si>
  <si>
    <t>Book value</t>
  </si>
  <si>
    <t xml:space="preserve"> Real contract interest rate</t>
  </si>
  <si>
    <t xml:space="preserve"> Effective rate</t>
  </si>
  <si>
    <t>Placement in Chile or Abroad</t>
  </si>
  <si>
    <t>Issuing company</t>
  </si>
  <si>
    <t>Guaranteed (Yes/No)</t>
  </si>
  <si>
    <t>61.808.000-5</t>
  </si>
  <si>
    <t>At maturity</t>
  </si>
  <si>
    <t>No</t>
  </si>
  <si>
    <t>96.809.310-k</t>
  </si>
  <si>
    <t>89.221.000-4</t>
  </si>
  <si>
    <t>Expiration date</t>
  </si>
  <si>
    <t>Current bank loans - Book values</t>
  </si>
  <si>
    <t>Currency or readjustment unit</t>
  </si>
  <si>
    <t>Effective rate</t>
  </si>
  <si>
    <t>Biannual</t>
  </si>
  <si>
    <t>Scotiabank</t>
  </si>
  <si>
    <t>96.809.310-K</t>
  </si>
  <si>
    <t>Current bank loans - Nominal values</t>
  </si>
  <si>
    <t>Non-current bank loans - Book values</t>
  </si>
  <si>
    <t>BICE Bank</t>
  </si>
  <si>
    <t>Non-current bank loans - Nominal values</t>
  </si>
  <si>
    <t>Non-current bank loans - Book values</t>
  </si>
  <si>
    <t>Non-current bank loans - Nominal values</t>
  </si>
  <si>
    <t/>
  </si>
  <si>
    <t/>
  </si>
  <si>
    <t>Current liabilities - Book values</t>
  </si>
  <si>
    <t>Registration number</t>
  </si>
  <si>
    <t>Series</t>
  </si>
  <si>
    <t>Expiration date</t>
  </si>
  <si>
    <t>BAGUA-M</t>
  </si>
  <si>
    <t>BAGUA-P</t>
  </si>
  <si>
    <t>BAGUA-Q</t>
  </si>
  <si>
    <t>BAGUA-S</t>
  </si>
  <si>
    <t>BAGUA-U</t>
  </si>
  <si>
    <t>BAGUA-V</t>
  </si>
  <si>
    <t>BAGUA-W</t>
  </si>
  <si>
    <t>BAGUA-X</t>
  </si>
  <si>
    <t>BAGUA-AA</t>
  </si>
  <si>
    <t>BAGUA-AD</t>
  </si>
  <si>
    <t>BAGUA-AC</t>
  </si>
  <si>
    <t>BAGUA-AE</t>
  </si>
  <si>
    <t>AUD SERIES</t>
  </si>
  <si>
    <t>JPY SERIES</t>
  </si>
  <si>
    <t>CHF SERIES</t>
  </si>
  <si>
    <t>Current obligations with the public - Nominal values</t>
  </si>
  <si>
    <t/>
  </si>
  <si>
    <t>Non-current liabilities - Book values</t>
  </si>
  <si>
    <t>More than 1 year up to 2 years</t>
  </si>
  <si>
    <t>More than 2 years up to 3 years</t>
  </si>
  <si>
    <t>More than 3 years up to 4 years</t>
  </si>
  <si>
    <t>More than 4 years up to 5 years</t>
  </si>
  <si>
    <t>Total Current and Non-Current</t>
  </si>
  <si>
    <t>Non-current obligations with the public - Nominal values</t>
  </si>
  <si>
    <t xml:space="preserve"> Total</t>
  </si>
  <si>
    <t xml:space="preserve"> Provisions for employee benefits</t>
  </si>
  <si>
    <t xml:space="preserve"> Actuarial provision movements</t>
  </si>
  <si>
    <t>Cost of services</t>
  </si>
  <si>
    <t>Interest cost</t>
  </si>
  <si>
    <t>Actuarial (gain) or loss</t>
  </si>
  <si>
    <t>Paid benefits</t>
  </si>
  <si>
    <t>Provision for termination benefits</t>
  </si>
  <si>
    <t xml:space="preserve"> Special compensation for union agreement</t>
  </si>
  <si>
    <t xml:space="preserve"> Subtotals</t>
  </si>
  <si>
    <t>Provisions for employee benefits, current</t>
  </si>
  <si>
    <t>Provisions for employee benefits, non-current</t>
  </si>
  <si>
    <t>Expected payment flows</t>
  </si>
  <si>
    <t>Number of employees</t>
  </si>
  <si>
    <t>Expected payment flow M$</t>
  </si>
  <si>
    <t>Year</t>
  </si>
  <si>
    <t>Projected liabilities as of December 31, 2024</t>
  </si>
  <si>
    <t>Costs for services M$</t>
  </si>
  <si>
    <t>Interest costs M$</t>
  </si>
  <si>
    <t>Raising awareness of the assumptions:</t>
  </si>
  <si>
    <t>Discount rate</t>
  </si>
  <si>
    <t>Plus 0.5% M$</t>
  </si>
  <si>
    <t>Minus 0.5% M$</t>
  </si>
  <si>
    <t>Turnover rate</t>
  </si>
  <si>
    <t>Salary increase rate</t>
  </si>
  <si>
    <t xml:space="preserve"> Personnel expenses</t>
  </si>
  <si>
    <t>Salaries and wages</t>
  </si>
  <si>
    <t>Defined benefits</t>
  </si>
  <si>
    <t>Compensation for termination of relationship</t>
  </si>
  <si>
    <t>Other staff expenses</t>
  </si>
  <si>
    <t>Unionized Workers with compensation calculation</t>
  </si>
  <si>
    <t>Unionized Workers, without compensation calculation</t>
  </si>
  <si>
    <t>Workers who are governed by the labor code</t>
  </si>
  <si>
    <t>Workers with special clauses</t>
  </si>
  <si>
    <t>Management and Services SA</t>
  </si>
  <si>
    <t>TOTALS</t>
  </si>
  <si>
    <t>Currents</t>
  </si>
  <si>
    <t>Value Added Tax</t>
  </si>
  <si>
    <t>Monthly Provisional Payments</t>
  </si>
  <si>
    <t>Other taxes</t>
  </si>
  <si>
    <t>Agreement for real estate developments</t>
  </si>
  <si>
    <t>Work requested by third parties</t>
  </si>
  <si>
    <t>Total current</t>
  </si>
  <si>
    <t>Total non-current</t>
  </si>
  <si>
    <t>Ordinary Income</t>
  </si>
  <si>
    <t>Drinking water</t>
  </si>
  <si>
    <t>Wastewater</t>
  </si>
  <si>
    <t>Unregulated Businesses</t>
  </si>
  <si>
    <t>Other Regulated Income</t>
  </si>
  <si>
    <t>Other expenses by nature</t>
  </si>
  <si>
    <t>Network maintenance and repairs</t>
  </si>
  <si>
    <t>Services</t>
  </si>
  <si>
    <t>Commercial services</t>
  </si>
  <si>
    <t>Costs for work requested by third parties</t>
  </si>
  <si>
    <t>Operating leases</t>
  </si>
  <si>
    <t>Contributions, patents, insurance and rights</t>
  </si>
  <si>
    <t>Removal of waste and sludge</t>
  </si>
  <si>
    <t>Overheads</t>
  </si>
  <si>
    <t>Operation of treatment plants</t>
  </si>
  <si>
    <t xml:space="preserve"> Totals</t>
  </si>
  <si>
    <t xml:space="preserve"> Income and expenses other than operating income</t>
  </si>
  <si>
    <t>Gain (loss) on sale of non-current assets not held for sale</t>
  </si>
  <si>
    <t>Organizational restructuring program *</t>
  </si>
  <si>
    <t>Other earnings</t>
  </si>
  <si>
    <t xml:space="preserve"> Other gains (losses)</t>
  </si>
  <si>
    <t>Hedging instrument expenses</t>
  </si>
  <si>
    <t>Amortization of additional costs related to loan contracts</t>
  </si>
  <si>
    <t>Activation of interest</t>
  </si>
  <si>
    <t xml:space="preserve"> Financial costs</t>
  </si>
  <si>
    <t>Interest income</t>
  </si>
  <si>
    <t>Profit from debt redemption and extinction</t>
  </si>
  <si>
    <t>Trade debtors and other receivables</t>
  </si>
  <si>
    <t>Tax assets</t>
  </si>
  <si>
    <t>Total current assets</t>
  </si>
  <si>
    <t>Capital gain</t>
  </si>
  <si>
    <t>Property, plant and equipment</t>
  </si>
  <si>
    <t>Deferred tax assets</t>
  </si>
  <si>
    <t>Total non-current assets</t>
  </si>
  <si>
    <t>Total assets available for sale</t>
  </si>
  <si>
    <t>EQUITY AND LIABILITIES</t>
  </si>
  <si>
    <t>Tax liabilities</t>
  </si>
  <si>
    <t>Provisions for employee benefits</t>
  </si>
  <si>
    <t>Total current liabilities</t>
  </si>
  <si>
    <t>Total non-current liabilities</t>
  </si>
  <si>
    <t>Total liabilities available for sale</t>
  </si>
  <si>
    <t>Issued capital</t>
  </si>
  <si>
    <t>Retained earnings</t>
  </si>
  <si>
    <t>Non-controlling interests in assets available for sale</t>
  </si>
  <si>
    <t>01-07-2021 30-09-2021</t>
  </si>
  <si>
    <t>01-07-2020 30-09-2020</t>
  </si>
  <si>
    <t>Earnings before taxes from discontinued operations</t>
  </si>
  <si>
    <t>Income tax (expense)</t>
  </si>
  <si>
    <t>Income after tax from discontinued operations</t>
  </si>
  <si>
    <t>Earnings before taxes from the sale of subsidiaries</t>
  </si>
  <si>
    <t>Profit after tax from the sale of subsidiaries</t>
  </si>
  <si>
    <t>quadrature</t>
  </si>
  <si>
    <t>Depreciation and amortization expenses</t>
  </si>
  <si>
    <t>Other (losses) gains</t>
  </si>
  <si>
    <t>Profit (loss) from operating activities</t>
  </si>
  <si>
    <t>Results by readjustment units</t>
  </si>
  <si>
    <t>Profit (loss) before taxes</t>
  </si>
  <si>
    <t>Profit (loss) attributable to</t>
  </si>
  <si>
    <t>Profit (loss) attributable to the owners of the parent company</t>
  </si>
  <si>
    <t>Profit (loss) attributable to non-controlling interests</t>
  </si>
  <si>
    <t>Profit (loss)</t>
  </si>
  <si>
    <t>Gain (loss) attributable to non-controlling interests in discontinued operations</t>
  </si>
  <si>
    <t>CASH FLOW STATEMENTS</t>
  </si>
  <si>
    <t>Types of charges for operating activities</t>
  </si>
  <si>
    <t>Income taxes paid (refunded)</t>
  </si>
  <si>
    <t>Cash flows from (used in) operations</t>
  </si>
  <si>
    <t>Amounts from the sale of property, plant and equipment</t>
  </si>
  <si>
    <t>Amounts from long-term loans</t>
  </si>
  <si>
    <t>Cash flows from (used in) financing activities</t>
  </si>
  <si>
    <t xml:space="preserve"> Increase (decrease) in cash and cash equivalents, before the effect of exchange rate changes</t>
  </si>
  <si>
    <t>Cash and cash equivalents at the beginning of the period</t>
  </si>
  <si>
    <t>Cash and cash equivalents at the end of the period</t>
  </si>
  <si>
    <t>Totals on general information about results</t>
  </si>
  <si>
    <t>Water</t>
  </si>
  <si>
    <t>Income from ordinary activities from external customers</t>
  </si>
  <si>
    <t>Subtotal revenue from ordinary activities from external customers and transactions with other operating segments of the same entity</t>
  </si>
  <si>
    <t>Operating expenses</t>
  </si>
  <si>
    <t>Depreciation and amortization</t>
  </si>
  <si>
    <t xml:space="preserve"> Other income and expenses</t>
  </si>
  <si>
    <t xml:space="preserve"> Financial income</t>
  </si>
  <si>
    <t>Impairment of earnings and reversal of impairment losses, determined in accordance with IFRS 9</t>
  </si>
  <si>
    <t>Expense (Income) on income tax</t>
  </si>
  <si>
    <t>Segment profit</t>
  </si>
  <si>
    <t xml:space="preserve"> Segment profit attributable to owners of the parent company</t>
  </si>
  <si>
    <t xml:space="preserve"> Segment profit (loss) attributable to non-controlling interests</t>
  </si>
  <si>
    <t>Totals on general information about assets, liabilities and equity</t>
  </si>
  <si>
    <t>Current assets</t>
  </si>
  <si>
    <t>Non-current assets</t>
  </si>
  <si>
    <t xml:space="preserve"> Total Assets</t>
  </si>
  <si>
    <t>Current liabilities</t>
  </si>
  <si>
    <t>Non-current liabilities</t>
  </si>
  <si>
    <t>Total Liabilities</t>
  </si>
  <si>
    <t>Equity attributable to the owners of the parent company</t>
  </si>
  <si>
    <t xml:space="preserve"> Non-controlling interests</t>
  </si>
  <si>
    <t>Total Assets</t>
  </si>
  <si>
    <t>Total Equity and Liabilities</t>
  </si>
  <si>
    <t>Cash Flow Statement</t>
  </si>
  <si>
    <t xml:space="preserve"> Cash flows from (used in) operating activities</t>
  </si>
  <si>
    <t xml:space="preserve"> Cash flows from (used in) investing activities</t>
  </si>
  <si>
    <t xml:space="preserve"> Cash flows from (used in) financing activities</t>
  </si>
  <si>
    <t xml:space="preserve"> Reconciliation of income from ordinary activities</t>
  </si>
  <si>
    <t>Revenue from ordinary segment activities</t>
  </si>
  <si>
    <t xml:space="preserve"> Deleting corporate headquarters accounts with segments</t>
  </si>
  <si>
    <t xml:space="preserve"> Profit reconciliation</t>
  </si>
  <si>
    <t>Consolidation of total profit (loss) of the segments</t>
  </si>
  <si>
    <t>Consolidation of elimination of profit (loss) between segments</t>
  </si>
  <si>
    <t>Consolidation of profit (loss)</t>
  </si>
  <si>
    <t>Reconciliations of segment assets, liabilities and equity</t>
  </si>
  <si>
    <t>Consolidation of total assets of the segments</t>
  </si>
  <si>
    <t>Total Assets</t>
  </si>
  <si>
    <t xml:space="preserve"> Reconciliation of liabilities</t>
  </si>
  <si>
    <t>Consolidation of total liabilities of the segments</t>
  </si>
  <si>
    <t>Reconciliation of assets</t>
  </si>
  <si>
    <t>Consolidation of total assets of the segments</t>
  </si>
  <si>
    <t xml:space="preserve"> Equity attributable to the owners of the parent company</t>
  </si>
  <si>
    <t xml:space="preserve"> Reconciliation of operational flows of the segments</t>
  </si>
  <si>
    <t>Consolidation of the operational flows of the segments</t>
  </si>
  <si>
    <t>Total operating flows</t>
  </si>
  <si>
    <t xml:space="preserve"> Reconciliation of investment flows from the segments</t>
  </si>
  <si>
    <t>Consolidation of investment flows from the segments</t>
  </si>
  <si>
    <t>Total investment flows</t>
  </si>
  <si>
    <t xml:space="preserve"> Reconciliation of segment financing flows</t>
  </si>
  <si>
    <t>Consolidation of the financial flows of the segments</t>
  </si>
  <si>
    <t>Total financing flows</t>
  </si>
  <si>
    <t>Ordinary income</t>
  </si>
  <si>
    <t xml:space="preserve"> Operating expenses</t>
  </si>
  <si>
    <t>Other Expenses (-) / Net Income (+)</t>
  </si>
  <si>
    <t>Subsidiaries</t>
  </si>
  <si>
    <t>Iberaguas Investments Ltda.</t>
  </si>
  <si>
    <t>Name of significant subsidiary</t>
  </si>
  <si>
    <t>Ruth</t>
  </si>
  <si>
    <t>Functional currency</t>
  </si>
  <si>
    <t>Percentage of participation in a significant subsidiary</t>
  </si>
  <si>
    <t>Percentage of voting power in a significant subsidiary</t>
  </si>
  <si>
    <t>Percentage of consolidated values as of December 31, 2024</t>
  </si>
  <si>
    <t>Contribution margin</t>
  </si>
  <si>
    <t>Bonds M, P, Q, S, U, V, W, X and AA</t>
  </si>
  <si>
    <t>AC, AD and AE Bonds</t>
  </si>
  <si>
    <t>LIABILITIES, CURRENT</t>
  </si>
  <si>
    <t>Total current liabilities</t>
  </si>
  <si>
    <t>LIABILITIES, NON-CURRENT</t>
  </si>
  <si>
    <t>Total non-current liabilities</t>
  </si>
  <si>
    <t>Total IFRS liabilities</t>
  </si>
  <si>
    <t>Cash and cash equivalents</t>
  </si>
  <si>
    <t>Guarantees with third parties</t>
  </si>
  <si>
    <t>Total liabilities</t>
  </si>
  <si>
    <t>Total assets</t>
  </si>
  <si>
    <t>Total net worth</t>
  </si>
  <si>
    <t>Level of indebtedness</t>
  </si>
  <si>
    <t>Non-Sanitation income</t>
  </si>
  <si>
    <t>Other Sanitation income</t>
  </si>
  <si>
    <t>Hidrogística S.A.</t>
  </si>
  <si>
    <t>EcoRiles S.A.</t>
  </si>
  <si>
    <t>Biogenera S.A.</t>
  </si>
  <si>
    <t>Current tax expenses</t>
  </si>
  <si>
    <t>Tax expenses adjustment for the previous year</t>
  </si>
  <si>
    <t>Adjustments to tax expenses using the statutory rate</t>
  </si>
  <si>
    <t>Level of Indebtedness (Bonds) - Aguas Andinas Consolidated</t>
  </si>
  <si>
    <t>Level of Indebtedness</t>
  </si>
  <si>
    <t>Level of Indebtedness (Loans) - Aguas Andinas Consolidated</t>
  </si>
  <si>
    <t>Result by units of adjustment and exchange rate difference</t>
  </si>
  <si>
    <t>Aguas del Maipo S.A.</t>
  </si>
  <si>
    <t>Ownership, plant and equipment</t>
  </si>
  <si>
    <t>Depreciation of Ownership, plant and equipment</t>
  </si>
  <si>
    <t>Ownership, PLANTS AND EQUIPMENT,</t>
  </si>
  <si>
    <t xml:space="preserve"> Trade receivables and other accounts receivable</t>
  </si>
  <si>
    <t>Trade receivables and other accounts receivable</t>
  </si>
  <si>
    <t>Goodwill</t>
  </si>
  <si>
    <t>Trade payables and other accounts payable</t>
  </si>
  <si>
    <t>EQUITY</t>
  </si>
  <si>
    <t>Accumulated gains (losses)</t>
  </si>
  <si>
    <t>Issued premiums</t>
  </si>
  <si>
    <t>Other reserves</t>
  </si>
  <si>
    <t>reserves</t>
  </si>
  <si>
    <t>Result by units of adjustment</t>
  </si>
  <si>
    <t>Amounts from sales of ownership, plant and equipment</t>
  </si>
  <si>
    <t>Purchases of ownership, plant and equipment</t>
  </si>
  <si>
    <t>Cash and cash equivalents at the ending of the fiscal year</t>
  </si>
  <si>
    <t>Cash and cash equivalents at the openning of the fiscal year</t>
  </si>
  <si>
    <t>Promissoy Notes</t>
  </si>
  <si>
    <t xml:space="preserve"> Trade payables and other accounts payable</t>
  </si>
  <si>
    <t xml:space="preserve"> Trade payables and other accounts payable, current</t>
  </si>
  <si>
    <t>Debtor company ID number</t>
  </si>
  <si>
    <t>Debtor company name</t>
  </si>
  <si>
    <t>Chile</t>
  </si>
  <si>
    <t>UF</t>
  </si>
  <si>
    <t>Aguas Andinas S.A.</t>
  </si>
  <si>
    <t>Aguas Cordillera S.A.</t>
  </si>
  <si>
    <t>Aguas Manquehue S.A.</t>
  </si>
  <si>
    <t>Análisis Ambientales S.A.</t>
  </si>
  <si>
    <t>Provision for uncollectible accounts</t>
  </si>
  <si>
    <t>Increases (decreases) due to provision for uncollectible accounts</t>
  </si>
  <si>
    <t xml:space="preserve"> Rights-of-use assets</t>
  </si>
  <si>
    <t>Investment expenses in related entities</t>
  </si>
  <si>
    <t>Types of financial instruments</t>
  </si>
  <si>
    <t>Total trade receivables and other accounts receivable, current</t>
  </si>
  <si>
    <t xml:space="preserve"> Promissory Notes</t>
  </si>
  <si>
    <t>Promissory Notes, current share.</t>
  </si>
  <si>
    <t>Promissory Notes, non-current share.</t>
  </si>
  <si>
    <t>Debtor ID number</t>
  </si>
  <si>
    <t>Debtor company country</t>
  </si>
  <si>
    <t>Banco Chile</t>
  </si>
  <si>
    <t>BCI</t>
  </si>
  <si>
    <t>BCI 4</t>
  </si>
  <si>
    <t>BCI 2</t>
  </si>
  <si>
    <t>BCI 3</t>
  </si>
  <si>
    <t>BCI due 2026 / Banco de Chile / Banco Itaú</t>
  </si>
  <si>
    <t>BCI due 2029 / Scotiabank</t>
  </si>
  <si>
    <t>BTG Pactual Chile</t>
  </si>
  <si>
    <t>Banco Itaú 2</t>
  </si>
  <si>
    <t>Banco Itaú</t>
  </si>
  <si>
    <t>Creditor entity name</t>
  </si>
  <si>
    <t>Opening balance</t>
  </si>
  <si>
    <t xml:space="preserve"> Profit sharing and bonds</t>
  </si>
  <si>
    <t>CHF bonds</t>
  </si>
  <si>
    <t>Basis</t>
  </si>
  <si>
    <t xml:space="preserve"> Company</t>
  </si>
  <si>
    <t>Company</t>
  </si>
  <si>
    <t>Asociación Canalistas Sociedad del Canal del Maipo</t>
  </si>
  <si>
    <t>Total current assets other than disposal assets or groups types ified as held for sale or held for distribution to owners</t>
  </si>
  <si>
    <t>Total current liabilities other than liabilities included in disposal groups types ified as held for sale</t>
  </si>
  <si>
    <t>Liabilities included in disposal groups types ified as held for sale</t>
  </si>
  <si>
    <t>Amounts from loans, types ified as financing activities</t>
  </si>
  <si>
    <t>Decrease due to liabilities included in disposal groups types ified as held for sale</t>
  </si>
  <si>
    <t xml:space="preserve">Ordinary income types </t>
  </si>
  <si>
    <t>Maintenance of facilities and equipment</t>
  </si>
  <si>
    <t>Discarded projects and guarantee tickets **</t>
  </si>
  <si>
    <t>Interest expenses, other</t>
  </si>
  <si>
    <t>Interest expenses, lease liabilities</t>
  </si>
  <si>
    <t>Interest expenses, bonds</t>
  </si>
  <si>
    <t>Interest expenses, promissoy notes</t>
  </si>
  <si>
    <t>Interest expenses, bank loans</t>
  </si>
  <si>
    <t>Non-Water</t>
  </si>
  <si>
    <t>Revenue from ordinary inter-segment activities</t>
  </si>
  <si>
    <t>Elimination of ordinary inter-segment activities</t>
  </si>
  <si>
    <t>Elimination of inter-segment accounts</t>
  </si>
  <si>
    <t>Fiscal year results</t>
  </si>
  <si>
    <t>12-31-2024</t>
  </si>
  <si>
    <t>12-31-2023</t>
  </si>
  <si>
    <t>Reserves</t>
  </si>
  <si>
    <t>Share-Based payment reservation</t>
  </si>
  <si>
    <t xml:space="preserve"> Revenues</t>
  </si>
  <si>
    <t>Inversiones Aguas Metropolitanas S.A.</t>
  </si>
  <si>
    <t xml:space="preserve"> Income (expenses) from income tax in current and deferred parts</t>
  </si>
  <si>
    <t>Current income tax expenses</t>
  </si>
  <si>
    <t xml:space="preserve"> Income tax expenses</t>
  </si>
  <si>
    <t xml:space="preserve"> Tax expenses using the effective rate</t>
  </si>
  <si>
    <t xml:space="preserve"> Assets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</si>
</sst>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5" formatCode="&quot;$&quot;#,##0;&quot;$&quot;\-#,##0"/>
    <numFmt numFmtId="41" formatCode="_ * #,##0_ ;_ * \-#,##0_ ;_ * &quot;-&quot;_ ;_ @_ "/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_-* #,##0.00_-;\-* #,##0.00_-;_-* &quot;-&quot;??_-;_-@_-"/>
    <numFmt numFmtId="167" formatCode="#,##0;\(#,##0\);\-"/>
    <numFmt numFmtId="168" formatCode="#,##0.00;\(#,##0.00\);\-"/>
    <numFmt numFmtId="169" formatCode="_(* #,##0_);_(* \(#,##0\);_(* &quot;-&quot;??_);_(@_)"/>
    <numFmt numFmtId="170" formatCode="dd\-mm\-yyyy"/>
    <numFmt numFmtId="171" formatCode="_-* #,##0\ _D_M_-;\-* #,##0\ _D_M_-;_-* &quot;-&quot;\ _D_M_-;_-@_-"/>
    <numFmt numFmtId="172" formatCode="_-* #,##0.00\ _D_M_-;\-* #,##0.00\ _D_M_-;_-* &quot;-&quot;??\ _D_M_-;_-@_-"/>
    <numFmt numFmtId="173" formatCode="dd/mm/yyyy;@"/>
    <numFmt numFmtId="174" formatCode="0.00000%"/>
    <numFmt numFmtId="175" formatCode="0.00%_);\(0.00%\)"/>
    <numFmt numFmtId="176" formatCode="#,##0\ &quot;CLP&quot;"/>
    <numFmt numFmtId="177" formatCode="#,##0_ ;\-#,##0\ "/>
    <numFmt numFmtId="178" formatCode="#,##0.0"/>
    <numFmt numFmtId="179" formatCode="_-* #,##0.00\ _€_-;\-* #,##0.00\ _€_-;_-* &quot;-&quot;??\ _€_-;_-@_-"/>
    <numFmt numFmtId="180" formatCode="_-* #,##0.00\ [$€]_-;\-* #,##0.00\ [$€]_-;_-* &quot;-&quot;??\ [$€]_-;_-@_-"/>
    <numFmt numFmtId="181" formatCode="0.000_)"/>
    <numFmt numFmtId="182" formatCode="&quot;$&quot;#,##0"/>
    <numFmt numFmtId="183" formatCode="_-[$€-2]\ * #,##0.00_-;\-[$€-2]\ * #,##0.00_-;_-[$€-2]\ * &quot;-&quot;??_-"/>
    <numFmt numFmtId="184" formatCode="#,#00"/>
    <numFmt numFmtId="185" formatCode="#.##000"/>
    <numFmt numFmtId="186" formatCode="_-* #,##0\ &quot;DM&quot;_-;\-* #,##0\ &quot;DM&quot;_-;_-* &quot;-&quot;\ &quot;DM&quot;_-;_-@_-"/>
    <numFmt numFmtId="187" formatCode="_-* #,##0.00\ &quot;DM&quot;_-;\-* #,##0.00\ &quot;DM&quot;_-;_-* &quot;-&quot;??\ &quot;DM&quot;_-;_-@_-"/>
    <numFmt numFmtId="188" formatCode="\$#,#00"/>
    <numFmt numFmtId="189" formatCode="\$#,"/>
    <numFmt numFmtId="190" formatCode="General_)"/>
    <numFmt numFmtId="191" formatCode="0.00_)"/>
    <numFmt numFmtId="192" formatCode="#.##0,"/>
    <numFmt numFmtId="193" formatCode="_-* #,##0\ &quot;Pts&quot;_-;\-* #,##0\ &quot;Pts&quot;_-;_-* &quot;-&quot;\ &quot;Pts&quot;_-;_-@_-"/>
    <numFmt numFmtId="194" formatCode="_-* #,##0.00\ &quot;Pts&quot;_-;\-* #,##0.00\ &quot;Pts&quot;_-;_-* &quot;-&quot;??\ &quot;Pts&quot;_-;_-@_-"/>
    <numFmt numFmtId="195" formatCode="0.0%_);\(0.0%\)"/>
    <numFmt numFmtId="196" formatCode="_-* #,##0_-;\-* #,##0_-;_-* &quot;-&quot;_-;_-@_-"/>
    <numFmt numFmtId="197" formatCode="_-* #,##0\ _€_-;\-* #,##0\ _€_-;_-* &quot;-&quot;\ _€_-;_-@_-"/>
    <numFmt numFmtId="198" formatCode="d\-m\-yyyy"/>
    <numFmt numFmtId="199" formatCode="0.00000%_);\(0.00000%\)"/>
    <numFmt numFmtId="200" formatCode="#,##0.000;\(#,##0.000\);\-"/>
    <numFmt numFmtId="201" formatCode="m/d/yyyy;@"/>
  </numFmts>
  <fonts count="1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 Light"/>
      <family val="2"/>
      <scheme val="major"/>
    </font>
    <font>
      <sz val="10"/>
      <name val="Arial"/>
      <family val="2"/>
    </font>
    <font>
      <b/>
      <sz val="1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10"/>
      <color rgb="FFFF0000"/>
      <name val="Calibri Light"/>
      <family val="2"/>
      <scheme val="major"/>
    </font>
    <font>
      <sz val="11"/>
      <color indexed="8"/>
      <name val="Calibri"/>
      <family val="2"/>
      <scheme val="minor"/>
    </font>
    <font>
      <b/>
      <sz val="9"/>
      <color theme="1"/>
      <name val="Calibri Light"/>
      <family val="2"/>
    </font>
    <font>
      <b/>
      <sz val="9"/>
      <color rgb="FF000000"/>
      <name val="Calibri Light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Helv"/>
    </font>
    <font>
      <sz val="1"/>
      <color indexed="8"/>
      <name val="Courier"/>
      <family val="3"/>
    </font>
    <font>
      <b/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sz val="11"/>
      <name val="Tms Rmn"/>
      <family val="1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u/>
      <sz val="11"/>
      <color theme="10"/>
      <name val="Calibri"/>
      <family val="2"/>
    </font>
    <font>
      <sz val="11"/>
      <color indexed="37"/>
      <name val="Calibri"/>
      <family val="2"/>
    </font>
    <font>
      <sz val="11"/>
      <color indexed="16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2"/>
      <name val="Helv"/>
    </font>
    <font>
      <b/>
      <i/>
      <sz val="16"/>
      <name val="Helv"/>
    </font>
    <font>
      <sz val="8"/>
      <color theme="1"/>
      <name val="Arial"/>
      <family val="2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 Light"/>
      <family val="2"/>
      <scheme val="major"/>
    </font>
    <font>
      <sz val="7"/>
      <color indexed="8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  <scheme val="major"/>
    </font>
    <font>
      <sz val="7"/>
      <color rgb="FFFF0000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u/>
      <sz val="9"/>
      <color theme="1"/>
      <name val="Calibri Light"/>
      <family val="2"/>
      <scheme val="major"/>
    </font>
    <font>
      <u/>
      <sz val="9"/>
      <color theme="1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 Light"/>
      <family val="1"/>
      <scheme val="major"/>
    </font>
    <font>
      <sz val="9"/>
      <color theme="0"/>
      <name val="Calibri Light"/>
      <family val="2"/>
      <scheme val="major"/>
    </font>
    <font>
      <b/>
      <i/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8"/>
      <name val="Arial"/>
      <family val="2"/>
    </font>
    <font>
      <strike/>
      <sz val="9"/>
      <color theme="0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</font>
    <font>
      <u/>
      <sz val="10"/>
      <color theme="10"/>
      <name val="arial"/>
      <family val="2"/>
    </font>
    <font>
      <sz val="9"/>
      <color theme="1" tint="0.249977111117893"/>
      <name val="Calibri Light"/>
      <family val="2"/>
      <scheme val="major"/>
    </font>
    <font>
      <sz val="9"/>
      <color theme="1" tint="0.249977111117893"/>
      <name val="Calibri Light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10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</patternFill>
    </fill>
    <fill>
      <patternFill patternType="solid">
        <fgColor rgb="FFDDDDD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18"/>
        <bgColor indexed="18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</fills>
  <borders count="33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medium">
        <color indexed="55"/>
      </right>
      <top style="medium">
        <color indexed="55"/>
      </top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rgb="FF808080"/>
      </right>
      <top/>
      <bottom/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55"/>
      </right>
      <top/>
      <bottom style="thin">
        <color indexed="23"/>
      </bottom>
      <diagonal/>
    </border>
    <border>
      <left/>
      <right style="medium">
        <color indexed="55"/>
      </right>
      <top style="thin">
        <color indexed="55"/>
      </top>
      <bottom style="medium">
        <color indexed="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/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double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double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499984740745262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/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theme="0" tint="-0.499984740745262"/>
      </left>
      <right style="medium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08080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1" tint="0.499984740745262"/>
      </left>
      <right style="medium">
        <color rgb="FF92D050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/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medium">
        <color rgb="FF80808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808080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medium">
        <color indexed="23"/>
      </right>
      <top/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double">
        <color rgb="FF92D050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</borders>
  <cellStyleXfs count="15923">
    <xf numFmtId="0" fontId="0" fillId="0" borderId="0"/>
    <xf numFmtId="9" fontId="1" fillId="0" borderId="0" applyFont="0" applyFill="0" applyBorder="0" applyAlignment="0" applyProtection="0"/>
    <xf numFmtId="0" fontId="2" fillId="0" borderId="0"/>
    <xf numFmtId="4" fontId="3" fillId="2" borderId="1" applyNumberFormat="0" applyProtection="0">
      <alignment horizontal="left" vertical="center" indent="1"/>
    </xf>
    <xf numFmtId="164" fontId="2" fillId="0" borderId="0" applyFont="0" applyFill="0" applyBorder="0" applyAlignment="0" applyProtection="0"/>
    <xf numFmtId="0" fontId="3" fillId="3" borderId="1" applyNumberFormat="0" applyProtection="0">
      <alignment horizontal="left" vertical="center" indent="1"/>
    </xf>
    <xf numFmtId="0" fontId="3" fillId="4" borderId="1" applyNumberFormat="0" applyProtection="0">
      <alignment horizontal="left" vertical="center" indent="1"/>
    </xf>
    <xf numFmtId="0" fontId="3" fillId="5" borderId="1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6" fillId="0" borderId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16" borderId="0"/>
    <xf numFmtId="9" fontId="15" fillId="0" borderId="0" applyFont="0" applyFill="0" applyBorder="0" applyAlignment="0" applyProtection="0"/>
    <xf numFmtId="0" fontId="6" fillId="0" borderId="0"/>
    <xf numFmtId="172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8" fillId="0" borderId="0"/>
    <xf numFmtId="41" fontId="18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41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165" fontId="15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" fontId="3" fillId="2" borderId="78" applyNumberFormat="0" applyProtection="0">
      <alignment horizontal="left" vertical="center" indent="1"/>
    </xf>
    <xf numFmtId="41" fontId="2" fillId="0" borderId="0" applyFont="0" applyFill="0" applyBorder="0" applyAlignment="0" applyProtection="0"/>
    <xf numFmtId="0" fontId="3" fillId="3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2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5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0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4" fillId="5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0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4" fillId="5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0" borderId="0" applyNumberFormat="0" applyBorder="0" applyAlignment="0" applyProtection="0"/>
    <xf numFmtId="0" fontId="34" fillId="5" borderId="0" applyNumberFormat="0" applyBorder="0" applyAlignment="0" applyProtection="0"/>
    <xf numFmtId="0" fontId="34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2" borderId="0" applyNumberFormat="0" applyBorder="0" applyAlignment="0" applyProtection="0"/>
    <xf numFmtId="0" fontId="33" fillId="48" borderId="0" applyNumberFormat="0" applyBorder="0" applyAlignment="0" applyProtection="0"/>
    <xf numFmtId="0" fontId="33" fillId="46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2" borderId="0" applyNumberFormat="0" applyBorder="0" applyAlignment="0" applyProtection="0"/>
    <xf numFmtId="0" fontId="33" fillId="48" borderId="0" applyNumberFormat="0" applyBorder="0" applyAlignment="0" applyProtection="0"/>
    <xf numFmtId="0" fontId="33" fillId="46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2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2" borderId="0" applyNumberFormat="0" applyBorder="0" applyAlignment="0" applyProtection="0"/>
    <xf numFmtId="0" fontId="33" fillId="52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2" borderId="0" applyNumberFormat="0" applyBorder="0" applyAlignment="0" applyProtection="0"/>
    <xf numFmtId="0" fontId="33" fillId="52" borderId="0" applyNumberFormat="0" applyBorder="0" applyAlignment="0" applyProtection="0"/>
    <xf numFmtId="0" fontId="35" fillId="38" borderId="0" applyNumberFormat="0" applyBorder="0" applyAlignment="0" applyProtection="0"/>
    <xf numFmtId="0" fontId="36" fillId="39" borderId="0" applyNumberFormat="0" applyBorder="0" applyAlignment="0" applyProtection="0"/>
    <xf numFmtId="0" fontId="37" fillId="3" borderId="79" applyNumberFormat="0" applyAlignment="0" applyProtection="0"/>
    <xf numFmtId="0" fontId="37" fillId="3" borderId="79" applyNumberFormat="0" applyAlignment="0" applyProtection="0"/>
    <xf numFmtId="0" fontId="38" fillId="53" borderId="84" applyNumberFormat="0" applyAlignment="0" applyProtection="0"/>
    <xf numFmtId="0" fontId="39" fillId="0" borderId="85" applyNumberFormat="0" applyFill="0" applyAlignment="0" applyProtection="0"/>
    <xf numFmtId="0" fontId="38" fillId="53" borderId="84" applyNumberFormat="0" applyAlignment="0" applyProtection="0"/>
    <xf numFmtId="0" fontId="40" fillId="42" borderId="79" applyNumberFormat="0" applyAlignment="0" applyProtection="0"/>
    <xf numFmtId="0" fontId="41" fillId="3" borderId="86" applyNumberFormat="0" applyAlignment="0" applyProtection="0"/>
    <xf numFmtId="0" fontId="36" fillId="39" borderId="0" applyNumberFormat="0" applyBorder="0" applyAlignment="0" applyProtection="0"/>
    <xf numFmtId="0" fontId="42" fillId="0" borderId="0" applyNumberFormat="0" applyFill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47" borderId="0" applyNumberFormat="0" applyBorder="0" applyAlignment="0" applyProtection="0"/>
    <xf numFmtId="0" fontId="33" fillId="2" borderId="0" applyNumberFormat="0" applyBorder="0" applyAlignment="0" applyProtection="0"/>
    <xf numFmtId="0" fontId="33" fillId="52" borderId="0" applyNumberFormat="0" applyBorder="0" applyAlignment="0" applyProtection="0"/>
    <xf numFmtId="0" fontId="40" fillId="42" borderId="79" applyNumberFormat="0" applyAlignment="0" applyProtection="0"/>
    <xf numFmtId="180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6" fillId="39" borderId="0" applyNumberFormat="0" applyBorder="0" applyAlignment="0" applyProtection="0"/>
    <xf numFmtId="0" fontId="44" fillId="0" borderId="87" applyNumberFormat="0" applyFill="0" applyAlignment="0" applyProtection="0"/>
    <xf numFmtId="0" fontId="45" fillId="0" borderId="88" applyNumberFormat="0" applyFill="0" applyAlignment="0" applyProtection="0"/>
    <xf numFmtId="0" fontId="42" fillId="0" borderId="89" applyNumberFormat="0" applyFill="0" applyAlignment="0" applyProtection="0"/>
    <xf numFmtId="0" fontId="42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40" fillId="42" borderId="79" applyNumberFormat="0" applyAlignment="0" applyProtection="0"/>
    <xf numFmtId="0" fontId="39" fillId="0" borderId="85" applyNumberFormat="0" applyFill="0" applyAlignment="0" applyProtection="0"/>
    <xf numFmtId="0" fontId="38" fillId="53" borderId="84" applyNumberFormat="0" applyAlignment="0" applyProtection="0"/>
    <xf numFmtId="0" fontId="39" fillId="0" borderId="85" applyNumberFormat="0" applyFill="0" applyAlignment="0" applyProtection="0"/>
    <xf numFmtId="0" fontId="44" fillId="0" borderId="87" applyNumberFormat="0" applyFill="0" applyAlignment="0" applyProtection="0"/>
    <xf numFmtId="0" fontId="45" fillId="0" borderId="88" applyNumberFormat="0" applyFill="0" applyAlignment="0" applyProtection="0"/>
    <xf numFmtId="0" fontId="42" fillId="0" borderId="89" applyNumberFormat="0" applyFill="0" applyAlignment="0" applyProtection="0"/>
    <xf numFmtId="0" fontId="42" fillId="0" borderId="0" applyNumberFormat="0" applyFill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7" fillId="0" borderId="0" applyNumberFormat="0" applyFill="0" applyBorder="0">
      <alignment vertical="center"/>
    </xf>
    <xf numFmtId="0" fontId="34" fillId="55" borderId="90" applyNumberFormat="0" applyFont="0" applyAlignment="0" applyProtection="0"/>
    <xf numFmtId="0" fontId="34" fillId="55" borderId="90" applyNumberFormat="0" applyFont="0" applyAlignment="0" applyProtection="0"/>
    <xf numFmtId="0" fontId="37" fillId="3" borderId="79" applyNumberFormat="0" applyAlignment="0" applyProtection="0"/>
    <xf numFmtId="0" fontId="41" fillId="3" borderId="86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1" fillId="3" borderId="86" applyNumberFormat="0" applyAlignment="0" applyProtection="0"/>
    <xf numFmtId="4" fontId="3" fillId="0" borderId="78" applyNumberFormat="0" applyProtection="0">
      <alignment horizontal="right" vertical="center"/>
    </xf>
    <xf numFmtId="0" fontId="48" fillId="0" borderId="91" applyNumberFormat="0" applyFill="0" applyAlignment="0" applyProtection="0"/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4" fillId="0" borderId="87" applyNumberFormat="0" applyFill="0" applyAlignment="0" applyProtection="0"/>
    <xf numFmtId="0" fontId="45" fillId="0" borderId="88" applyNumberFormat="0" applyFill="0" applyAlignment="0" applyProtection="0"/>
    <xf numFmtId="0" fontId="42" fillId="0" borderId="89" applyNumberFormat="0" applyFill="0" applyAlignment="0" applyProtection="0"/>
    <xf numFmtId="0" fontId="48" fillId="0" borderId="91" applyNumberFormat="0" applyFill="0" applyAlignment="0" applyProtection="0"/>
    <xf numFmtId="0" fontId="50" fillId="0" borderId="0" applyNumberFormat="0" applyFill="0" applyBorder="0" applyAlignment="0" applyProtection="0"/>
    <xf numFmtId="0" fontId="34" fillId="55" borderId="90" applyNumberFormat="0" applyFont="0" applyAlignment="0" applyProtection="0"/>
    <xf numFmtId="0" fontId="49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0" borderId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3" fillId="0" borderId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54" fillId="60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0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6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54" fillId="64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4" fillId="59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59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54" fillId="70" borderId="0" applyNumberFormat="0" applyBorder="0" applyAlignment="0" applyProtection="0"/>
    <xf numFmtId="0" fontId="15" fillId="65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5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59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59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54" fillId="59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59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15" fillId="56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56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58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64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64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54" fillId="72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2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54" fillId="73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5" fillId="7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5" fillId="7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5" fillId="7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5" fillId="7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5" fillId="7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5" fillId="74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56" fillId="0" borderId="0"/>
    <xf numFmtId="0" fontId="57" fillId="0" borderId="0">
      <protection locked="0"/>
    </xf>
    <xf numFmtId="0" fontId="57" fillId="0" borderId="0">
      <protection locked="0"/>
    </xf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9" fillId="76" borderId="79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9" fillId="76" borderId="79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9" fillId="76" borderId="79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9" fillId="76" borderId="79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9" fillId="76" borderId="79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9" fillId="76" borderId="79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58" fillId="75" borderId="78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66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66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66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66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66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66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60" fillId="77" borderId="84" applyNumberFormat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61" fillId="0" borderId="93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61" fillId="0" borderId="93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61" fillId="0" borderId="93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61" fillId="0" borderId="93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61" fillId="0" borderId="93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61" fillId="0" borderId="93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55" fillId="0" borderId="92" applyNumberFormat="0" applyFill="0" applyAlignment="0" applyProtection="0"/>
    <xf numFmtId="0" fontId="38" fillId="53" borderId="84" applyNumberFormat="0" applyAlignment="0" applyProtection="0"/>
    <xf numFmtId="0" fontId="38" fillId="53" borderId="84" applyNumberFormat="0" applyAlignment="0" applyProtection="0"/>
    <xf numFmtId="0" fontId="38" fillId="53" borderId="84" applyNumberFormat="0" applyAlignment="0" applyProtection="0"/>
    <xf numFmtId="0" fontId="38" fillId="53" borderId="84" applyNumberFormat="0" applyAlignment="0" applyProtection="0"/>
    <xf numFmtId="0" fontId="4" fillId="0" borderId="94">
      <alignment horizontal="center"/>
    </xf>
    <xf numFmtId="181" fontId="62" fillId="0" borderId="0"/>
    <xf numFmtId="181" fontId="62" fillId="0" borderId="0"/>
    <xf numFmtId="181" fontId="62" fillId="0" borderId="0"/>
    <xf numFmtId="181" fontId="62" fillId="0" borderId="0"/>
    <xf numFmtId="181" fontId="62" fillId="0" borderId="0"/>
    <xf numFmtId="181" fontId="62" fillId="0" borderId="0"/>
    <xf numFmtId="181" fontId="62" fillId="0" borderId="0"/>
    <xf numFmtId="181" fontId="62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ill="0" applyBorder="0" applyAlignment="0" applyProtection="0"/>
    <xf numFmtId="0" fontId="40" fillId="3" borderId="79" applyNumberFormat="0" applyAlignment="0" applyProtection="0"/>
    <xf numFmtId="0" fontId="41" fillId="3" borderId="86" applyNumberFormat="0" applyAlignment="0" applyProtection="0"/>
    <xf numFmtId="0" fontId="6" fillId="0" borderId="0">
      <protection locked="0"/>
    </xf>
    <xf numFmtId="169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57" fillId="0" borderId="0">
      <protection locked="0"/>
    </xf>
    <xf numFmtId="0" fontId="63" fillId="78" borderId="0" applyNumberFormat="0" applyBorder="0" applyAlignment="0" applyProtection="0"/>
    <xf numFmtId="0" fontId="63" fillId="79" borderId="0" applyNumberFormat="0" applyBorder="0" applyAlignment="0" applyProtection="0"/>
    <xf numFmtId="0" fontId="63" fillId="79" borderId="0" applyNumberFormat="0" applyBorder="0" applyAlignment="0" applyProtection="0"/>
    <xf numFmtId="0" fontId="63" fillId="79" borderId="0" applyNumberFormat="0" applyBorder="0" applyAlignment="0" applyProtection="0"/>
    <xf numFmtId="0" fontId="63" fillId="78" borderId="0" applyNumberFormat="0" applyBorder="0" applyAlignment="0" applyProtection="0"/>
    <xf numFmtId="0" fontId="63" fillId="79" borderId="0" applyNumberFormat="0" applyBorder="0" applyAlignment="0" applyProtection="0"/>
    <xf numFmtId="0" fontId="63" fillId="79" borderId="0" applyNumberFormat="0" applyBorder="0" applyAlignment="0" applyProtection="0"/>
    <xf numFmtId="0" fontId="63" fillId="79" borderId="0" applyNumberFormat="0" applyBorder="0" applyAlignment="0" applyProtection="0"/>
    <xf numFmtId="0" fontId="63" fillId="79" borderId="0" applyNumberFormat="0" applyBorder="0" applyAlignment="0" applyProtection="0"/>
    <xf numFmtId="0" fontId="63" fillId="79" borderId="0" applyNumberFormat="0" applyBorder="0" applyAlignment="0" applyProtection="0"/>
    <xf numFmtId="0" fontId="63" fillId="79" borderId="0" applyNumberFormat="0" applyBorder="0" applyAlignment="0" applyProtection="0"/>
    <xf numFmtId="0" fontId="63" fillId="79" borderId="0" applyNumberFormat="0" applyBorder="0" applyAlignment="0" applyProtection="0"/>
    <xf numFmtId="0" fontId="63" fillId="79" borderId="0" applyNumberFormat="0" applyBorder="0" applyAlignment="0" applyProtection="0"/>
    <xf numFmtId="0" fontId="63" fillId="80" borderId="0" applyNumberFormat="0" applyBorder="0" applyAlignment="0" applyProtection="0"/>
    <xf numFmtId="0" fontId="63" fillId="81" borderId="0" applyNumberFormat="0" applyBorder="0" applyAlignment="0" applyProtection="0"/>
    <xf numFmtId="0" fontId="63" fillId="81" borderId="0" applyNumberFormat="0" applyBorder="0" applyAlignment="0" applyProtection="0"/>
    <xf numFmtId="0" fontId="63" fillId="81" borderId="0" applyNumberFormat="0" applyBorder="0" applyAlignment="0" applyProtection="0"/>
    <xf numFmtId="0" fontId="63" fillId="80" borderId="0" applyNumberFormat="0" applyBorder="0" applyAlignment="0" applyProtection="0"/>
    <xf numFmtId="0" fontId="63" fillId="81" borderId="0" applyNumberFormat="0" applyBorder="0" applyAlignment="0" applyProtection="0"/>
    <xf numFmtId="0" fontId="63" fillId="81" borderId="0" applyNumberFormat="0" applyBorder="0" applyAlignment="0" applyProtection="0"/>
    <xf numFmtId="0" fontId="63" fillId="81" borderId="0" applyNumberFormat="0" applyBorder="0" applyAlignment="0" applyProtection="0"/>
    <xf numFmtId="0" fontId="63" fillId="81" borderId="0" applyNumberFormat="0" applyBorder="0" applyAlignment="0" applyProtection="0"/>
    <xf numFmtId="0" fontId="63" fillId="81" borderId="0" applyNumberFormat="0" applyBorder="0" applyAlignment="0" applyProtection="0"/>
    <xf numFmtId="0" fontId="63" fillId="81" borderId="0" applyNumberFormat="0" applyBorder="0" applyAlignment="0" applyProtection="0"/>
    <xf numFmtId="0" fontId="63" fillId="81" borderId="0" applyNumberFormat="0" applyBorder="0" applyAlignment="0" applyProtection="0"/>
    <xf numFmtId="0" fontId="63" fillId="81" borderId="0" applyNumberFormat="0" applyBorder="0" applyAlignment="0" applyProtection="0"/>
    <xf numFmtId="0" fontId="63" fillId="82" borderId="0" applyNumberFormat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3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4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66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66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66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66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66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66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86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86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86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86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86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86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77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87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87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87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87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87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87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61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9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9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9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9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9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9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9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9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9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9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9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9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0" fontId="66" fillId="72" borderId="78" applyNumberFormat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184" fontId="57" fillId="0" borderId="0">
      <protection locked="0"/>
    </xf>
    <xf numFmtId="185" fontId="57" fillId="0" borderId="0">
      <protection locked="0"/>
    </xf>
    <xf numFmtId="0" fontId="6" fillId="0" borderId="0">
      <protection locked="0"/>
    </xf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9" fillId="64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9" fillId="64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9" fillId="64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9" fillId="64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9" fillId="64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9" fillId="64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40" fillId="42" borderId="79" applyNumberFormat="0" applyAlignment="0" applyProtection="0"/>
    <xf numFmtId="0" fontId="40" fillId="42" borderId="79" applyNumberFormat="0" applyAlignment="0" applyProtection="0"/>
    <xf numFmtId="0" fontId="40" fillId="42" borderId="79" applyNumberFormat="0" applyAlignment="0" applyProtection="0"/>
    <xf numFmtId="0" fontId="40" fillId="42" borderId="79" applyNumberFormat="0" applyAlignment="0" applyProtection="0"/>
    <xf numFmtId="0" fontId="39" fillId="0" borderId="85" applyNumberFormat="0" applyFill="0" applyAlignment="0" applyProtection="0"/>
    <xf numFmtId="0" fontId="39" fillId="0" borderId="85" applyNumberFormat="0" applyFill="0" applyAlignment="0" applyProtection="0"/>
    <xf numFmtId="0" fontId="39" fillId="0" borderId="85" applyNumberFormat="0" applyFill="0" applyAlignment="0" applyProtection="0"/>
    <xf numFmtId="0" fontId="39" fillId="0" borderId="85" applyNumberFormat="0" applyFill="0" applyAlignment="0" applyProtection="0"/>
    <xf numFmtId="0" fontId="39" fillId="0" borderId="85" applyNumberFormat="0" applyFill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57" fillId="0" borderId="0">
      <protection locked="0"/>
    </xf>
    <xf numFmtId="189" fontId="57" fillId="0" borderId="0">
      <protection locked="0"/>
    </xf>
    <xf numFmtId="0" fontId="44" fillId="0" borderId="87" applyNumberFormat="0" applyFill="0" applyAlignment="0" applyProtection="0"/>
    <xf numFmtId="0" fontId="45" fillId="0" borderId="88" applyNumberFormat="0" applyFill="0" applyAlignment="0" applyProtection="0"/>
    <xf numFmtId="0" fontId="42" fillId="0" borderId="89" applyNumberFormat="0" applyFill="0" applyAlignment="0" applyProtection="0"/>
    <xf numFmtId="0" fontId="42" fillId="0" borderId="0" applyNumberFormat="0" applyFill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71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71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71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71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71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71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0" fontId="55" fillId="72" borderId="0" applyNumberFormat="0" applyBorder="0" applyAlignment="0" applyProtection="0"/>
    <xf numFmtId="190" fontId="72" fillId="0" borderId="0"/>
    <xf numFmtId="191" fontId="73" fillId="0" borderId="0"/>
    <xf numFmtId="0" fontId="70" fillId="0" borderId="0"/>
    <xf numFmtId="0" fontId="6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16" borderId="0"/>
    <xf numFmtId="0" fontId="3" fillId="16" borderId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6" fillId="71" borderId="90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6" fillId="71" borderId="90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6" fillId="71" borderId="90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6" fillId="71" borderId="90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6" fillId="71" borderId="90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6" fillId="71" borderId="90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" fillId="71" borderId="78" applyNumberFormat="0" applyFont="0" applyAlignment="0" applyProtection="0"/>
    <xf numFmtId="0" fontId="34" fillId="55" borderId="90" applyNumberFormat="0" applyFont="0" applyAlignment="0" applyProtection="0"/>
    <xf numFmtId="0" fontId="34" fillId="55" borderId="90" applyNumberFormat="0" applyFont="0" applyAlignment="0" applyProtection="0"/>
    <xf numFmtId="0" fontId="34" fillId="55" borderId="90" applyNumberFormat="0" applyFont="0" applyAlignment="0" applyProtection="0"/>
    <xf numFmtId="0" fontId="34" fillId="55" borderId="90" applyNumberFormat="0" applyFont="0" applyAlignment="0" applyProtection="0"/>
    <xf numFmtId="0" fontId="75" fillId="0" borderId="0"/>
    <xf numFmtId="185" fontId="57" fillId="0" borderId="0">
      <protection locked="0"/>
    </xf>
    <xf numFmtId="192" fontId="57" fillId="0" borderId="0">
      <protection locked="0"/>
    </xf>
    <xf numFmtId="0" fontId="75" fillId="0" borderId="0"/>
    <xf numFmtId="0" fontId="75" fillId="0" borderId="0"/>
    <xf numFmtId="3" fontId="6" fillId="0" borderId="0" applyFill="0" applyBorder="0" applyAlignment="0" applyProtection="0"/>
    <xf numFmtId="0" fontId="75" fillId="0" borderId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6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6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6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6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6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6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0" fontId="76" fillId="75" borderId="86" applyNumberFormat="0" applyAlignment="0" applyProtection="0"/>
    <xf numFmtId="4" fontId="77" fillId="54" borderId="95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77" fillId="54" borderId="95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3" fillId="54" borderId="78" applyNumberFormat="0" applyProtection="0">
      <alignment vertical="center"/>
    </xf>
    <xf numFmtId="4" fontId="78" fillId="54" borderId="95" applyNumberFormat="0" applyProtection="0">
      <alignment vertical="center"/>
    </xf>
    <xf numFmtId="4" fontId="79" fillId="90" borderId="78" applyNumberFormat="0" applyProtection="0">
      <alignment vertical="center"/>
    </xf>
    <xf numFmtId="4" fontId="79" fillId="90" borderId="78" applyNumberFormat="0" applyProtection="0">
      <alignment vertical="center"/>
    </xf>
    <xf numFmtId="4" fontId="79" fillId="90" borderId="78" applyNumberFormat="0" applyProtection="0">
      <alignment vertical="center"/>
    </xf>
    <xf numFmtId="4" fontId="78" fillId="54" borderId="95" applyNumberFormat="0" applyProtection="0">
      <alignment vertical="center"/>
    </xf>
    <xf numFmtId="4" fontId="79" fillId="90" borderId="78" applyNumberFormat="0" applyProtection="0">
      <alignment vertical="center"/>
    </xf>
    <xf numFmtId="4" fontId="79" fillId="90" borderId="78" applyNumberFormat="0" applyProtection="0">
      <alignment vertical="center"/>
    </xf>
    <xf numFmtId="4" fontId="79" fillId="90" borderId="78" applyNumberFormat="0" applyProtection="0">
      <alignment vertical="center"/>
    </xf>
    <xf numFmtId="4" fontId="79" fillId="90" borderId="78" applyNumberFormat="0" applyProtection="0">
      <alignment vertical="center"/>
    </xf>
    <xf numFmtId="4" fontId="79" fillId="90" borderId="78" applyNumberFormat="0" applyProtection="0">
      <alignment vertical="center"/>
    </xf>
    <xf numFmtId="4" fontId="79" fillId="90" borderId="78" applyNumberFormat="0" applyProtection="0">
      <alignment vertical="center"/>
    </xf>
    <xf numFmtId="4" fontId="79" fillId="90" borderId="78" applyNumberFormat="0" applyProtection="0">
      <alignment vertical="center"/>
    </xf>
    <xf numFmtId="4" fontId="79" fillId="90" borderId="78" applyNumberFormat="0" applyProtection="0">
      <alignment vertical="center"/>
    </xf>
    <xf numFmtId="4" fontId="77" fillId="54" borderId="95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77" fillId="54" borderId="95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4" fontId="3" fillId="90" borderId="78" applyNumberFormat="0" applyProtection="0">
      <alignment horizontal="left" vertical="center" indent="1"/>
    </xf>
    <xf numFmtId="0" fontId="77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77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0" fontId="80" fillId="54" borderId="95" applyNumberFormat="0" applyProtection="0">
      <alignment horizontal="left" vertical="top" indent="1"/>
    </xf>
    <xf numFmtId="4" fontId="77" fillId="91" borderId="0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77" fillId="91" borderId="0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81" fillId="38" borderId="95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81" fillId="38" borderId="95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3" fillId="38" borderId="78" applyNumberFormat="0" applyProtection="0">
      <alignment horizontal="right" vertical="center"/>
    </xf>
    <xf numFmtId="4" fontId="81" fillId="43" borderId="95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81" fillId="43" borderId="95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3" fillId="92" borderId="78" applyNumberFormat="0" applyProtection="0">
      <alignment horizontal="right" vertical="center"/>
    </xf>
    <xf numFmtId="4" fontId="81" fillId="50" borderId="95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81" fillId="50" borderId="95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3" fillId="50" borderId="96" applyNumberFormat="0" applyProtection="0">
      <alignment horizontal="right" vertical="center"/>
    </xf>
    <xf numFmtId="4" fontId="81" fillId="45" borderId="95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81" fillId="45" borderId="95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3" fillId="45" borderId="78" applyNumberFormat="0" applyProtection="0">
      <alignment horizontal="right" vertical="center"/>
    </xf>
    <xf numFmtId="4" fontId="81" fillId="48" borderId="95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81" fillId="48" borderId="95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3" fillId="48" borderId="78" applyNumberFormat="0" applyProtection="0">
      <alignment horizontal="right" vertical="center"/>
    </xf>
    <xf numFmtId="4" fontId="81" fillId="52" borderId="95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81" fillId="52" borderId="95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3" fillId="52" borderId="78" applyNumberFormat="0" applyProtection="0">
      <alignment horizontal="right" vertical="center"/>
    </xf>
    <xf numFmtId="4" fontId="81" fillId="51" borderId="95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81" fillId="51" borderId="95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3" fillId="51" borderId="78" applyNumberFormat="0" applyProtection="0">
      <alignment horizontal="right" vertical="center"/>
    </xf>
    <xf numFmtId="4" fontId="81" fillId="93" borderId="95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81" fillId="93" borderId="95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3" fillId="93" borderId="78" applyNumberFormat="0" applyProtection="0">
      <alignment horizontal="right" vertical="center"/>
    </xf>
    <xf numFmtId="4" fontId="81" fillId="44" borderId="95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81" fillId="44" borderId="95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3" fillId="44" borderId="78" applyNumberFormat="0" applyProtection="0">
      <alignment horizontal="right" vertical="center"/>
    </xf>
    <xf numFmtId="4" fontId="77" fillId="94" borderId="97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77" fillId="94" borderId="97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3" fillId="94" borderId="96" applyNumberFormat="0" applyProtection="0">
      <alignment horizontal="left" vertical="center" indent="1"/>
    </xf>
    <xf numFmtId="4" fontId="81" fillId="6" borderId="0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81" fillId="6" borderId="0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82" fillId="95" borderId="0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82" fillId="95" borderId="0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6" fillId="95" borderId="96" applyNumberFormat="0" applyProtection="0">
      <alignment horizontal="left" vertical="center" indent="1"/>
    </xf>
    <xf numFmtId="4" fontId="81" fillId="91" borderId="95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81" fillId="91" borderId="95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3" fillId="91" borderId="78" applyNumberFormat="0" applyProtection="0">
      <alignment horizontal="right" vertical="center"/>
    </xf>
    <xf numFmtId="4" fontId="81" fillId="6" borderId="0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81" fillId="6" borderId="0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3" fillId="6" borderId="96" applyNumberFormat="0" applyProtection="0">
      <alignment horizontal="left" vertical="center" indent="1"/>
    </xf>
    <xf numFmtId="4" fontId="81" fillId="91" borderId="0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81" fillId="91" borderId="0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4" fontId="3" fillId="91" borderId="96" applyNumberFormat="0" applyProtection="0">
      <alignment horizontal="left" vertical="center" indent="1"/>
    </xf>
    <xf numFmtId="0" fontId="6" fillId="95" borderId="95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6" fillId="95" borderId="95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3" fillId="3" borderId="78" applyNumberFormat="0" applyProtection="0">
      <alignment horizontal="left" vertical="center" indent="1"/>
    </xf>
    <xf numFmtId="0" fontId="6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6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3" fillId="95" borderId="95" applyNumberFormat="0" applyProtection="0">
      <alignment horizontal="left" vertical="top" indent="1"/>
    </xf>
    <xf numFmtId="0" fontId="6" fillId="91" borderId="95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6" fillId="91" borderId="95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3" fillId="4" borderId="78" applyNumberFormat="0" applyProtection="0">
      <alignment horizontal="left" vertical="center" indent="1"/>
    </xf>
    <xf numFmtId="0" fontId="6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6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3" fillId="91" borderId="95" applyNumberFormat="0" applyProtection="0">
      <alignment horizontal="left" vertical="top" indent="1"/>
    </xf>
    <xf numFmtId="0" fontId="6" fillId="5" borderId="95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6" fillId="5" borderId="95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3" fillId="5" borderId="78" applyNumberFormat="0" applyProtection="0">
      <alignment horizontal="left" vertical="center" indent="1"/>
    </xf>
    <xf numFmtId="0" fontId="6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6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3" fillId="5" borderId="95" applyNumberFormat="0" applyProtection="0">
      <alignment horizontal="left" vertical="top" indent="1"/>
    </xf>
    <xf numFmtId="0" fontId="6" fillId="6" borderId="95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2" fillId="0" borderId="0"/>
    <xf numFmtId="0" fontId="6" fillId="6" borderId="95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3" fillId="6" borderId="78" applyNumberFormat="0" applyProtection="0">
      <alignment horizontal="left" vertical="center" indent="1"/>
    </xf>
    <xf numFmtId="0" fontId="6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6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3" fillId="6" borderId="95" applyNumberFormat="0" applyProtection="0">
      <alignment horizontal="left" vertical="top" indent="1"/>
    </xf>
    <xf numFmtId="0" fontId="6" fillId="96" borderId="98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6" fillId="96" borderId="98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3" fillId="96" borderId="99" applyNumberFormat="0">
      <protection locked="0"/>
    </xf>
    <xf numFmtId="0" fontId="4" fillId="95" borderId="100" applyBorder="0"/>
    <xf numFmtId="4" fontId="81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1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3" fillId="55" borderId="95" applyNumberFormat="0" applyProtection="0">
      <alignment vertical="center"/>
    </xf>
    <xf numFmtId="4" fontId="84" fillId="55" borderId="95" applyNumberFormat="0" applyProtection="0">
      <alignment vertical="center"/>
    </xf>
    <xf numFmtId="4" fontId="79" fillId="97" borderId="98" applyNumberFormat="0" applyProtection="0">
      <alignment vertical="center"/>
    </xf>
    <xf numFmtId="4" fontId="79" fillId="97" borderId="98" applyNumberFormat="0" applyProtection="0">
      <alignment vertical="center"/>
    </xf>
    <xf numFmtId="4" fontId="79" fillId="97" borderId="98" applyNumberFormat="0" applyProtection="0">
      <alignment vertical="center"/>
    </xf>
    <xf numFmtId="4" fontId="84" fillId="55" borderId="95" applyNumberFormat="0" applyProtection="0">
      <alignment vertical="center"/>
    </xf>
    <xf numFmtId="4" fontId="79" fillId="97" borderId="98" applyNumberFormat="0" applyProtection="0">
      <alignment vertical="center"/>
    </xf>
    <xf numFmtId="4" fontId="79" fillId="97" borderId="98" applyNumberFormat="0" applyProtection="0">
      <alignment vertical="center"/>
    </xf>
    <xf numFmtId="4" fontId="79" fillId="97" borderId="98" applyNumberFormat="0" applyProtection="0">
      <alignment vertical="center"/>
    </xf>
    <xf numFmtId="4" fontId="79" fillId="97" borderId="98" applyNumberFormat="0" applyProtection="0">
      <alignment vertical="center"/>
    </xf>
    <xf numFmtId="4" fontId="79" fillId="97" borderId="98" applyNumberFormat="0" applyProtection="0">
      <alignment vertical="center"/>
    </xf>
    <xf numFmtId="4" fontId="79" fillId="97" borderId="98" applyNumberFormat="0" applyProtection="0">
      <alignment vertical="center"/>
    </xf>
    <xf numFmtId="4" fontId="79" fillId="97" borderId="98" applyNumberFormat="0" applyProtection="0">
      <alignment vertical="center"/>
    </xf>
    <xf numFmtId="4" fontId="79" fillId="97" borderId="98" applyNumberFormat="0" applyProtection="0">
      <alignment vertical="center"/>
    </xf>
    <xf numFmtId="4" fontId="81" fillId="55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1" fillId="55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4" fontId="83" fillId="3" borderId="95" applyNumberFormat="0" applyProtection="0">
      <alignment horizontal="left" vertical="center" indent="1"/>
    </xf>
    <xf numFmtId="0" fontId="81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1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0" fontId="83" fillId="55" borderId="95" applyNumberFormat="0" applyProtection="0">
      <alignment horizontal="left" vertical="top" indent="1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81" fillId="6" borderId="95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3" fillId="0" borderId="78" applyNumberFormat="0" applyProtection="0">
      <alignment horizontal="right" vertical="center"/>
    </xf>
    <xf numFmtId="4" fontId="84" fillId="6" borderId="95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84" fillId="6" borderId="95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79" fillId="10" borderId="78" applyNumberFormat="0" applyProtection="0">
      <alignment horizontal="right" vertical="center"/>
    </xf>
    <xf numFmtId="4" fontId="81" fillId="91" borderId="95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81" fillId="91" borderId="95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4" fontId="3" fillId="2" borderId="78" applyNumberFormat="0" applyProtection="0">
      <alignment horizontal="left" vertical="center" indent="1"/>
    </xf>
    <xf numFmtId="0" fontId="81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1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0" fontId="83" fillId="91" borderId="95" applyNumberFormat="0" applyProtection="0">
      <alignment horizontal="left" vertical="top" indent="1"/>
    </xf>
    <xf numFmtId="4" fontId="85" fillId="98" borderId="0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5" fillId="98" borderId="0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4" fontId="86" fillId="98" borderId="96" applyNumberFormat="0" applyProtection="0">
      <alignment horizontal="left" vertical="center" indent="1"/>
    </xf>
    <xf numFmtId="0" fontId="3" fillId="99" borderId="98"/>
    <xf numFmtId="0" fontId="3" fillId="99" borderId="98"/>
    <xf numFmtId="0" fontId="3" fillId="99" borderId="98"/>
    <xf numFmtId="0" fontId="3" fillId="99" borderId="98"/>
    <xf numFmtId="0" fontId="3" fillId="99" borderId="98"/>
    <xf numFmtId="0" fontId="3" fillId="99" borderId="98"/>
    <xf numFmtId="0" fontId="3" fillId="99" borderId="98"/>
    <xf numFmtId="4" fontId="87" fillId="6" borderId="95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7" fillId="6" borderId="95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4" fontId="88" fillId="96" borderId="78" applyNumberFormat="0" applyProtection="0">
      <alignment horizontal="right" vertical="center"/>
    </xf>
    <xf numFmtId="0" fontId="89" fillId="0" borderId="0" applyNumberFormat="0" applyFill="0" applyBorder="0" applyAlignment="0" applyProtection="0"/>
    <xf numFmtId="190" fontId="72" fillId="0" borderId="0"/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3" fillId="0" borderId="101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88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88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88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88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88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88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94" fillId="0" borderId="102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4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4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4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4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4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4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63" fillId="0" borderId="105" applyNumberFormat="0" applyFill="0" applyAlignment="0" applyProtection="0"/>
    <xf numFmtId="0" fontId="50" fillId="0" borderId="0" applyNumberFormat="0" applyFill="0" applyBorder="0" applyAlignment="0" applyProtection="0"/>
    <xf numFmtId="193" fontId="95" fillId="0" borderId="0" applyFont="0" applyFill="0" applyBorder="0" applyAlignment="0" applyProtection="0"/>
    <xf numFmtId="194" fontId="9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15" fillId="3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5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3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5" fillId="40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5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5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5" fillId="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5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5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5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5" fillId="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5" fillId="4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3" fillId="16" borderId="0"/>
    <xf numFmtId="0" fontId="15" fillId="69" borderId="0" applyNumberFormat="0" applyBorder="0" applyAlignment="0" applyProtection="0"/>
    <xf numFmtId="0" fontId="93" fillId="0" borderId="10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0" fillId="53" borderId="84" applyNumberFormat="0" applyAlignment="0" applyProtection="0"/>
    <xf numFmtId="0" fontId="55" fillId="39" borderId="0" applyNumberFormat="0" applyBorder="0" applyAlignment="0" applyProtection="0"/>
    <xf numFmtId="0" fontId="97" fillId="0" borderId="0" applyNumberFormat="0" applyFill="0" applyBorder="0" applyAlignment="0" applyProtection="0"/>
    <xf numFmtId="0" fontId="98" fillId="42" borderId="79" applyNumberFormat="0" applyAlignment="0" applyProtection="0"/>
    <xf numFmtId="0" fontId="99" fillId="0" borderId="85" applyNumberFormat="0" applyFill="0" applyAlignment="0" applyProtection="0"/>
    <xf numFmtId="0" fontId="70" fillId="0" borderId="0"/>
    <xf numFmtId="0" fontId="74" fillId="0" borderId="0"/>
    <xf numFmtId="0" fontId="15" fillId="55" borderId="90" applyNumberFormat="0" applyFont="0" applyAlignment="0" applyProtection="0"/>
    <xf numFmtId="9" fontId="6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" fillId="0" borderId="0"/>
    <xf numFmtId="4" fontId="3" fillId="2" borderId="129" applyNumberFormat="0" applyProtection="0">
      <alignment horizontal="left" vertical="center" indent="1"/>
    </xf>
    <xf numFmtId="4" fontId="3" fillId="2" borderId="129" applyNumberFormat="0" applyProtection="0">
      <alignment horizontal="left" vertical="center" indent="1"/>
    </xf>
    <xf numFmtId="0" fontId="3" fillId="5" borderId="129" applyNumberFormat="0" applyProtection="0">
      <alignment horizontal="left" vertical="center" indent="1"/>
    </xf>
    <xf numFmtId="4" fontId="3" fillId="0" borderId="129" applyNumberFormat="0" applyProtection="0">
      <alignment horizontal="right" vertical="center"/>
    </xf>
    <xf numFmtId="0" fontId="3" fillId="4" borderId="129" applyNumberFormat="0" applyProtection="0">
      <alignment horizontal="left" vertical="center" indent="1"/>
    </xf>
    <xf numFmtId="0" fontId="3" fillId="6" borderId="129" applyNumberFormat="0" applyProtection="0">
      <alignment horizontal="left" vertical="center" indent="1"/>
    </xf>
    <xf numFmtId="0" fontId="3" fillId="3" borderId="129" applyNumberFormat="0" applyProtection="0">
      <alignment horizontal="left" vertical="center" indent="1"/>
    </xf>
    <xf numFmtId="0" fontId="3" fillId="16" borderId="0"/>
    <xf numFmtId="0" fontId="58" fillId="75" borderId="129" applyNumberFormat="0" applyAlignment="0" applyProtection="0"/>
    <xf numFmtId="0" fontId="3" fillId="16" borderId="0"/>
    <xf numFmtId="0" fontId="66" fillId="72" borderId="129" applyNumberFormat="0" applyAlignment="0" applyProtection="0"/>
    <xf numFmtId="0" fontId="3" fillId="71" borderId="129" applyNumberFormat="0" applyFont="0" applyAlignment="0" applyProtection="0"/>
    <xf numFmtId="0" fontId="76" fillId="75" borderId="137" applyNumberFormat="0" applyAlignment="0" applyProtection="0"/>
    <xf numFmtId="4" fontId="3" fillId="54" borderId="129" applyNumberFormat="0" applyProtection="0">
      <alignment vertical="center"/>
    </xf>
    <xf numFmtId="4" fontId="79" fillId="90" borderId="129" applyNumberFormat="0" applyProtection="0">
      <alignment vertical="center"/>
    </xf>
    <xf numFmtId="4" fontId="3" fillId="90" borderId="129" applyNumberFormat="0" applyProtection="0">
      <alignment horizontal="left" vertical="center" indent="1"/>
    </xf>
    <xf numFmtId="0" fontId="80" fillId="54" borderId="138" applyNumberFormat="0" applyProtection="0">
      <alignment horizontal="left" vertical="top" indent="1"/>
    </xf>
    <xf numFmtId="4" fontId="3" fillId="38" borderId="129" applyNumberFormat="0" applyProtection="0">
      <alignment horizontal="right" vertical="center"/>
    </xf>
    <xf numFmtId="4" fontId="3" fillId="92" borderId="129" applyNumberFormat="0" applyProtection="0">
      <alignment horizontal="right" vertical="center"/>
    </xf>
    <xf numFmtId="4" fontId="3" fillId="45" borderId="129" applyNumberFormat="0" applyProtection="0">
      <alignment horizontal="right" vertical="center"/>
    </xf>
    <xf numFmtId="4" fontId="3" fillId="48" borderId="129" applyNumberFormat="0" applyProtection="0">
      <alignment horizontal="right" vertical="center"/>
    </xf>
    <xf numFmtId="4" fontId="3" fillId="52" borderId="129" applyNumberFormat="0" applyProtection="0">
      <alignment horizontal="right" vertical="center"/>
    </xf>
    <xf numFmtId="4" fontId="3" fillId="51" borderId="129" applyNumberFormat="0" applyProtection="0">
      <alignment horizontal="right" vertical="center"/>
    </xf>
    <xf numFmtId="4" fontId="3" fillId="93" borderId="129" applyNumberFormat="0" applyProtection="0">
      <alignment horizontal="right" vertical="center"/>
    </xf>
    <xf numFmtId="4" fontId="3" fillId="44" borderId="129" applyNumberFormat="0" applyProtection="0">
      <alignment horizontal="right" vertical="center"/>
    </xf>
    <xf numFmtId="4" fontId="3" fillId="91" borderId="129" applyNumberFormat="0" applyProtection="0">
      <alignment horizontal="right" vertical="center"/>
    </xf>
    <xf numFmtId="0" fontId="3" fillId="95" borderId="138" applyNumberFormat="0" applyProtection="0">
      <alignment horizontal="left" vertical="top" indent="1"/>
    </xf>
    <xf numFmtId="0" fontId="3" fillId="91" borderId="138" applyNumberFormat="0" applyProtection="0">
      <alignment horizontal="left" vertical="top" indent="1"/>
    </xf>
    <xf numFmtId="0" fontId="3" fillId="5" borderId="138" applyNumberFormat="0" applyProtection="0">
      <alignment horizontal="left" vertical="top" indent="1"/>
    </xf>
    <xf numFmtId="0" fontId="3" fillId="6" borderId="138" applyNumberFormat="0" applyProtection="0">
      <alignment horizontal="left" vertical="top" indent="1"/>
    </xf>
    <xf numFmtId="0" fontId="4" fillId="95" borderId="139" applyBorder="0"/>
    <xf numFmtId="4" fontId="83" fillId="55" borderId="138" applyNumberFormat="0" applyProtection="0">
      <alignment vertical="center"/>
    </xf>
    <xf numFmtId="4" fontId="83" fillId="3" borderId="138" applyNumberFormat="0" applyProtection="0">
      <alignment horizontal="left" vertical="center" indent="1"/>
    </xf>
    <xf numFmtId="0" fontId="83" fillId="55" borderId="138" applyNumberFormat="0" applyProtection="0">
      <alignment horizontal="left" vertical="top" indent="1"/>
    </xf>
    <xf numFmtId="4" fontId="79" fillId="10" borderId="129" applyNumberFormat="0" applyProtection="0">
      <alignment horizontal="right" vertical="center"/>
    </xf>
    <xf numFmtId="0" fontId="83" fillId="91" borderId="138" applyNumberFormat="0" applyProtection="0">
      <alignment horizontal="left" vertical="top" indent="1"/>
    </xf>
    <xf numFmtId="4" fontId="88" fillId="96" borderId="129" applyNumberFormat="0" applyProtection="0">
      <alignment horizontal="right" vertical="center"/>
    </xf>
    <xf numFmtId="0" fontId="63" fillId="0" borderId="140" applyNumberFormat="0" applyFill="0" applyAlignment="0" applyProtection="0"/>
    <xf numFmtId="0" fontId="3" fillId="16" borderId="0"/>
    <xf numFmtId="0" fontId="3" fillId="3" borderId="149" applyNumberFormat="0" applyProtection="0">
      <alignment horizontal="left" vertical="center" indent="1"/>
    </xf>
    <xf numFmtId="4" fontId="3" fillId="91" borderId="149" applyNumberFormat="0" applyProtection="0">
      <alignment horizontal="right" vertical="center"/>
    </xf>
    <xf numFmtId="4" fontId="3" fillId="44" borderId="149" applyNumberFormat="0" applyProtection="0">
      <alignment horizontal="right" vertical="center"/>
    </xf>
    <xf numFmtId="4" fontId="3" fillId="93" borderId="149" applyNumberFormat="0" applyProtection="0">
      <alignment horizontal="right" vertical="center"/>
    </xf>
    <xf numFmtId="4" fontId="3" fillId="51" borderId="149" applyNumberFormat="0" applyProtection="0">
      <alignment horizontal="right" vertical="center"/>
    </xf>
    <xf numFmtId="4" fontId="3" fillId="52" borderId="149" applyNumberFormat="0" applyProtection="0">
      <alignment horizontal="right" vertical="center"/>
    </xf>
    <xf numFmtId="4" fontId="3" fillId="48" borderId="149" applyNumberFormat="0" applyProtection="0">
      <alignment horizontal="right" vertical="center"/>
    </xf>
    <xf numFmtId="4" fontId="3" fillId="45" borderId="149" applyNumberFormat="0" applyProtection="0">
      <alignment horizontal="right" vertical="center"/>
    </xf>
    <xf numFmtId="4" fontId="3" fillId="92" borderId="149" applyNumberFormat="0" applyProtection="0">
      <alignment horizontal="right" vertical="center"/>
    </xf>
    <xf numFmtId="4" fontId="3" fillId="38" borderId="149" applyNumberFormat="0" applyProtection="0">
      <alignment horizontal="right" vertical="center"/>
    </xf>
    <xf numFmtId="4" fontId="3" fillId="2" borderId="149" applyNumberFormat="0" applyProtection="0">
      <alignment horizontal="left" vertical="center" indent="1"/>
    </xf>
    <xf numFmtId="4" fontId="3" fillId="90" borderId="149" applyNumberFormat="0" applyProtection="0">
      <alignment horizontal="left" vertical="center" indent="1"/>
    </xf>
    <xf numFmtId="4" fontId="79" fillId="90" borderId="149" applyNumberFormat="0" applyProtection="0">
      <alignment vertical="center"/>
    </xf>
    <xf numFmtId="0" fontId="3" fillId="71" borderId="149" applyNumberFormat="0" applyFont="0" applyAlignment="0" applyProtection="0"/>
    <xf numFmtId="0" fontId="3" fillId="16" borderId="0"/>
    <xf numFmtId="0" fontId="66" fillId="72" borderId="149" applyNumberFormat="0" applyAlignment="0" applyProtection="0"/>
    <xf numFmtId="4" fontId="3" fillId="54" borderId="149" applyNumberFormat="0" applyProtection="0">
      <alignment vertical="center"/>
    </xf>
    <xf numFmtId="0" fontId="58" fillId="75" borderId="149" applyNumberFormat="0" applyAlignment="0" applyProtection="0"/>
    <xf numFmtId="0" fontId="76" fillId="75" borderId="143" applyNumberFormat="0" applyAlignment="0" applyProtection="0"/>
    <xf numFmtId="0" fontId="80" fillId="54" borderId="144" applyNumberFormat="0" applyProtection="0">
      <alignment horizontal="left" vertical="top" indent="1"/>
    </xf>
    <xf numFmtId="4" fontId="3" fillId="50" borderId="145" applyNumberFormat="0" applyProtection="0">
      <alignment horizontal="right" vertical="center"/>
    </xf>
    <xf numFmtId="4" fontId="3" fillId="94" borderId="145" applyNumberFormat="0" applyProtection="0">
      <alignment horizontal="left" vertical="center" indent="1"/>
    </xf>
    <xf numFmtId="4" fontId="6" fillId="95" borderId="145" applyNumberFormat="0" applyProtection="0">
      <alignment horizontal="left" vertical="center" indent="1"/>
    </xf>
    <xf numFmtId="4" fontId="6" fillId="95" borderId="145" applyNumberFormat="0" applyProtection="0">
      <alignment horizontal="left" vertical="center" indent="1"/>
    </xf>
    <xf numFmtId="4" fontId="3" fillId="6" borderId="145" applyNumberFormat="0" applyProtection="0">
      <alignment horizontal="left" vertical="center" indent="1"/>
    </xf>
    <xf numFmtId="4" fontId="3" fillId="91" borderId="145" applyNumberFormat="0" applyProtection="0">
      <alignment horizontal="left" vertical="center" indent="1"/>
    </xf>
    <xf numFmtId="0" fontId="3" fillId="95" borderId="144" applyNumberFormat="0" applyProtection="0">
      <alignment horizontal="left" vertical="top" indent="1"/>
    </xf>
    <xf numFmtId="0" fontId="3" fillId="91" borderId="144" applyNumberFormat="0" applyProtection="0">
      <alignment horizontal="left" vertical="top" indent="1"/>
    </xf>
    <xf numFmtId="0" fontId="3" fillId="5" borderId="144" applyNumberFormat="0" applyProtection="0">
      <alignment horizontal="left" vertical="top" indent="1"/>
    </xf>
    <xf numFmtId="0" fontId="3" fillId="6" borderId="144" applyNumberFormat="0" applyProtection="0">
      <alignment horizontal="left" vertical="top" indent="1"/>
    </xf>
    <xf numFmtId="0" fontId="4" fillId="95" borderId="146" applyBorder="0"/>
    <xf numFmtId="4" fontId="83" fillId="55" borderId="144" applyNumberFormat="0" applyProtection="0">
      <alignment vertical="center"/>
    </xf>
    <xf numFmtId="4" fontId="79" fillId="97" borderId="147" applyNumberFormat="0" applyProtection="0">
      <alignment vertical="center"/>
    </xf>
    <xf numFmtId="4" fontId="83" fillId="3" borderId="144" applyNumberFormat="0" applyProtection="0">
      <alignment horizontal="left" vertical="center" indent="1"/>
    </xf>
    <xf numFmtId="0" fontId="83" fillId="55" borderId="144" applyNumberFormat="0" applyProtection="0">
      <alignment horizontal="left" vertical="top" indent="1"/>
    </xf>
    <xf numFmtId="0" fontId="83" fillId="91" borderId="144" applyNumberFormat="0" applyProtection="0">
      <alignment horizontal="left" vertical="top" indent="1"/>
    </xf>
    <xf numFmtId="4" fontId="86" fillId="98" borderId="145" applyNumberFormat="0" applyProtection="0">
      <alignment horizontal="left" vertical="center" indent="1"/>
    </xf>
    <xf numFmtId="0" fontId="3" fillId="99" borderId="147"/>
    <xf numFmtId="0" fontId="63" fillId="0" borderId="148" applyNumberFormat="0" applyFill="0" applyAlignment="0" applyProtection="0"/>
    <xf numFmtId="0" fontId="3" fillId="4" borderId="149" applyNumberFormat="0" applyProtection="0">
      <alignment horizontal="left" vertical="center" indent="1"/>
    </xf>
    <xf numFmtId="0" fontId="3" fillId="5" borderId="149" applyNumberFormat="0" applyProtection="0">
      <alignment horizontal="left" vertical="center" indent="1"/>
    </xf>
    <xf numFmtId="0" fontId="3" fillId="6" borderId="149" applyNumberFormat="0" applyProtection="0">
      <alignment horizontal="left" vertical="center" indent="1"/>
    </xf>
    <xf numFmtId="4" fontId="3" fillId="0" borderId="149" applyNumberFormat="0" applyProtection="0">
      <alignment horizontal="right" vertical="center"/>
    </xf>
    <xf numFmtId="4" fontId="79" fillId="10" borderId="149" applyNumberFormat="0" applyProtection="0">
      <alignment horizontal="right" vertical="center"/>
    </xf>
    <xf numFmtId="4" fontId="3" fillId="2" borderId="149" applyNumberFormat="0" applyProtection="0">
      <alignment horizontal="left" vertical="center" indent="1"/>
    </xf>
    <xf numFmtId="4" fontId="88" fillId="96" borderId="149" applyNumberFormat="0" applyProtection="0">
      <alignment horizontal="right" vertical="center"/>
    </xf>
    <xf numFmtId="0" fontId="3" fillId="16" borderId="0"/>
    <xf numFmtId="0" fontId="3" fillId="16" borderId="0"/>
    <xf numFmtId="4" fontId="3" fillId="2" borderId="149" applyNumberFormat="0" applyProtection="0">
      <alignment horizontal="left" vertical="center" indent="1"/>
    </xf>
    <xf numFmtId="0" fontId="3" fillId="5" borderId="149" applyNumberFormat="0" applyProtection="0">
      <alignment horizontal="left" vertical="center" indent="1"/>
    </xf>
    <xf numFmtId="4" fontId="3" fillId="2" borderId="155" applyNumberFormat="0" applyProtection="0">
      <alignment horizontal="left" vertical="center" indent="1"/>
    </xf>
    <xf numFmtId="4" fontId="3" fillId="2" borderId="155" applyNumberFormat="0" applyProtection="0">
      <alignment horizontal="left" vertical="center" indent="1"/>
    </xf>
    <xf numFmtId="0" fontId="3" fillId="3" borderId="155" applyNumberFormat="0" applyProtection="0">
      <alignment horizontal="left" vertical="center" indent="1"/>
    </xf>
    <xf numFmtId="4" fontId="3" fillId="0" borderId="155" applyNumberFormat="0" applyProtection="0">
      <alignment horizontal="right" vertical="center"/>
    </xf>
    <xf numFmtId="0" fontId="3" fillId="4" borderId="155" applyNumberFormat="0" applyProtection="0">
      <alignment horizontal="left" vertical="center" indent="1"/>
    </xf>
    <xf numFmtId="0" fontId="3" fillId="5" borderId="155" applyNumberFormat="0" applyProtection="0">
      <alignment horizontal="left" vertical="center" indent="1"/>
    </xf>
    <xf numFmtId="0" fontId="3" fillId="6" borderId="155" applyNumberFormat="0" applyProtection="0">
      <alignment horizontal="left" vertical="center" indent="1"/>
    </xf>
    <xf numFmtId="0" fontId="124" fillId="16" borderId="0"/>
    <xf numFmtId="0" fontId="58" fillId="75" borderId="155" applyNumberFormat="0" applyAlignment="0" applyProtection="0"/>
    <xf numFmtId="0" fontId="124" fillId="16" borderId="0"/>
    <xf numFmtId="0" fontId="66" fillId="72" borderId="155" applyNumberFormat="0" applyAlignment="0" applyProtection="0"/>
    <xf numFmtId="0" fontId="3" fillId="71" borderId="155" applyNumberFormat="0" applyFont="0" applyAlignment="0" applyProtection="0"/>
    <xf numFmtId="0" fontId="76" fillId="75" borderId="156" applyNumberFormat="0" applyAlignment="0" applyProtection="0"/>
    <xf numFmtId="4" fontId="3" fillId="54" borderId="155" applyNumberFormat="0" applyProtection="0">
      <alignment vertical="center"/>
    </xf>
    <xf numFmtId="4" fontId="79" fillId="90" borderId="155" applyNumberFormat="0" applyProtection="0">
      <alignment vertical="center"/>
    </xf>
    <xf numFmtId="4" fontId="3" fillId="90" borderId="155" applyNumberFormat="0" applyProtection="0">
      <alignment horizontal="left" vertical="center" indent="1"/>
    </xf>
    <xf numFmtId="0" fontId="80" fillId="54" borderId="157" applyNumberFormat="0" applyProtection="0">
      <alignment horizontal="left" vertical="top" indent="1"/>
    </xf>
    <xf numFmtId="4" fontId="3" fillId="38" borderId="155" applyNumberFormat="0" applyProtection="0">
      <alignment horizontal="right" vertical="center"/>
    </xf>
    <xf numFmtId="4" fontId="3" fillId="92" borderId="155" applyNumberFormat="0" applyProtection="0">
      <alignment horizontal="right" vertical="center"/>
    </xf>
    <xf numFmtId="4" fontId="3" fillId="50" borderId="158" applyNumberFormat="0" applyProtection="0">
      <alignment horizontal="right" vertical="center"/>
    </xf>
    <xf numFmtId="4" fontId="3" fillId="45" borderId="155" applyNumberFormat="0" applyProtection="0">
      <alignment horizontal="right" vertical="center"/>
    </xf>
    <xf numFmtId="4" fontId="3" fillId="48" borderId="155" applyNumberFormat="0" applyProtection="0">
      <alignment horizontal="right" vertical="center"/>
    </xf>
    <xf numFmtId="4" fontId="3" fillId="52" borderId="155" applyNumberFormat="0" applyProtection="0">
      <alignment horizontal="right" vertical="center"/>
    </xf>
    <xf numFmtId="4" fontId="3" fillId="51" borderId="155" applyNumberFormat="0" applyProtection="0">
      <alignment horizontal="right" vertical="center"/>
    </xf>
    <xf numFmtId="4" fontId="3" fillId="93" borderId="155" applyNumberFormat="0" applyProtection="0">
      <alignment horizontal="right" vertical="center"/>
    </xf>
    <xf numFmtId="4" fontId="3" fillId="44" borderId="155" applyNumberFormat="0" applyProtection="0">
      <alignment horizontal="right" vertical="center"/>
    </xf>
    <xf numFmtId="4" fontId="3" fillId="94" borderId="158" applyNumberFormat="0" applyProtection="0">
      <alignment horizontal="left" vertical="center" indent="1"/>
    </xf>
    <xf numFmtId="4" fontId="6" fillId="95" borderId="158" applyNumberFormat="0" applyProtection="0">
      <alignment horizontal="left" vertical="center" indent="1"/>
    </xf>
    <xf numFmtId="4" fontId="6" fillId="95" borderId="158" applyNumberFormat="0" applyProtection="0">
      <alignment horizontal="left" vertical="center" indent="1"/>
    </xf>
    <xf numFmtId="4" fontId="3" fillId="91" borderId="155" applyNumberFormat="0" applyProtection="0">
      <alignment horizontal="right" vertical="center"/>
    </xf>
    <xf numFmtId="4" fontId="3" fillId="6" borderId="158" applyNumberFormat="0" applyProtection="0">
      <alignment horizontal="left" vertical="center" indent="1"/>
    </xf>
    <xf numFmtId="4" fontId="3" fillId="91" borderId="158" applyNumberFormat="0" applyProtection="0">
      <alignment horizontal="left" vertical="center" indent="1"/>
    </xf>
    <xf numFmtId="0" fontId="3" fillId="95" borderId="157" applyNumberFormat="0" applyProtection="0">
      <alignment horizontal="left" vertical="top" indent="1"/>
    </xf>
    <xf numFmtId="0" fontId="3" fillId="91" borderId="157" applyNumberFormat="0" applyProtection="0">
      <alignment horizontal="left" vertical="top" indent="1"/>
    </xf>
    <xf numFmtId="0" fontId="3" fillId="5" borderId="157" applyNumberFormat="0" applyProtection="0">
      <alignment horizontal="left" vertical="top" indent="1"/>
    </xf>
    <xf numFmtId="0" fontId="3" fillId="6" borderId="157" applyNumberFormat="0" applyProtection="0">
      <alignment horizontal="left" vertical="top" indent="1"/>
    </xf>
    <xf numFmtId="0" fontId="4" fillId="95" borderId="159" applyBorder="0"/>
    <xf numFmtId="4" fontId="83" fillId="55" borderId="157" applyNumberFormat="0" applyProtection="0">
      <alignment vertical="center"/>
    </xf>
    <xf numFmtId="4" fontId="83" fillId="3" borderId="157" applyNumberFormat="0" applyProtection="0">
      <alignment horizontal="left" vertical="center" indent="1"/>
    </xf>
    <xf numFmtId="0" fontId="83" fillId="55" borderId="157" applyNumberFormat="0" applyProtection="0">
      <alignment horizontal="left" vertical="top" indent="1"/>
    </xf>
    <xf numFmtId="4" fontId="79" fillId="10" borderId="155" applyNumberFormat="0" applyProtection="0">
      <alignment horizontal="right" vertical="center"/>
    </xf>
    <xf numFmtId="0" fontId="83" fillId="91" borderId="157" applyNumberFormat="0" applyProtection="0">
      <alignment horizontal="left" vertical="top" indent="1"/>
    </xf>
    <xf numFmtId="4" fontId="86" fillId="98" borderId="158" applyNumberFormat="0" applyProtection="0">
      <alignment horizontal="left" vertical="center" indent="1"/>
    </xf>
    <xf numFmtId="4" fontId="88" fillId="96" borderId="155" applyNumberFormat="0" applyProtection="0">
      <alignment horizontal="right" vertical="center"/>
    </xf>
    <xf numFmtId="0" fontId="63" fillId="0" borderId="160" applyNumberFormat="0" applyFill="0" applyAlignment="0" applyProtection="0"/>
    <xf numFmtId="4" fontId="3" fillId="2" borderId="163" applyNumberFormat="0" applyProtection="0">
      <alignment horizontal="left" vertical="center" indent="1"/>
    </xf>
    <xf numFmtId="4" fontId="3" fillId="2" borderId="163" applyNumberFormat="0" applyProtection="0">
      <alignment horizontal="left" vertical="center" indent="1"/>
    </xf>
    <xf numFmtId="0" fontId="3" fillId="3" borderId="163" applyNumberFormat="0" applyProtection="0">
      <alignment horizontal="left" vertical="center" indent="1"/>
    </xf>
    <xf numFmtId="4" fontId="3" fillId="0" borderId="163" applyNumberFormat="0" applyProtection="0">
      <alignment horizontal="right" vertical="center"/>
    </xf>
    <xf numFmtId="0" fontId="3" fillId="4" borderId="163" applyNumberFormat="0" applyProtection="0">
      <alignment horizontal="left" vertical="center" indent="1"/>
    </xf>
    <xf numFmtId="0" fontId="3" fillId="5" borderId="163" applyNumberFormat="0" applyProtection="0">
      <alignment horizontal="left" vertical="center" indent="1"/>
    </xf>
    <xf numFmtId="0" fontId="3" fillId="6" borderId="163" applyNumberFormat="0" applyProtection="0">
      <alignment horizontal="left" vertical="center" indent="1"/>
    </xf>
    <xf numFmtId="0" fontId="1" fillId="0" borderId="0"/>
    <xf numFmtId="0" fontId="1" fillId="0" borderId="0"/>
    <xf numFmtId="4" fontId="3" fillId="2" borderId="166" applyNumberFormat="0" applyProtection="0">
      <alignment horizontal="left" vertical="center" indent="1"/>
    </xf>
    <xf numFmtId="4" fontId="3" fillId="2" borderId="166" applyNumberFormat="0" applyProtection="0">
      <alignment horizontal="left" vertical="center" indent="1"/>
    </xf>
    <xf numFmtId="0" fontId="3" fillId="5" borderId="166" applyNumberFormat="0" applyProtection="0">
      <alignment horizontal="left" vertical="center" indent="1"/>
    </xf>
    <xf numFmtId="4" fontId="3" fillId="0" borderId="166" applyNumberFormat="0" applyProtection="0">
      <alignment horizontal="right" vertical="center"/>
    </xf>
    <xf numFmtId="0" fontId="3" fillId="4" borderId="166" applyNumberFormat="0" applyProtection="0">
      <alignment horizontal="left" vertical="center" indent="1"/>
    </xf>
    <xf numFmtId="0" fontId="3" fillId="6" borderId="166" applyNumberFormat="0" applyProtection="0">
      <alignment horizontal="left" vertical="center" indent="1"/>
    </xf>
    <xf numFmtId="0" fontId="3" fillId="3" borderId="166" applyNumberFormat="0" applyProtection="0">
      <alignment horizontal="left" vertical="center" indent="1"/>
    </xf>
    <xf numFmtId="0" fontId="58" fillId="75" borderId="166" applyNumberFormat="0" applyAlignment="0" applyProtection="0"/>
    <xf numFmtId="0" fontId="66" fillId="72" borderId="166" applyNumberFormat="0" applyAlignment="0" applyProtection="0"/>
    <xf numFmtId="0" fontId="3" fillId="71" borderId="166" applyNumberFormat="0" applyFont="0" applyAlignment="0" applyProtection="0"/>
    <xf numFmtId="0" fontId="76" fillId="75" borderId="167" applyNumberFormat="0" applyAlignment="0" applyProtection="0"/>
    <xf numFmtId="4" fontId="3" fillId="54" borderId="166" applyNumberFormat="0" applyProtection="0">
      <alignment vertical="center"/>
    </xf>
    <xf numFmtId="4" fontId="79" fillId="90" borderId="166" applyNumberFormat="0" applyProtection="0">
      <alignment vertical="center"/>
    </xf>
    <xf numFmtId="4" fontId="3" fillId="90" borderId="166" applyNumberFormat="0" applyProtection="0">
      <alignment horizontal="left" vertical="center" indent="1"/>
    </xf>
    <xf numFmtId="0" fontId="80" fillId="54" borderId="168" applyNumberFormat="0" applyProtection="0">
      <alignment horizontal="left" vertical="top" indent="1"/>
    </xf>
    <xf numFmtId="4" fontId="3" fillId="38" borderId="166" applyNumberFormat="0" applyProtection="0">
      <alignment horizontal="right" vertical="center"/>
    </xf>
    <xf numFmtId="4" fontId="3" fillId="92" borderId="166" applyNumberFormat="0" applyProtection="0">
      <alignment horizontal="right" vertical="center"/>
    </xf>
    <xf numFmtId="4" fontId="3" fillId="50" borderId="169" applyNumberFormat="0" applyProtection="0">
      <alignment horizontal="right" vertical="center"/>
    </xf>
    <xf numFmtId="4" fontId="3" fillId="45" borderId="166" applyNumberFormat="0" applyProtection="0">
      <alignment horizontal="right" vertical="center"/>
    </xf>
    <xf numFmtId="4" fontId="3" fillId="48" borderId="166" applyNumberFormat="0" applyProtection="0">
      <alignment horizontal="right" vertical="center"/>
    </xf>
    <xf numFmtId="4" fontId="3" fillId="52" borderId="166" applyNumberFormat="0" applyProtection="0">
      <alignment horizontal="right" vertical="center"/>
    </xf>
    <xf numFmtId="4" fontId="3" fillId="51" borderId="166" applyNumberFormat="0" applyProtection="0">
      <alignment horizontal="right" vertical="center"/>
    </xf>
    <xf numFmtId="4" fontId="3" fillId="93" borderId="166" applyNumberFormat="0" applyProtection="0">
      <alignment horizontal="right" vertical="center"/>
    </xf>
    <xf numFmtId="4" fontId="3" fillId="44" borderId="166" applyNumberFormat="0" applyProtection="0">
      <alignment horizontal="right" vertical="center"/>
    </xf>
    <xf numFmtId="4" fontId="3" fillId="94" borderId="169" applyNumberFormat="0" applyProtection="0">
      <alignment horizontal="left" vertical="center" indent="1"/>
    </xf>
    <xf numFmtId="4" fontId="6" fillId="95" borderId="169" applyNumberFormat="0" applyProtection="0">
      <alignment horizontal="left" vertical="center" indent="1"/>
    </xf>
    <xf numFmtId="4" fontId="6" fillId="95" borderId="169" applyNumberFormat="0" applyProtection="0">
      <alignment horizontal="left" vertical="center" indent="1"/>
    </xf>
    <xf numFmtId="4" fontId="3" fillId="91" borderId="166" applyNumberFormat="0" applyProtection="0">
      <alignment horizontal="right" vertical="center"/>
    </xf>
    <xf numFmtId="4" fontId="3" fillId="6" borderId="169" applyNumberFormat="0" applyProtection="0">
      <alignment horizontal="left" vertical="center" indent="1"/>
    </xf>
    <xf numFmtId="4" fontId="3" fillId="91" borderId="169" applyNumberFormat="0" applyProtection="0">
      <alignment horizontal="left" vertical="center" indent="1"/>
    </xf>
    <xf numFmtId="0" fontId="3" fillId="95" borderId="168" applyNumberFormat="0" applyProtection="0">
      <alignment horizontal="left" vertical="top" indent="1"/>
    </xf>
    <xf numFmtId="0" fontId="3" fillId="91" borderId="168" applyNumberFormat="0" applyProtection="0">
      <alignment horizontal="left" vertical="top" indent="1"/>
    </xf>
    <xf numFmtId="0" fontId="3" fillId="5" borderId="168" applyNumberFormat="0" applyProtection="0">
      <alignment horizontal="left" vertical="top" indent="1"/>
    </xf>
    <xf numFmtId="0" fontId="3" fillId="6" borderId="168" applyNumberFormat="0" applyProtection="0">
      <alignment horizontal="left" vertical="top" indent="1"/>
    </xf>
    <xf numFmtId="0" fontId="4" fillId="95" borderId="170" applyBorder="0"/>
    <xf numFmtId="4" fontId="83" fillId="55" borderId="168" applyNumberFormat="0" applyProtection="0">
      <alignment vertical="center"/>
    </xf>
    <xf numFmtId="4" fontId="83" fillId="3" borderId="168" applyNumberFormat="0" applyProtection="0">
      <alignment horizontal="left" vertical="center" indent="1"/>
    </xf>
    <xf numFmtId="0" fontId="83" fillId="55" borderId="168" applyNumberFormat="0" applyProtection="0">
      <alignment horizontal="left" vertical="top" indent="1"/>
    </xf>
    <xf numFmtId="4" fontId="79" fillId="10" borderId="166" applyNumberFormat="0" applyProtection="0">
      <alignment horizontal="right" vertical="center"/>
    </xf>
    <xf numFmtId="0" fontId="83" fillId="91" borderId="168" applyNumberFormat="0" applyProtection="0">
      <alignment horizontal="left" vertical="top" indent="1"/>
    </xf>
    <xf numFmtId="4" fontId="86" fillId="98" borderId="169" applyNumberFormat="0" applyProtection="0">
      <alignment horizontal="left" vertical="center" indent="1"/>
    </xf>
    <xf numFmtId="4" fontId="88" fillId="96" borderId="166" applyNumberFormat="0" applyProtection="0">
      <alignment horizontal="right" vertical="center"/>
    </xf>
    <xf numFmtId="0" fontId="63" fillId="0" borderId="171" applyNumberFormat="0" applyFill="0" applyAlignment="0" applyProtection="0"/>
    <xf numFmtId="0" fontId="124" fillId="16" borderId="0"/>
    <xf numFmtId="0" fontId="58" fillId="75" borderId="176" applyNumberFormat="0" applyAlignment="0" applyProtection="0"/>
    <xf numFmtId="0" fontId="66" fillId="72" borderId="176" applyNumberFormat="0" applyAlignment="0" applyProtection="0"/>
    <xf numFmtId="0" fontId="3" fillId="71" borderId="176" applyNumberFormat="0" applyFont="0" applyAlignment="0" applyProtection="0"/>
    <xf numFmtId="0" fontId="76" fillId="75" borderId="177" applyNumberFormat="0" applyAlignment="0" applyProtection="0"/>
    <xf numFmtId="4" fontId="3" fillId="54" borderId="176" applyNumberFormat="0" applyProtection="0">
      <alignment vertical="center"/>
    </xf>
    <xf numFmtId="4" fontId="79" fillId="90" borderId="176" applyNumberFormat="0" applyProtection="0">
      <alignment vertical="center"/>
    </xf>
    <xf numFmtId="4" fontId="3" fillId="90" borderId="176" applyNumberFormat="0" applyProtection="0">
      <alignment horizontal="left" vertical="center" indent="1"/>
    </xf>
    <xf numFmtId="0" fontId="80" fillId="54" borderId="178" applyNumberFormat="0" applyProtection="0">
      <alignment horizontal="left" vertical="top" indent="1"/>
    </xf>
    <xf numFmtId="4" fontId="3" fillId="2" borderId="176" applyNumberFormat="0" applyProtection="0">
      <alignment horizontal="left" vertical="center" indent="1"/>
    </xf>
    <xf numFmtId="4" fontId="3" fillId="38" borderId="176" applyNumberFormat="0" applyProtection="0">
      <alignment horizontal="right" vertical="center"/>
    </xf>
    <xf numFmtId="4" fontId="3" fillId="92" borderId="176" applyNumberFormat="0" applyProtection="0">
      <alignment horizontal="right" vertical="center"/>
    </xf>
    <xf numFmtId="4" fontId="3" fillId="50" borderId="179" applyNumberFormat="0" applyProtection="0">
      <alignment horizontal="right" vertical="center"/>
    </xf>
    <xf numFmtId="4" fontId="3" fillId="45" borderId="176" applyNumberFormat="0" applyProtection="0">
      <alignment horizontal="right" vertical="center"/>
    </xf>
    <xf numFmtId="4" fontId="3" fillId="48" borderId="176" applyNumberFormat="0" applyProtection="0">
      <alignment horizontal="right" vertical="center"/>
    </xf>
    <xf numFmtId="4" fontId="3" fillId="52" borderId="176" applyNumberFormat="0" applyProtection="0">
      <alignment horizontal="right" vertical="center"/>
    </xf>
    <xf numFmtId="4" fontId="3" fillId="51" borderId="176" applyNumberFormat="0" applyProtection="0">
      <alignment horizontal="right" vertical="center"/>
    </xf>
    <xf numFmtId="4" fontId="3" fillId="93" borderId="176" applyNumberFormat="0" applyProtection="0">
      <alignment horizontal="right" vertical="center"/>
    </xf>
    <xf numFmtId="4" fontId="3" fillId="44" borderId="176" applyNumberFormat="0" applyProtection="0">
      <alignment horizontal="right" vertical="center"/>
    </xf>
    <xf numFmtId="4" fontId="3" fillId="94" borderId="179" applyNumberFormat="0" applyProtection="0">
      <alignment horizontal="left" vertical="center" indent="1"/>
    </xf>
    <xf numFmtId="4" fontId="6" fillId="95" borderId="179" applyNumberFormat="0" applyProtection="0">
      <alignment horizontal="left" vertical="center" indent="1"/>
    </xf>
    <xf numFmtId="4" fontId="6" fillId="95" borderId="179" applyNumberFormat="0" applyProtection="0">
      <alignment horizontal="left" vertical="center" indent="1"/>
    </xf>
    <xf numFmtId="4" fontId="3" fillId="91" borderId="176" applyNumberFormat="0" applyProtection="0">
      <alignment horizontal="right" vertical="center"/>
    </xf>
    <xf numFmtId="4" fontId="3" fillId="6" borderId="179" applyNumberFormat="0" applyProtection="0">
      <alignment horizontal="left" vertical="center" indent="1"/>
    </xf>
    <xf numFmtId="4" fontId="3" fillId="91" borderId="179" applyNumberFormat="0" applyProtection="0">
      <alignment horizontal="left" vertical="center" indent="1"/>
    </xf>
    <xf numFmtId="0" fontId="3" fillId="3" borderId="176" applyNumberFormat="0" applyProtection="0">
      <alignment horizontal="left" vertical="center" indent="1"/>
    </xf>
    <xf numFmtId="0" fontId="3" fillId="95" borderId="178" applyNumberFormat="0" applyProtection="0">
      <alignment horizontal="left" vertical="top" indent="1"/>
    </xf>
    <xf numFmtId="0" fontId="3" fillId="4" borderId="176" applyNumberFormat="0" applyProtection="0">
      <alignment horizontal="left" vertical="center" indent="1"/>
    </xf>
    <xf numFmtId="0" fontId="3" fillId="91" borderId="178" applyNumberFormat="0" applyProtection="0">
      <alignment horizontal="left" vertical="top" indent="1"/>
    </xf>
    <xf numFmtId="0" fontId="3" fillId="5" borderId="176" applyNumberFormat="0" applyProtection="0">
      <alignment horizontal="left" vertical="center" indent="1"/>
    </xf>
    <xf numFmtId="0" fontId="3" fillId="5" borderId="178" applyNumberFormat="0" applyProtection="0">
      <alignment horizontal="left" vertical="top" indent="1"/>
    </xf>
    <xf numFmtId="0" fontId="3" fillId="6" borderId="176" applyNumberFormat="0" applyProtection="0">
      <alignment horizontal="left" vertical="center" indent="1"/>
    </xf>
    <xf numFmtId="0" fontId="3" fillId="6" borderId="178" applyNumberFormat="0" applyProtection="0">
      <alignment horizontal="left" vertical="top" indent="1"/>
    </xf>
    <xf numFmtId="0" fontId="4" fillId="95" borderId="180" applyBorder="0"/>
    <xf numFmtId="4" fontId="83" fillId="55" borderId="178" applyNumberFormat="0" applyProtection="0">
      <alignment vertical="center"/>
    </xf>
    <xf numFmtId="4" fontId="83" fillId="3" borderId="178" applyNumberFormat="0" applyProtection="0">
      <alignment horizontal="left" vertical="center" indent="1"/>
    </xf>
    <xf numFmtId="0" fontId="83" fillId="55" borderId="178" applyNumberFormat="0" applyProtection="0">
      <alignment horizontal="left" vertical="top" indent="1"/>
    </xf>
    <xf numFmtId="4" fontId="3" fillId="0" borderId="176" applyNumberFormat="0" applyProtection="0">
      <alignment horizontal="right" vertical="center"/>
    </xf>
    <xf numFmtId="4" fontId="79" fillId="10" borderId="176" applyNumberFormat="0" applyProtection="0">
      <alignment horizontal="right" vertical="center"/>
    </xf>
    <xf numFmtId="4" fontId="3" fillId="2" borderId="176" applyNumberFormat="0" applyProtection="0">
      <alignment horizontal="left" vertical="center" indent="1"/>
    </xf>
    <xf numFmtId="0" fontId="83" fillId="91" borderId="178" applyNumberFormat="0" applyProtection="0">
      <alignment horizontal="left" vertical="top" indent="1"/>
    </xf>
    <xf numFmtId="4" fontId="86" fillId="98" borderId="179" applyNumberFormat="0" applyProtection="0">
      <alignment horizontal="left" vertical="center" indent="1"/>
    </xf>
    <xf numFmtId="4" fontId="88" fillId="96" borderId="176" applyNumberFormat="0" applyProtection="0">
      <alignment horizontal="right" vertical="center"/>
    </xf>
    <xf numFmtId="0" fontId="63" fillId="0" borderId="181" applyNumberFormat="0" applyFill="0" applyAlignment="0" applyProtection="0"/>
    <xf numFmtId="0" fontId="126" fillId="16" borderId="0"/>
    <xf numFmtId="0" fontId="58" fillId="75" borderId="182" applyNumberFormat="0" applyAlignment="0" applyProtection="0"/>
    <xf numFmtId="0" fontId="66" fillId="72" borderId="182" applyNumberFormat="0" applyAlignment="0" applyProtection="0"/>
    <xf numFmtId="0" fontId="3" fillId="71" borderId="182" applyNumberFormat="0" applyFont="0" applyAlignment="0" applyProtection="0"/>
    <xf numFmtId="0" fontId="76" fillId="75" borderId="183" applyNumberFormat="0" applyAlignment="0" applyProtection="0"/>
    <xf numFmtId="4" fontId="3" fillId="54" borderId="182" applyNumberFormat="0" applyProtection="0">
      <alignment vertical="center"/>
    </xf>
    <xf numFmtId="4" fontId="79" fillId="90" borderId="182" applyNumberFormat="0" applyProtection="0">
      <alignment vertical="center"/>
    </xf>
    <xf numFmtId="4" fontId="3" fillId="90" borderId="182" applyNumberFormat="0" applyProtection="0">
      <alignment horizontal="left" vertical="center" indent="1"/>
    </xf>
    <xf numFmtId="0" fontId="80" fillId="54" borderId="184" applyNumberFormat="0" applyProtection="0">
      <alignment horizontal="left" vertical="top" indent="1"/>
    </xf>
    <xf numFmtId="4" fontId="3" fillId="2" borderId="182" applyNumberFormat="0" applyProtection="0">
      <alignment horizontal="left" vertical="center" indent="1"/>
    </xf>
    <xf numFmtId="4" fontId="3" fillId="38" borderId="182" applyNumberFormat="0" applyProtection="0">
      <alignment horizontal="right" vertical="center"/>
    </xf>
    <xf numFmtId="4" fontId="3" fillId="92" borderId="182" applyNumberFormat="0" applyProtection="0">
      <alignment horizontal="right" vertical="center"/>
    </xf>
    <xf numFmtId="4" fontId="3" fillId="50" borderId="185" applyNumberFormat="0" applyProtection="0">
      <alignment horizontal="right" vertical="center"/>
    </xf>
    <xf numFmtId="4" fontId="3" fillId="45" borderId="182" applyNumberFormat="0" applyProtection="0">
      <alignment horizontal="right" vertical="center"/>
    </xf>
    <xf numFmtId="4" fontId="3" fillId="48" borderId="182" applyNumberFormat="0" applyProtection="0">
      <alignment horizontal="right" vertical="center"/>
    </xf>
    <xf numFmtId="4" fontId="3" fillId="52" borderId="182" applyNumberFormat="0" applyProtection="0">
      <alignment horizontal="right" vertical="center"/>
    </xf>
    <xf numFmtId="4" fontId="3" fillId="51" borderId="182" applyNumberFormat="0" applyProtection="0">
      <alignment horizontal="right" vertical="center"/>
    </xf>
    <xf numFmtId="4" fontId="3" fillId="93" borderId="182" applyNumberFormat="0" applyProtection="0">
      <alignment horizontal="right" vertical="center"/>
    </xf>
    <xf numFmtId="4" fontId="3" fillId="44" borderId="182" applyNumberFormat="0" applyProtection="0">
      <alignment horizontal="right" vertical="center"/>
    </xf>
    <xf numFmtId="4" fontId="3" fillId="94" borderId="185" applyNumberFormat="0" applyProtection="0">
      <alignment horizontal="left" vertical="center" indent="1"/>
    </xf>
    <xf numFmtId="4" fontId="6" fillId="95" borderId="185" applyNumberFormat="0" applyProtection="0">
      <alignment horizontal="left" vertical="center" indent="1"/>
    </xf>
    <xf numFmtId="4" fontId="6" fillId="95" borderId="185" applyNumberFormat="0" applyProtection="0">
      <alignment horizontal="left" vertical="center" indent="1"/>
    </xf>
    <xf numFmtId="4" fontId="3" fillId="91" borderId="182" applyNumberFormat="0" applyProtection="0">
      <alignment horizontal="right" vertical="center"/>
    </xf>
    <xf numFmtId="4" fontId="3" fillId="6" borderId="185" applyNumberFormat="0" applyProtection="0">
      <alignment horizontal="left" vertical="center" indent="1"/>
    </xf>
    <xf numFmtId="4" fontId="3" fillId="91" borderId="185" applyNumberFormat="0" applyProtection="0">
      <alignment horizontal="left" vertical="center" indent="1"/>
    </xf>
    <xf numFmtId="0" fontId="3" fillId="3" borderId="182" applyNumberFormat="0" applyProtection="0">
      <alignment horizontal="left" vertical="center" indent="1"/>
    </xf>
    <xf numFmtId="0" fontId="3" fillId="95" borderId="184" applyNumberFormat="0" applyProtection="0">
      <alignment horizontal="left" vertical="top" indent="1"/>
    </xf>
    <xf numFmtId="0" fontId="3" fillId="4" borderId="182" applyNumberFormat="0" applyProtection="0">
      <alignment horizontal="left" vertical="center" indent="1"/>
    </xf>
    <xf numFmtId="0" fontId="3" fillId="91" borderId="184" applyNumberFormat="0" applyProtection="0">
      <alignment horizontal="left" vertical="top" indent="1"/>
    </xf>
    <xf numFmtId="0" fontId="3" fillId="5" borderId="182" applyNumberFormat="0" applyProtection="0">
      <alignment horizontal="left" vertical="center" indent="1"/>
    </xf>
    <xf numFmtId="0" fontId="3" fillId="5" borderId="184" applyNumberFormat="0" applyProtection="0">
      <alignment horizontal="left" vertical="top" indent="1"/>
    </xf>
    <xf numFmtId="0" fontId="3" fillId="6" borderId="182" applyNumberFormat="0" applyProtection="0">
      <alignment horizontal="left" vertical="center" indent="1"/>
    </xf>
    <xf numFmtId="0" fontId="3" fillId="6" borderId="184" applyNumberFormat="0" applyProtection="0">
      <alignment horizontal="left" vertical="top" indent="1"/>
    </xf>
    <xf numFmtId="0" fontId="4" fillId="95" borderId="186" applyBorder="0"/>
    <xf numFmtId="4" fontId="83" fillId="55" borderId="184" applyNumberFormat="0" applyProtection="0">
      <alignment vertical="center"/>
    </xf>
    <xf numFmtId="4" fontId="83" fillId="3" borderId="184" applyNumberFormat="0" applyProtection="0">
      <alignment horizontal="left" vertical="center" indent="1"/>
    </xf>
    <xf numFmtId="0" fontId="83" fillId="55" borderId="184" applyNumberFormat="0" applyProtection="0">
      <alignment horizontal="left" vertical="top" indent="1"/>
    </xf>
    <xf numFmtId="4" fontId="3" fillId="0" borderId="182" applyNumberFormat="0" applyProtection="0">
      <alignment horizontal="right" vertical="center"/>
    </xf>
    <xf numFmtId="4" fontId="79" fillId="10" borderId="182" applyNumberFormat="0" applyProtection="0">
      <alignment horizontal="right" vertical="center"/>
    </xf>
    <xf numFmtId="4" fontId="3" fillId="2" borderId="182" applyNumberFormat="0" applyProtection="0">
      <alignment horizontal="left" vertical="center" indent="1"/>
    </xf>
    <xf numFmtId="0" fontId="83" fillId="91" borderId="184" applyNumberFormat="0" applyProtection="0">
      <alignment horizontal="left" vertical="top" indent="1"/>
    </xf>
    <xf numFmtId="4" fontId="86" fillId="98" borderId="185" applyNumberFormat="0" applyProtection="0">
      <alignment horizontal="left" vertical="center" indent="1"/>
    </xf>
    <xf numFmtId="4" fontId="88" fillId="96" borderId="182" applyNumberFormat="0" applyProtection="0">
      <alignment horizontal="right" vertical="center"/>
    </xf>
    <xf numFmtId="0" fontId="63" fillId="0" borderId="187" applyNumberFormat="0" applyFill="0" applyAlignment="0" applyProtection="0"/>
    <xf numFmtId="0" fontId="126" fillId="16" borderId="0"/>
    <xf numFmtId="0" fontId="58" fillId="75" borderId="189" applyNumberFormat="0" applyAlignment="0" applyProtection="0"/>
    <xf numFmtId="0" fontId="66" fillId="72" borderId="189" applyNumberFormat="0" applyAlignment="0" applyProtection="0"/>
    <xf numFmtId="0" fontId="3" fillId="71" borderId="189" applyNumberFormat="0" applyFont="0" applyAlignment="0" applyProtection="0"/>
    <xf numFmtId="0" fontId="76" fillId="75" borderId="190" applyNumberFormat="0" applyAlignment="0" applyProtection="0"/>
    <xf numFmtId="4" fontId="3" fillId="54" borderId="189" applyNumberFormat="0" applyProtection="0">
      <alignment vertical="center"/>
    </xf>
    <xf numFmtId="4" fontId="79" fillId="90" borderId="189" applyNumberFormat="0" applyProtection="0">
      <alignment vertical="center"/>
    </xf>
    <xf numFmtId="4" fontId="3" fillId="90" borderId="189" applyNumberFormat="0" applyProtection="0">
      <alignment horizontal="left" vertical="center" indent="1"/>
    </xf>
    <xf numFmtId="0" fontId="80" fillId="54" borderId="191" applyNumberFormat="0" applyProtection="0">
      <alignment horizontal="left" vertical="top" indent="1"/>
    </xf>
    <xf numFmtId="4" fontId="3" fillId="2" borderId="189" applyNumberFormat="0" applyProtection="0">
      <alignment horizontal="left" vertical="center" indent="1"/>
    </xf>
    <xf numFmtId="4" fontId="3" fillId="38" borderId="189" applyNumberFormat="0" applyProtection="0">
      <alignment horizontal="right" vertical="center"/>
    </xf>
    <xf numFmtId="4" fontId="3" fillId="92" borderId="189" applyNumberFormat="0" applyProtection="0">
      <alignment horizontal="right" vertical="center"/>
    </xf>
    <xf numFmtId="4" fontId="3" fillId="50" borderId="192" applyNumberFormat="0" applyProtection="0">
      <alignment horizontal="right" vertical="center"/>
    </xf>
    <xf numFmtId="4" fontId="3" fillId="45" borderId="189" applyNumberFormat="0" applyProtection="0">
      <alignment horizontal="right" vertical="center"/>
    </xf>
    <xf numFmtId="4" fontId="3" fillId="48" borderId="189" applyNumberFormat="0" applyProtection="0">
      <alignment horizontal="right" vertical="center"/>
    </xf>
    <xf numFmtId="4" fontId="3" fillId="52" borderId="189" applyNumberFormat="0" applyProtection="0">
      <alignment horizontal="right" vertical="center"/>
    </xf>
    <xf numFmtId="4" fontId="3" fillId="51" borderId="189" applyNumberFormat="0" applyProtection="0">
      <alignment horizontal="right" vertical="center"/>
    </xf>
    <xf numFmtId="4" fontId="3" fillId="93" borderId="189" applyNumberFormat="0" applyProtection="0">
      <alignment horizontal="right" vertical="center"/>
    </xf>
    <xf numFmtId="4" fontId="3" fillId="44" borderId="189" applyNumberFormat="0" applyProtection="0">
      <alignment horizontal="right" vertical="center"/>
    </xf>
    <xf numFmtId="4" fontId="3" fillId="94" borderId="192" applyNumberFormat="0" applyProtection="0">
      <alignment horizontal="left" vertical="center" indent="1"/>
    </xf>
    <xf numFmtId="4" fontId="6" fillId="95" borderId="192" applyNumberFormat="0" applyProtection="0">
      <alignment horizontal="left" vertical="center" indent="1"/>
    </xf>
    <xf numFmtId="4" fontId="6" fillId="95" borderId="192" applyNumberFormat="0" applyProtection="0">
      <alignment horizontal="left" vertical="center" indent="1"/>
    </xf>
    <xf numFmtId="4" fontId="3" fillId="91" borderId="189" applyNumberFormat="0" applyProtection="0">
      <alignment horizontal="right" vertical="center"/>
    </xf>
    <xf numFmtId="4" fontId="3" fillId="6" borderId="192" applyNumberFormat="0" applyProtection="0">
      <alignment horizontal="left" vertical="center" indent="1"/>
    </xf>
    <xf numFmtId="4" fontId="3" fillId="91" borderId="192" applyNumberFormat="0" applyProtection="0">
      <alignment horizontal="left" vertical="center" indent="1"/>
    </xf>
    <xf numFmtId="0" fontId="3" fillId="3" borderId="189" applyNumberFormat="0" applyProtection="0">
      <alignment horizontal="left" vertical="center" indent="1"/>
    </xf>
    <xf numFmtId="0" fontId="3" fillId="95" borderId="191" applyNumberFormat="0" applyProtection="0">
      <alignment horizontal="left" vertical="top" indent="1"/>
    </xf>
    <xf numFmtId="0" fontId="3" fillId="4" borderId="189" applyNumberFormat="0" applyProtection="0">
      <alignment horizontal="left" vertical="center" indent="1"/>
    </xf>
    <xf numFmtId="0" fontId="3" fillId="91" borderId="191" applyNumberFormat="0" applyProtection="0">
      <alignment horizontal="left" vertical="top" indent="1"/>
    </xf>
    <xf numFmtId="0" fontId="3" fillId="5" borderId="189" applyNumberFormat="0" applyProtection="0">
      <alignment horizontal="left" vertical="center" indent="1"/>
    </xf>
    <xf numFmtId="0" fontId="3" fillId="5" borderId="191" applyNumberFormat="0" applyProtection="0">
      <alignment horizontal="left" vertical="top" indent="1"/>
    </xf>
    <xf numFmtId="0" fontId="3" fillId="6" borderId="189" applyNumberFormat="0" applyProtection="0">
      <alignment horizontal="left" vertical="center" indent="1"/>
    </xf>
    <xf numFmtId="0" fontId="3" fillId="6" borderId="191" applyNumberFormat="0" applyProtection="0">
      <alignment horizontal="left" vertical="top" indent="1"/>
    </xf>
    <xf numFmtId="0" fontId="4" fillId="95" borderId="193" applyBorder="0"/>
    <xf numFmtId="4" fontId="83" fillId="55" borderId="191" applyNumberFormat="0" applyProtection="0">
      <alignment vertical="center"/>
    </xf>
    <xf numFmtId="4" fontId="83" fillId="3" borderId="191" applyNumberFormat="0" applyProtection="0">
      <alignment horizontal="left" vertical="center" indent="1"/>
    </xf>
    <xf numFmtId="0" fontId="83" fillId="55" borderId="191" applyNumberFormat="0" applyProtection="0">
      <alignment horizontal="left" vertical="top" indent="1"/>
    </xf>
    <xf numFmtId="4" fontId="3" fillId="0" borderId="189" applyNumberFormat="0" applyProtection="0">
      <alignment horizontal="right" vertical="center"/>
    </xf>
    <xf numFmtId="4" fontId="79" fillId="10" borderId="189" applyNumberFormat="0" applyProtection="0">
      <alignment horizontal="right" vertical="center"/>
    </xf>
    <xf numFmtId="4" fontId="3" fillId="2" borderId="189" applyNumberFormat="0" applyProtection="0">
      <alignment horizontal="left" vertical="center" indent="1"/>
    </xf>
    <xf numFmtId="0" fontId="83" fillId="91" borderId="191" applyNumberFormat="0" applyProtection="0">
      <alignment horizontal="left" vertical="top" indent="1"/>
    </xf>
    <xf numFmtId="4" fontId="86" fillId="98" borderId="192" applyNumberFormat="0" applyProtection="0">
      <alignment horizontal="left" vertical="center" indent="1"/>
    </xf>
    <xf numFmtId="4" fontId="88" fillId="96" borderId="189" applyNumberFormat="0" applyProtection="0">
      <alignment horizontal="right" vertical="center"/>
    </xf>
    <xf numFmtId="0" fontId="63" fillId="0" borderId="194" applyNumberFormat="0" applyFill="0" applyAlignment="0" applyProtection="0"/>
    <xf numFmtId="0" fontId="77" fillId="54" borderId="225" applyNumberFormat="0" applyProtection="0">
      <alignment horizontal="left" vertical="top" indent="1"/>
    </xf>
    <xf numFmtId="4" fontId="3" fillId="44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2" borderId="198" applyNumberFormat="0" applyProtection="0">
      <alignment horizontal="left" vertical="center" indent="1"/>
    </xf>
    <xf numFmtId="0" fontId="76" fillId="75" borderId="259" applyNumberFormat="0" applyAlignment="0" applyProtection="0"/>
    <xf numFmtId="0" fontId="3" fillId="3" borderId="198" applyNumberFormat="0" applyProtection="0">
      <alignment horizontal="left" vertical="center" indent="1"/>
    </xf>
    <xf numFmtId="0" fontId="3" fillId="4" borderId="198" applyNumberFormat="0" applyProtection="0">
      <alignment horizontal="left" vertical="center" indent="1"/>
    </xf>
    <xf numFmtId="0" fontId="3" fillId="5" borderId="198" applyNumberFormat="0" applyProtection="0">
      <alignment horizontal="left" vertical="center" indent="1"/>
    </xf>
    <xf numFmtId="0" fontId="3" fillId="6" borderId="198" applyNumberFormat="0" applyProtection="0">
      <alignment horizontal="left" vertical="center" indent="1"/>
    </xf>
    <xf numFmtId="4" fontId="81" fillId="48" borderId="225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81" fillId="43" borderId="225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0" fontId="80" fillId="54" borderId="225" applyNumberFormat="0" applyProtection="0">
      <alignment horizontal="left" vertical="top" indent="1"/>
    </xf>
    <xf numFmtId="4" fontId="3" fillId="6" borderId="215" applyNumberFormat="0" applyProtection="0">
      <alignment horizontal="left" vertical="center" indent="1"/>
    </xf>
    <xf numFmtId="4" fontId="3" fillId="92" borderId="219" applyNumberFormat="0" applyProtection="0">
      <alignment horizontal="right" vertical="center"/>
    </xf>
    <xf numFmtId="4" fontId="81" fillId="43" borderId="225" applyNumberFormat="0" applyProtection="0">
      <alignment horizontal="right" vertical="center"/>
    </xf>
    <xf numFmtId="0" fontId="76" fillId="76" borderId="259" applyNumberFormat="0" applyAlignment="0" applyProtection="0"/>
    <xf numFmtId="4" fontId="3" fillId="52" borderId="219" applyNumberFormat="0" applyProtection="0">
      <alignment horizontal="right" vertical="center"/>
    </xf>
    <xf numFmtId="0" fontId="80" fillId="54" borderId="225" applyNumberFormat="0" applyProtection="0">
      <alignment horizontal="left" vertical="top" indent="1"/>
    </xf>
    <xf numFmtId="4" fontId="3" fillId="44" borderId="257" applyNumberFormat="0" applyProtection="0">
      <alignment horizontal="right" vertical="center"/>
    </xf>
    <xf numFmtId="0" fontId="3" fillId="71" borderId="219" applyNumberFormat="0" applyFont="0" applyAlignment="0" applyProtection="0"/>
    <xf numFmtId="4" fontId="3" fillId="44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94" borderId="246" applyNumberFormat="0" applyProtection="0">
      <alignment horizontal="left" vertical="center" indent="1"/>
    </xf>
    <xf numFmtId="4" fontId="3" fillId="93" borderId="219" applyNumberFormat="0" applyProtection="0">
      <alignment horizontal="right" vertical="center"/>
    </xf>
    <xf numFmtId="0" fontId="3" fillId="71" borderId="219" applyNumberFormat="0" applyFont="0" applyAlignment="0" applyProtection="0"/>
    <xf numFmtId="4" fontId="81" fillId="52" borderId="225" applyNumberFormat="0" applyProtection="0">
      <alignment horizontal="right" vertical="center"/>
    </xf>
    <xf numFmtId="0" fontId="3" fillId="71" borderId="240" applyNumberFormat="0" applyFont="0" applyAlignment="0" applyProtection="0"/>
    <xf numFmtId="4" fontId="3" fillId="45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0" fontId="76" fillId="75" borderId="259" applyNumberFormat="0" applyAlignment="0" applyProtection="0"/>
    <xf numFmtId="4" fontId="3" fillId="94" borderId="226" applyNumberFormat="0" applyProtection="0">
      <alignment horizontal="left" vertical="center" indent="1"/>
    </xf>
    <xf numFmtId="4" fontId="81" fillId="48" borderId="225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0" fontId="3" fillId="71" borderId="240" applyNumberFormat="0" applyFont="0" applyAlignment="0" applyProtection="0"/>
    <xf numFmtId="4" fontId="3" fillId="94" borderId="226" applyNumberFormat="0" applyProtection="0">
      <alignment horizontal="left" vertical="center" indent="1"/>
    </xf>
    <xf numFmtId="4" fontId="81" fillId="44" borderId="225" applyNumberFormat="0" applyProtection="0">
      <alignment horizontal="right" vertical="center"/>
    </xf>
    <xf numFmtId="0" fontId="76" fillId="75" borderId="259" applyNumberFormat="0" applyAlignment="0" applyProtection="0"/>
    <xf numFmtId="4" fontId="3" fillId="93" borderId="219" applyNumberFormat="0" applyProtection="0">
      <alignment horizontal="right" vertical="center"/>
    </xf>
    <xf numFmtId="4" fontId="3" fillId="94" borderId="226" applyNumberFormat="0" applyProtection="0">
      <alignment horizontal="left" vertical="center" indent="1"/>
    </xf>
    <xf numFmtId="4" fontId="3" fillId="44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4" fontId="3" fillId="44" borderId="257" applyNumberFormat="0" applyProtection="0">
      <alignment horizontal="right" vertical="center"/>
    </xf>
    <xf numFmtId="4" fontId="3" fillId="2" borderId="199" applyNumberFormat="0" applyProtection="0">
      <alignment horizontal="left" vertical="center" indent="1"/>
    </xf>
    <xf numFmtId="0" fontId="76" fillId="75" borderId="259" applyNumberFormat="0" applyAlignment="0" applyProtection="0"/>
    <xf numFmtId="0" fontId="3" fillId="3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4" fontId="3" fillId="92" borderId="257" applyNumberFormat="0" applyProtection="0">
      <alignment horizontal="right" vertical="center"/>
    </xf>
    <xf numFmtId="0" fontId="3" fillId="71" borderId="240" applyNumberFormat="0" applyFont="0" applyAlignment="0" applyProtection="0"/>
    <xf numFmtId="0" fontId="76" fillId="76" borderId="259" applyNumberFormat="0" applyAlignment="0" applyProtection="0"/>
    <xf numFmtId="4" fontId="3" fillId="52" borderId="257" applyNumberFormat="0" applyProtection="0">
      <alignment horizontal="right" vertical="center"/>
    </xf>
    <xf numFmtId="0" fontId="3" fillId="71" borderId="240" applyNumberFormat="0" applyFont="0" applyAlignment="0" applyProtection="0"/>
    <xf numFmtId="0" fontId="6" fillId="71" borderId="223" applyNumberFormat="0" applyFont="0" applyAlignment="0" applyProtection="0"/>
    <xf numFmtId="0" fontId="6" fillId="0" borderId="0"/>
    <xf numFmtId="4" fontId="3" fillId="6" borderId="215" applyNumberFormat="0" applyProtection="0">
      <alignment horizontal="left" vertical="center" indent="1"/>
    </xf>
    <xf numFmtId="4" fontId="3" fillId="6" borderId="215" applyNumberFormat="0" applyProtection="0">
      <alignment horizontal="left" vertical="center" indent="1"/>
    </xf>
    <xf numFmtId="4" fontId="3" fillId="6" borderId="215" applyNumberFormat="0" applyProtection="0">
      <alignment horizontal="left" vertical="center" indent="1"/>
    </xf>
    <xf numFmtId="4" fontId="3" fillId="6" borderId="215" applyNumberFormat="0" applyProtection="0">
      <alignment horizontal="left" vertical="center" indent="1"/>
    </xf>
    <xf numFmtId="4" fontId="3" fillId="6" borderId="215" applyNumberFormat="0" applyProtection="0">
      <alignment horizontal="left" vertical="center" indent="1"/>
    </xf>
    <xf numFmtId="4" fontId="3" fillId="6" borderId="215" applyNumberFormat="0" applyProtection="0">
      <alignment horizontal="left" vertical="center" indent="1"/>
    </xf>
    <xf numFmtId="4" fontId="3" fillId="44" borderId="230" applyNumberFormat="0" applyProtection="0">
      <alignment horizontal="right" vertical="center"/>
    </xf>
    <xf numFmtId="4" fontId="3" fillId="6" borderId="215" applyNumberFormat="0" applyProtection="0">
      <alignment horizontal="left" vertical="center" indent="1"/>
    </xf>
    <xf numFmtId="4" fontId="3" fillId="6" borderId="215" applyNumberFormat="0" applyProtection="0">
      <alignment horizontal="left" vertical="center" indent="1"/>
    </xf>
    <xf numFmtId="4" fontId="3" fillId="6" borderId="215" applyNumberFormat="0" applyProtection="0">
      <alignment horizontal="left" vertical="center" indent="1"/>
    </xf>
    <xf numFmtId="4" fontId="3" fillId="44" borderId="230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3" fillId="44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81" fillId="52" borderId="214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81" fillId="48" borderId="214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0" borderId="209" applyNumberFormat="0" applyProtection="0">
      <alignment horizontal="left" vertical="center" indent="1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8" fillId="54" borderId="214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8" fillId="54" borderId="214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0" fontId="76" fillId="75" borderId="211" applyNumberFormat="0" applyAlignment="0" applyProtection="0"/>
    <xf numFmtId="0" fontId="76" fillId="76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3" fillId="71" borderId="209" applyNumberFormat="0" applyFont="0" applyAlignment="0" applyProtection="0"/>
    <xf numFmtId="4" fontId="3" fillId="93" borderId="250" applyNumberFormat="0" applyProtection="0">
      <alignment horizontal="right" vertical="center"/>
    </xf>
    <xf numFmtId="0" fontId="3" fillId="71" borderId="267" applyNumberFormat="0" applyFont="0" applyAlignment="0" applyProtection="0"/>
    <xf numFmtId="0" fontId="58" fillId="75" borderId="219" applyNumberFormat="0" applyAlignment="0" applyProtection="0"/>
    <xf numFmtId="0" fontId="66" fillId="72" borderId="25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1" applyNumberFormat="0" applyAlignment="0" applyProtection="0"/>
    <xf numFmtId="0" fontId="66" fillId="72" borderId="231" applyNumberFormat="0" applyAlignment="0" applyProtection="0"/>
    <xf numFmtId="0" fontId="66" fillId="72" borderId="210" applyNumberFormat="0" applyAlignment="0" applyProtection="0"/>
    <xf numFmtId="0" fontId="37" fillId="3" borderId="200" applyNumberFormat="0" applyAlignment="0" applyProtection="0"/>
    <xf numFmtId="0" fontId="37" fillId="3" borderId="200" applyNumberFormat="0" applyAlignment="0" applyProtection="0"/>
    <xf numFmtId="0" fontId="66" fillId="72" borderId="209" applyNumberFormat="0" applyAlignment="0" applyProtection="0"/>
    <xf numFmtId="0" fontId="40" fillId="42" borderId="200" applyNumberFormat="0" applyAlignment="0" applyProtection="0"/>
    <xf numFmtId="0" fontId="41" fillId="3" borderId="201" applyNumberFormat="0" applyAlignment="0" applyProtection="0"/>
    <xf numFmtId="0" fontId="66" fillId="72" borderId="257" applyNumberFormat="0" applyAlignment="0" applyProtection="0"/>
    <xf numFmtId="0" fontId="66" fillId="72" borderId="277" applyNumberFormat="0" applyAlignment="0" applyProtection="0"/>
    <xf numFmtId="0" fontId="66" fillId="72" borderId="219" applyNumberFormat="0" applyAlignment="0" applyProtection="0"/>
    <xf numFmtId="0" fontId="40" fillId="42" borderId="200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9" fillId="76" borderId="210" applyNumberFormat="0" applyAlignment="0" applyProtection="0"/>
    <xf numFmtId="0" fontId="58" fillId="75" borderId="209" applyNumberFormat="0" applyAlignment="0" applyProtection="0"/>
    <xf numFmtId="0" fontId="40" fillId="42" borderId="200" applyNumberFormat="0" applyAlignment="0" applyProtection="0"/>
    <xf numFmtId="0" fontId="3" fillId="71" borderId="257" applyNumberFormat="0" applyFont="0" applyAlignment="0" applyProtection="0"/>
    <xf numFmtId="0" fontId="34" fillId="55" borderId="260" applyNumberFormat="0" applyFont="0" applyAlignment="0" applyProtection="0"/>
    <xf numFmtId="4" fontId="3" fillId="45" borderId="277" applyNumberFormat="0" applyProtection="0">
      <alignment horizontal="right" vertical="center"/>
    </xf>
    <xf numFmtId="0" fontId="76" fillId="76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6" borderId="222" applyNumberFormat="0" applyAlignment="0" applyProtection="0"/>
    <xf numFmtId="4" fontId="3" fillId="90" borderId="219" applyNumberFormat="0" applyProtection="0">
      <alignment horizontal="left" vertical="center" indent="1"/>
    </xf>
    <xf numFmtId="4" fontId="3" fillId="38" borderId="219" applyNumberFormat="0" applyProtection="0">
      <alignment horizontal="right" vertical="center"/>
    </xf>
    <xf numFmtId="0" fontId="34" fillId="55" borderId="202" applyNumberFormat="0" applyFont="0" applyAlignment="0" applyProtection="0"/>
    <xf numFmtId="0" fontId="34" fillId="55" borderId="202" applyNumberFormat="0" applyFont="0" applyAlignment="0" applyProtection="0"/>
    <xf numFmtId="0" fontId="37" fillId="3" borderId="200" applyNumberFormat="0" applyAlignment="0" applyProtection="0"/>
    <xf numFmtId="0" fontId="41" fillId="3" borderId="201" applyNumberFormat="0" applyAlignment="0" applyProtection="0"/>
    <xf numFmtId="4" fontId="3" fillId="94" borderId="246" applyNumberFormat="0" applyProtection="0">
      <alignment horizontal="left" vertical="center" indent="1"/>
    </xf>
    <xf numFmtId="4" fontId="3" fillId="94" borderId="226" applyNumberFormat="0" applyProtection="0">
      <alignment horizontal="left" vertical="center" indent="1"/>
    </xf>
    <xf numFmtId="0" fontId="41" fillId="3" borderId="201" applyNumberFormat="0" applyAlignment="0" applyProtection="0"/>
    <xf numFmtId="4" fontId="3" fillId="0" borderId="199" applyNumberFormat="0" applyProtection="0">
      <alignment horizontal="right" vertical="center"/>
    </xf>
    <xf numFmtId="0" fontId="48" fillId="0" borderId="203" applyNumberFormat="0" applyFill="0" applyAlignment="0" applyProtection="0"/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6" borderId="219" applyNumberFormat="0" applyProtection="0">
      <alignment horizontal="left" vertical="center" indent="1"/>
    </xf>
    <xf numFmtId="0" fontId="66" fillId="72" borderId="230" applyNumberFormat="0" applyAlignment="0" applyProtection="0"/>
    <xf numFmtId="0" fontId="3" fillId="95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4" fontId="3" fillId="90" borderId="230" applyNumberFormat="0" applyProtection="0">
      <alignment horizontal="left" vertical="center" indent="1"/>
    </xf>
    <xf numFmtId="0" fontId="48" fillId="0" borderId="203" applyNumberFormat="0" applyFill="0" applyAlignment="0" applyProtection="0"/>
    <xf numFmtId="0" fontId="34" fillId="55" borderId="202" applyNumberFormat="0" applyFont="0" applyAlignment="0" applyProtection="0"/>
    <xf numFmtId="4" fontId="3" fillId="6" borderId="215" applyNumberFormat="0" applyProtection="0">
      <alignment horizontal="left" vertical="center" indent="1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81" fillId="91" borderId="214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6" fillId="95" borderId="215" applyNumberFormat="0" applyProtection="0">
      <alignment horizontal="left" vertical="center" indent="1"/>
    </xf>
    <xf numFmtId="4" fontId="81" fillId="44" borderId="235" applyNumberFormat="0" applyProtection="0">
      <alignment horizontal="right" vertical="center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3" fillId="93" borderId="230" applyNumberFormat="0" applyProtection="0">
      <alignment horizontal="right" vertical="center"/>
    </xf>
    <xf numFmtId="4" fontId="3" fillId="94" borderId="215" applyNumberFormat="0" applyProtection="0">
      <alignment horizontal="left" vertical="center" indent="1"/>
    </xf>
    <xf numFmtId="4" fontId="3" fillId="94" borderId="215" applyNumberFormat="0" applyProtection="0">
      <alignment horizontal="left" vertical="center" indent="1"/>
    </xf>
    <xf numFmtId="4" fontId="3" fillId="94" borderId="215" applyNumberFormat="0" applyProtection="0">
      <alignment horizontal="left" vertical="center" indent="1"/>
    </xf>
    <xf numFmtId="4" fontId="3" fillId="94" borderId="215" applyNumberFormat="0" applyProtection="0">
      <alignment horizontal="left" vertical="center" indent="1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81" fillId="44" borderId="214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81" fillId="93" borderId="214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81" fillId="93" borderId="214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81" fillId="51" borderId="214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81" fillId="48" borderId="214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81" fillId="50" borderId="214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81" fillId="43" borderId="214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81" fillId="43" borderId="214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81" fillId="38" borderId="214" applyNumberFormat="0" applyProtection="0">
      <alignment horizontal="right" vertical="center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0" fontId="80" fillId="54" borderId="214" applyNumberFormat="0" applyProtection="0">
      <alignment horizontal="left" vertical="top" indent="1"/>
    </xf>
    <xf numFmtId="0" fontId="80" fillId="54" borderId="214" applyNumberFormat="0" applyProtection="0">
      <alignment horizontal="left" vertical="top" indent="1"/>
    </xf>
    <xf numFmtId="0" fontId="80" fillId="54" borderId="214" applyNumberFormat="0" applyProtection="0">
      <alignment horizontal="left" vertical="top" indent="1"/>
    </xf>
    <xf numFmtId="0" fontId="80" fillId="54" borderId="214" applyNumberFormat="0" applyProtection="0">
      <alignment horizontal="left" vertical="top" indent="1"/>
    </xf>
    <xf numFmtId="0" fontId="80" fillId="54" borderId="214" applyNumberFormat="0" applyProtection="0">
      <alignment horizontal="left" vertical="top" indent="1"/>
    </xf>
    <xf numFmtId="0" fontId="77" fillId="54" borderId="214" applyNumberFormat="0" applyProtection="0">
      <alignment horizontal="left" vertical="top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77" fillId="54" borderId="214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77" fillId="54" borderId="214" applyNumberFormat="0" applyProtection="0">
      <alignment vertical="center"/>
    </xf>
    <xf numFmtId="4" fontId="3" fillId="54" borderId="209" applyNumberFormat="0" applyProtection="0">
      <alignment vertical="center"/>
    </xf>
    <xf numFmtId="4" fontId="77" fillId="54" borderId="214" applyNumberFormat="0" applyProtection="0">
      <alignment vertical="center"/>
    </xf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6" borderId="211" applyNumberFormat="0" applyAlignment="0" applyProtection="0"/>
    <xf numFmtId="0" fontId="76" fillId="76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6" borderId="211" applyNumberFormat="0" applyAlignment="0" applyProtection="0"/>
    <xf numFmtId="0" fontId="76" fillId="75" borderId="211" applyNumberFormat="0" applyAlignment="0" applyProtection="0"/>
    <xf numFmtId="0" fontId="76" fillId="76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6" borderId="211" applyNumberFormat="0" applyAlignment="0" applyProtection="0"/>
    <xf numFmtId="0" fontId="76" fillId="75" borderId="211" applyNumberFormat="0" applyAlignment="0" applyProtection="0"/>
    <xf numFmtId="4" fontId="3" fillId="93" borderId="230" applyNumberFormat="0" applyProtection="0">
      <alignment horizontal="right" vertical="center"/>
    </xf>
    <xf numFmtId="4" fontId="81" fillId="93" borderId="235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0" fontId="34" fillId="55" borderId="212" applyNumberFormat="0" applyFont="0" applyAlignment="0" applyProtection="0"/>
    <xf numFmtId="0" fontId="34" fillId="55" borderId="212" applyNumberFormat="0" applyFont="0" applyAlignment="0" applyProtection="0"/>
    <xf numFmtId="0" fontId="34" fillId="55" borderId="212" applyNumberFormat="0" applyFont="0" applyAlignment="0" applyProtection="0"/>
    <xf numFmtId="0" fontId="34" fillId="55" borderId="212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6" fillId="71" borderId="212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6" fillId="71" borderId="212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6" fillId="71" borderId="212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6" fillId="71" borderId="212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6" fillId="71" borderId="212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6" fillId="71" borderId="212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4" fontId="81" fillId="50" borderId="235" applyNumberFormat="0" applyProtection="0">
      <alignment horizontal="right" vertical="center"/>
    </xf>
    <xf numFmtId="4" fontId="3" fillId="50" borderId="236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2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77" fillId="54" borderId="235" applyNumberFormat="0" applyProtection="0">
      <alignment vertical="center"/>
    </xf>
    <xf numFmtId="4" fontId="3" fillId="54" borderId="230" applyNumberFormat="0" applyProtection="0">
      <alignment vertical="center"/>
    </xf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6" fillId="71" borderId="233" applyNumberFormat="0" applyFont="0" applyAlignment="0" applyProtection="0"/>
    <xf numFmtId="0" fontId="3" fillId="71" borderId="230" applyNumberFormat="0" applyFont="0" applyAlignment="0" applyProtection="0"/>
    <xf numFmtId="0" fontId="6" fillId="71" borderId="233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6" fillId="71" borderId="233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4" fontId="3" fillId="2" borderId="250" applyNumberFormat="0" applyProtection="0">
      <alignment horizontal="left" vertical="center" indent="1"/>
    </xf>
    <xf numFmtId="0" fontId="80" fillId="54" borderId="253" applyNumberFormat="0" applyProtection="0">
      <alignment horizontal="left" vertical="top" indent="1"/>
    </xf>
    <xf numFmtId="4" fontId="79" fillId="90" borderId="250" applyNumberFormat="0" applyProtection="0">
      <alignment vertical="center"/>
    </xf>
    <xf numFmtId="4" fontId="78" fillId="54" borderId="253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77" fillId="54" borderId="253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48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2" borderId="267" applyNumberFormat="0" applyProtection="0">
      <alignment horizontal="left" vertical="center" indent="1"/>
    </xf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6" fillId="71" borderId="252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6" borderId="269" applyNumberFormat="0" applyAlignment="0" applyProtection="0"/>
    <xf numFmtId="0" fontId="3" fillId="71" borderId="267" applyNumberFormat="0" applyFont="0" applyAlignment="0" applyProtection="0"/>
    <xf numFmtId="4" fontId="79" fillId="90" borderId="287" applyNumberFormat="0" applyProtection="0">
      <alignment vertical="center"/>
    </xf>
    <xf numFmtId="0" fontId="58" fillId="75" borderId="277" applyNumberFormat="0" applyAlignment="0" applyProtection="0"/>
    <xf numFmtId="0" fontId="58" fillId="75" borderId="277" applyNumberFormat="0" applyAlignment="0" applyProtection="0"/>
    <xf numFmtId="0" fontId="40" fillId="42" borderId="268" applyNumberFormat="0" applyAlignment="0" applyProtection="0"/>
    <xf numFmtId="0" fontId="40" fillId="42" borderId="268" applyNumberFormat="0" applyAlignment="0" applyProtection="0"/>
    <xf numFmtId="0" fontId="40" fillId="42" borderId="268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9" fillId="76" borderId="258" applyNumberFormat="0" applyAlignment="0" applyProtection="0"/>
    <xf numFmtId="0" fontId="58" fillId="75" borderId="257" applyNumberFormat="0" applyAlignment="0" applyProtection="0"/>
    <xf numFmtId="0" fontId="59" fillId="76" borderId="258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40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40" fillId="42" borderId="231" applyNumberFormat="0" applyAlignment="0" applyProtection="0"/>
    <xf numFmtId="0" fontId="59" fillId="76" borderId="220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40" fillId="42" borderId="210" applyNumberFormat="0" applyAlignment="0" applyProtection="0"/>
    <xf numFmtId="0" fontId="40" fillId="42" borderId="210" applyNumberFormat="0" applyAlignment="0" applyProtection="0"/>
    <xf numFmtId="0" fontId="40" fillId="42" borderId="210" applyNumberFormat="0" applyAlignment="0" applyProtection="0"/>
    <xf numFmtId="0" fontId="40" fillId="42" borderId="21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1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1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1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1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1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1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1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1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10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10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9" fillId="76" borderId="200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9" fillId="76" borderId="200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9" fillId="76" borderId="200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9" fillId="76" borderId="200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9" fillId="76" borderId="200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9" fillId="76" borderId="200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66" fillId="72" borderId="209" applyNumberFormat="0" applyAlignment="0" applyProtection="0"/>
    <xf numFmtId="0" fontId="66" fillId="72" borderId="210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10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10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50" applyNumberFormat="0" applyAlignment="0" applyProtection="0"/>
    <xf numFmtId="0" fontId="40" fillId="3" borderId="241" applyNumberFormat="0" applyAlignment="0" applyProtection="0"/>
    <xf numFmtId="0" fontId="41" fillId="3" borderId="242" applyNumberFormat="0" applyAlignment="0" applyProtection="0"/>
    <xf numFmtId="0" fontId="66" fillId="72" borderId="251" applyNumberFormat="0" applyAlignment="0" applyProtection="0"/>
    <xf numFmtId="0" fontId="66" fillId="72" borderId="250" applyNumberFormat="0" applyAlignment="0" applyProtection="0"/>
    <xf numFmtId="0" fontId="40" fillId="3" borderId="220" applyNumberFormat="0" applyAlignment="0" applyProtection="0"/>
    <xf numFmtId="0" fontId="41" fillId="3" borderId="222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40" fillId="3" borderId="200" applyNumberFormat="0" applyAlignment="0" applyProtection="0"/>
    <xf numFmtId="0" fontId="41" fillId="3" borderId="201" applyNumberFormat="0" applyAlignment="0" applyProtection="0"/>
    <xf numFmtId="0" fontId="41" fillId="3" borderId="289" applyNumberFormat="0" applyAlignment="0" applyProtection="0"/>
    <xf numFmtId="0" fontId="40" fillId="3" borderId="288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41" fillId="3" borderId="269" applyNumberFormat="0" applyAlignment="0" applyProtection="0"/>
    <xf numFmtId="0" fontId="40" fillId="3" borderId="268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8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8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8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8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8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8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8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8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40" fillId="3" borderId="251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1" applyNumberFormat="0" applyAlignment="0" applyProtection="0"/>
    <xf numFmtId="0" fontId="41" fillId="3" borderId="232" applyNumberFormat="0" applyAlignment="0" applyProtection="0"/>
    <xf numFmtId="0" fontId="40" fillId="3" borderId="231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1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1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41" fillId="3" borderId="211" applyNumberFormat="0" applyAlignment="0" applyProtection="0"/>
    <xf numFmtId="0" fontId="40" fillId="3" borderId="210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20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20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20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20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20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20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1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1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40" fillId="42" borderId="258" applyNumberFormat="0" applyAlignment="0" applyProtection="0"/>
    <xf numFmtId="0" fontId="40" fillId="42" borderId="258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200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200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200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200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200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200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9" fillId="76" borderId="210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9" fillId="76" borderId="210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9" fillId="76" borderId="210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9" fillId="76" borderId="210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40" fillId="42" borderId="220" applyNumberFormat="0" applyAlignment="0" applyProtection="0"/>
    <xf numFmtId="0" fontId="40" fillId="42" borderId="220" applyNumberFormat="0" applyAlignment="0" applyProtection="0"/>
    <xf numFmtId="0" fontId="40" fillId="42" borderId="220" applyNumberFormat="0" applyAlignment="0" applyProtection="0"/>
    <xf numFmtId="0" fontId="40" fillId="42" borderId="22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6" fillId="71" borderId="260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40" fillId="42" borderId="200" applyNumberFormat="0" applyAlignment="0" applyProtection="0"/>
    <xf numFmtId="0" fontId="40" fillId="42" borderId="200" applyNumberFormat="0" applyAlignment="0" applyProtection="0"/>
    <xf numFmtId="0" fontId="40" fillId="42" borderId="200" applyNumberFormat="0" applyAlignment="0" applyProtection="0"/>
    <xf numFmtId="0" fontId="40" fillId="42" borderId="200" applyNumberFormat="0" applyAlignment="0" applyProtection="0"/>
    <xf numFmtId="0" fontId="3" fillId="71" borderId="257" applyNumberFormat="0" applyFont="0" applyAlignment="0" applyProtection="0"/>
    <xf numFmtId="4" fontId="3" fillId="51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4" fontId="3" fillId="92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0" fontId="3" fillId="71" borderId="240" applyNumberFormat="0" applyFont="0" applyAlignment="0" applyProtection="0"/>
    <xf numFmtId="4" fontId="3" fillId="50" borderId="246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4" fillId="55" borderId="223" applyNumberFormat="0" applyFont="0" applyAlignment="0" applyProtection="0"/>
    <xf numFmtId="0" fontId="34" fillId="55" borderId="223" applyNumberFormat="0" applyFont="0" applyAlignment="0" applyProtection="0"/>
    <xf numFmtId="0" fontId="34" fillId="55" borderId="223" applyNumberFormat="0" applyFont="0" applyAlignment="0" applyProtection="0"/>
    <xf numFmtId="0" fontId="34" fillId="55" borderId="223" applyNumberFormat="0" applyFont="0" applyAlignment="0" applyProtection="0"/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6" borderId="222" applyNumberFormat="0" applyAlignment="0" applyProtection="0"/>
    <xf numFmtId="0" fontId="76" fillId="75" borderId="222" applyNumberFormat="0" applyAlignment="0" applyProtection="0"/>
    <xf numFmtId="0" fontId="76" fillId="76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6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4" fontId="77" fillId="54" borderId="225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8" fillId="54" borderId="225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7" fillId="54" borderId="225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77" fillId="54" borderId="225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0" fontId="80" fillId="54" borderId="225" applyNumberFormat="0" applyProtection="0">
      <alignment horizontal="left" vertical="top" indent="1"/>
    </xf>
    <xf numFmtId="0" fontId="80" fillId="54" borderId="225" applyNumberFormat="0" applyProtection="0">
      <alignment horizontal="left" vertical="top" indent="1"/>
    </xf>
    <xf numFmtId="0" fontId="77" fillId="54" borderId="225" applyNumberFormat="0" applyProtection="0">
      <alignment horizontal="left" vertical="top" indent="1"/>
    </xf>
    <xf numFmtId="0" fontId="80" fillId="54" borderId="225" applyNumberFormat="0" applyProtection="0">
      <alignment horizontal="left" vertical="top" indent="1"/>
    </xf>
    <xf numFmtId="4" fontId="3" fillId="2" borderId="219" applyNumberFormat="0" applyProtection="0">
      <alignment horizontal="left" vertical="center" indent="1"/>
    </xf>
    <xf numFmtId="4" fontId="3" fillId="38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81" fillId="45" borderId="225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81" fillId="45" borderId="225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81" fillId="93" borderId="225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6" fillId="71" borderId="202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6" fillId="71" borderId="202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6" fillId="71" borderId="202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6" fillId="71" borderId="202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6" fillId="71" borderId="202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6" fillId="71" borderId="202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4" fillId="55" borderId="202" applyNumberFormat="0" applyFont="0" applyAlignment="0" applyProtection="0"/>
    <xf numFmtId="0" fontId="34" fillId="55" borderId="202" applyNumberFormat="0" applyFont="0" applyAlignment="0" applyProtection="0"/>
    <xf numFmtId="0" fontId="34" fillId="55" borderId="202" applyNumberFormat="0" applyFont="0" applyAlignment="0" applyProtection="0"/>
    <xf numFmtId="0" fontId="34" fillId="55" borderId="202" applyNumberFormat="0" applyFont="0" applyAlignment="0" applyProtection="0"/>
    <xf numFmtId="4" fontId="3" fillId="44" borderId="219" applyNumberFormat="0" applyProtection="0">
      <alignment horizontal="right" vertical="center"/>
    </xf>
    <xf numFmtId="4" fontId="3" fillId="94" borderId="24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6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6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6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6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6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6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0" fontId="76" fillId="75" borderId="201" applyNumberFormat="0" applyAlignment="0" applyProtection="0"/>
    <xf numFmtId="4" fontId="77" fillId="54" borderId="204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77" fillId="54" borderId="204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78" fillId="54" borderId="204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8" fillId="54" borderId="204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7" fillId="54" borderId="204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77" fillId="54" borderId="204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0" fontId="77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77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0" fontId="80" fillId="54" borderId="204" applyNumberFormat="0" applyProtection="0">
      <alignment horizontal="left" vertical="top" indent="1"/>
    </xf>
    <xf numFmtId="4" fontId="6" fillId="95" borderId="226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81" fillId="38" borderId="204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81" fillId="38" borderId="204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81" fillId="43" borderId="204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81" fillId="43" borderId="204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81" fillId="50" borderId="204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81" fillId="50" borderId="204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3" fillId="50" borderId="205" applyNumberFormat="0" applyProtection="0">
      <alignment horizontal="right" vertical="center"/>
    </xf>
    <xf numFmtId="4" fontId="81" fillId="45" borderId="204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81" fillId="45" borderId="204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81" fillId="48" borderId="204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81" fillId="48" borderId="204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81" fillId="52" borderId="204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81" fillId="52" borderId="204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81" fillId="51" borderId="204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81" fillId="51" borderId="204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81" fillId="93" borderId="204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81" fillId="93" borderId="204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81" fillId="44" borderId="204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81" fillId="44" borderId="204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6" fillId="95" borderId="226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1" borderId="219" applyNumberFormat="0" applyProtection="0">
      <alignment horizontal="right" vertical="center"/>
    </xf>
    <xf numFmtId="4" fontId="3" fillId="94" borderId="205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4" borderId="205" applyNumberFormat="0" applyProtection="0">
      <alignment horizontal="left" vertical="center" indent="1"/>
    </xf>
    <xf numFmtId="4" fontId="3" fillId="91" borderId="219" applyNumberFormat="0" applyProtection="0">
      <alignment horizontal="right" vertical="center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3" fillId="91" borderId="219" applyNumberFormat="0" applyProtection="0">
      <alignment horizontal="right" vertical="center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3" fillId="91" borderId="219" applyNumberFormat="0" applyProtection="0">
      <alignment horizontal="right" vertical="center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6" fillId="95" borderId="205" applyNumberFormat="0" applyProtection="0">
      <alignment horizontal="left" vertical="center" indent="1"/>
    </xf>
    <xf numFmtId="4" fontId="81" fillId="91" borderId="204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81" fillId="91" borderId="204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6" borderId="226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6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26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4" fontId="3" fillId="91" borderId="205" applyNumberFormat="0" applyProtection="0">
      <alignment horizontal="left" vertical="center" indent="1"/>
    </xf>
    <xf numFmtId="0" fontId="6" fillId="95" borderId="204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6" fillId="95" borderId="204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6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6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3" fillId="95" borderId="204" applyNumberFormat="0" applyProtection="0">
      <alignment horizontal="left" vertical="top" indent="1"/>
    </xf>
    <xf numFmtId="0" fontId="6" fillId="91" borderId="204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6" fillId="91" borderId="204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6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6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3" fillId="91" borderId="204" applyNumberFormat="0" applyProtection="0">
      <alignment horizontal="left" vertical="top" indent="1"/>
    </xf>
    <xf numFmtId="0" fontId="6" fillId="5" borderId="204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6" fillId="5" borderId="204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6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6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3" fillId="5" borderId="204" applyNumberFormat="0" applyProtection="0">
      <alignment horizontal="left" vertical="top" indent="1"/>
    </xf>
    <xf numFmtId="0" fontId="6" fillId="6" borderId="204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6" fillId="0" borderId="0"/>
    <xf numFmtId="0" fontId="6" fillId="6" borderId="204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6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6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3" fillId="6" borderId="204" applyNumberFormat="0" applyProtection="0">
      <alignment horizontal="left" vertical="top" indent="1"/>
    </xf>
    <xf numFmtId="0" fontId="6" fillId="96" borderId="206" applyNumberFormat="0">
      <protection locked="0"/>
    </xf>
    <xf numFmtId="4" fontId="3" fillId="91" borderId="226" applyNumberFormat="0" applyProtection="0">
      <alignment horizontal="left" vertical="center" indent="1"/>
    </xf>
    <xf numFmtId="4" fontId="3" fillId="91" borderId="226" applyNumberFormat="0" applyProtection="0">
      <alignment horizontal="left" vertical="center" indent="1"/>
    </xf>
    <xf numFmtId="4" fontId="3" fillId="91" borderId="226" applyNumberFormat="0" applyProtection="0">
      <alignment horizontal="left" vertical="center" indent="1"/>
    </xf>
    <xf numFmtId="0" fontId="6" fillId="96" borderId="206" applyNumberFormat="0">
      <protection locked="0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6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6" fillId="5" borderId="225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4" fillId="95" borderId="207" applyBorder="0"/>
    <xf numFmtId="4" fontId="81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1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3" fillId="55" borderId="204" applyNumberFormat="0" applyProtection="0">
      <alignment vertical="center"/>
    </xf>
    <xf numFmtId="4" fontId="84" fillId="55" borderId="204" applyNumberFormat="0" applyProtection="0">
      <alignment vertical="center"/>
    </xf>
    <xf numFmtId="4" fontId="79" fillId="97" borderId="206" applyNumberFormat="0" applyProtection="0">
      <alignment vertical="center"/>
    </xf>
    <xf numFmtId="4" fontId="79" fillId="97" borderId="206" applyNumberFormat="0" applyProtection="0">
      <alignment vertical="center"/>
    </xf>
    <xf numFmtId="4" fontId="79" fillId="97" borderId="206" applyNumberFormat="0" applyProtection="0">
      <alignment vertical="center"/>
    </xf>
    <xf numFmtId="4" fontId="84" fillId="55" borderId="204" applyNumberFormat="0" applyProtection="0">
      <alignment vertical="center"/>
    </xf>
    <xf numFmtId="4" fontId="79" fillId="97" borderId="206" applyNumberFormat="0" applyProtection="0">
      <alignment vertical="center"/>
    </xf>
    <xf numFmtId="4" fontId="79" fillId="97" borderId="206" applyNumberFormat="0" applyProtection="0">
      <alignment vertical="center"/>
    </xf>
    <xf numFmtId="4" fontId="79" fillId="97" borderId="206" applyNumberFormat="0" applyProtection="0">
      <alignment vertical="center"/>
    </xf>
    <xf numFmtId="4" fontId="79" fillId="97" borderId="206" applyNumberFormat="0" applyProtection="0">
      <alignment vertical="center"/>
    </xf>
    <xf numFmtId="4" fontId="79" fillId="97" borderId="206" applyNumberFormat="0" applyProtection="0">
      <alignment vertical="center"/>
    </xf>
    <xf numFmtId="4" fontId="79" fillId="97" borderId="206" applyNumberFormat="0" applyProtection="0">
      <alignment vertical="center"/>
    </xf>
    <xf numFmtId="4" fontId="79" fillId="97" borderId="206" applyNumberFormat="0" applyProtection="0">
      <alignment vertical="center"/>
    </xf>
    <xf numFmtId="4" fontId="79" fillId="97" borderId="206" applyNumberFormat="0" applyProtection="0">
      <alignment vertical="center"/>
    </xf>
    <xf numFmtId="4" fontId="81" fillId="55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1" fillId="55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4" fontId="83" fillId="3" borderId="204" applyNumberFormat="0" applyProtection="0">
      <alignment horizontal="left" vertical="center" indent="1"/>
    </xf>
    <xf numFmtId="0" fontId="81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1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0" fontId="83" fillId="55" borderId="204" applyNumberFormat="0" applyProtection="0">
      <alignment horizontal="left" vertical="top" indent="1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81" fillId="6" borderId="204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84" fillId="6" borderId="204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84" fillId="6" borderId="204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81" fillId="91" borderId="204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81" fillId="91" borderId="204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0" fontId="81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1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83" fillId="91" borderId="204" applyNumberFormat="0" applyProtection="0">
      <alignment horizontal="left" vertical="top" indent="1"/>
    </xf>
    <xf numFmtId="0" fontId="3" fillId="5" borderId="219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4" fontId="86" fillId="98" borderId="205" applyNumberFormat="0" applyProtection="0">
      <alignment horizontal="left" vertical="center" indent="1"/>
    </xf>
    <xf numFmtId="0" fontId="3" fillId="99" borderId="206"/>
    <xf numFmtId="0" fontId="3" fillId="99" borderId="206"/>
    <xf numFmtId="0" fontId="3" fillId="99" borderId="206"/>
    <xf numFmtId="0" fontId="3" fillId="99" borderId="206"/>
    <xf numFmtId="0" fontId="3" fillId="99" borderId="206"/>
    <xf numFmtId="0" fontId="3" fillId="99" borderId="206"/>
    <xf numFmtId="0" fontId="3" fillId="99" borderId="206"/>
    <xf numFmtId="4" fontId="87" fillId="6" borderId="204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7" fillId="6" borderId="204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0" fontId="3" fillId="5" borderId="219" applyNumberFormat="0" applyProtection="0">
      <alignment horizontal="left" vertical="center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6" fillId="6" borderId="225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6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4" fontId="3" fillId="91" borderId="240" applyNumberFormat="0" applyProtection="0">
      <alignment horizontal="right" vertical="center"/>
    </xf>
    <xf numFmtId="0" fontId="58" fillId="75" borderId="230" applyNumberFormat="0" applyAlignment="0" applyProtection="0"/>
    <xf numFmtId="0" fontId="34" fillId="55" borderId="212" applyNumberFormat="0" applyFont="0" applyAlignment="0" applyProtection="0"/>
    <xf numFmtId="4" fontId="6" fillId="95" borderId="246" applyNumberFormat="0" applyProtection="0">
      <alignment horizontal="left" vertical="center" indent="1"/>
    </xf>
    <xf numFmtId="0" fontId="48" fillId="0" borderId="213" applyNumberFormat="0" applyFill="0" applyAlignment="0" applyProtection="0"/>
    <xf numFmtId="0" fontId="3" fillId="4" borderId="219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0" fontId="66" fillId="72" borderId="277" applyNumberFormat="0" applyAlignment="0" applyProtection="0"/>
    <xf numFmtId="4" fontId="3" fillId="44" borderId="230" applyNumberFormat="0" applyProtection="0">
      <alignment horizontal="right" vertical="center"/>
    </xf>
    <xf numFmtId="0" fontId="34" fillId="55" borderId="223" applyNumberFormat="0" applyFont="0" applyAlignment="0" applyProtection="0"/>
    <xf numFmtId="0" fontId="3" fillId="6" borderId="24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4" borderId="230" applyNumberFormat="0" applyProtection="0">
      <alignment horizontal="left" vertical="center" indent="1"/>
    </xf>
    <xf numFmtId="0" fontId="3" fillId="95" borderId="235" applyNumberFormat="0" applyProtection="0">
      <alignment horizontal="left" vertical="top" indent="1"/>
    </xf>
    <xf numFmtId="0" fontId="48" fillId="0" borderId="213" applyNumberFormat="0" applyFill="0" applyAlignment="0" applyProtection="0"/>
    <xf numFmtId="4" fontId="3" fillId="0" borderId="209" applyNumberFormat="0" applyProtection="0">
      <alignment horizontal="right" vertical="center"/>
    </xf>
    <xf numFmtId="0" fontId="41" fillId="3" borderId="211" applyNumberFormat="0" applyAlignment="0" applyProtection="0"/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0" fontId="41" fillId="3" borderId="211" applyNumberFormat="0" applyAlignment="0" applyProtection="0"/>
    <xf numFmtId="0" fontId="37" fillId="3" borderId="210" applyNumberFormat="0" applyAlignment="0" applyProtection="0"/>
    <xf numFmtId="0" fontId="34" fillId="55" borderId="212" applyNumberFormat="0" applyFont="0" applyAlignment="0" applyProtection="0"/>
    <xf numFmtId="0" fontId="34" fillId="55" borderId="212" applyNumberFormat="0" applyFont="0" applyAlignment="0" applyProtection="0"/>
    <xf numFmtId="0" fontId="76" fillId="75" borderId="232" applyNumberFormat="0" applyAlignment="0" applyProtection="0"/>
    <xf numFmtId="0" fontId="3" fillId="71" borderId="230" applyNumberFormat="0" applyFont="0" applyAlignment="0" applyProtection="0"/>
    <xf numFmtId="0" fontId="59" fillId="76" borderId="278" applyNumberFormat="0" applyAlignment="0" applyProtection="0"/>
    <xf numFmtId="0" fontId="58" fillId="75" borderId="257" applyNumberFormat="0" applyAlignment="0" applyProtection="0"/>
    <xf numFmtId="0" fontId="59" fillId="76" borderId="258" applyNumberFormat="0" applyAlignment="0" applyProtection="0"/>
    <xf numFmtId="0" fontId="40" fillId="42" borderId="210" applyNumberFormat="0" applyAlignment="0" applyProtection="0"/>
    <xf numFmtId="0" fontId="66" fillId="72" borderId="25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50" applyNumberFormat="0" applyAlignment="0" applyProtection="0"/>
    <xf numFmtId="0" fontId="40" fillId="42" borderId="210" applyNumberFormat="0" applyAlignment="0" applyProtection="0"/>
    <xf numFmtId="0" fontId="66" fillId="72" borderId="257" applyNumberFormat="0" applyAlignment="0" applyProtection="0"/>
    <xf numFmtId="0" fontId="66" fillId="72" borderId="277" applyNumberFormat="0" applyAlignment="0" applyProtection="0"/>
    <xf numFmtId="0" fontId="66" fillId="72" borderId="240" applyNumberFormat="0" applyAlignment="0" applyProtection="0"/>
    <xf numFmtId="0" fontId="41" fillId="3" borderId="211" applyNumberFormat="0" applyAlignment="0" applyProtection="0"/>
    <xf numFmtId="0" fontId="40" fillId="42" borderId="210" applyNumberFormat="0" applyAlignment="0" applyProtection="0"/>
    <xf numFmtId="0" fontId="66" fillId="72" borderId="219" applyNumberFormat="0" applyAlignment="0" applyProtection="0"/>
    <xf numFmtId="0" fontId="66" fillId="72" borderId="240" applyNumberFormat="0" applyAlignment="0" applyProtection="0"/>
    <xf numFmtId="0" fontId="37" fillId="3" borderId="210" applyNumberFormat="0" applyAlignment="0" applyProtection="0"/>
    <xf numFmtId="0" fontId="37" fillId="3" borderId="210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90" borderId="240" applyNumberFormat="0" applyProtection="0">
      <alignment horizontal="left" vertical="center" indent="1"/>
    </xf>
    <xf numFmtId="0" fontId="3" fillId="71" borderId="219" applyNumberFormat="0" applyFont="0" applyAlignment="0" applyProtection="0"/>
    <xf numFmtId="0" fontId="76" fillId="75" borderId="222" applyNumberFormat="0" applyAlignment="0" applyProtection="0"/>
    <xf numFmtId="0" fontId="80" fillId="54" borderId="225" applyNumberFormat="0" applyProtection="0">
      <alignment horizontal="left" vertical="top" indent="1"/>
    </xf>
    <xf numFmtId="4" fontId="3" fillId="50" borderId="226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81" fillId="93" borderId="225" applyNumberFormat="0" applyProtection="0">
      <alignment horizontal="right" vertical="center"/>
    </xf>
    <xf numFmtId="4" fontId="81" fillId="44" borderId="225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94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3" fillId="91" borderId="263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0" fontId="3" fillId="95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6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6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6" borderId="219" applyNumberFormat="0" applyProtection="0">
      <alignment horizontal="left" vertical="center" indent="1"/>
    </xf>
    <xf numFmtId="0" fontId="6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80" fillId="54" borderId="235" applyNumberFormat="0" applyProtection="0">
      <alignment horizontal="left" vertical="top" indent="1"/>
    </xf>
    <xf numFmtId="0" fontId="66" fillId="72" borderId="287" applyNumberFormat="0" applyAlignment="0" applyProtection="0"/>
    <xf numFmtId="0" fontId="59" fillId="76" borderId="220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3" fillId="6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0" fontId="58" fillId="75" borderId="219" applyNumberFormat="0" applyAlignment="0" applyProtection="0"/>
    <xf numFmtId="0" fontId="40" fillId="42" borderId="231" applyNumberFormat="0" applyAlignment="0" applyProtection="0"/>
    <xf numFmtId="0" fontId="58" fillId="75" borderId="219" applyNumberFormat="0" applyAlignment="0" applyProtection="0"/>
    <xf numFmtId="4" fontId="3" fillId="90" borderId="230" applyNumberFormat="0" applyProtection="0">
      <alignment horizontal="left" vertical="center" indent="1"/>
    </xf>
    <xf numFmtId="0" fontId="76" fillId="75" borderId="232" applyNumberFormat="0" applyAlignment="0" applyProtection="0"/>
    <xf numFmtId="4" fontId="3" fillId="2" borderId="230" applyNumberFormat="0" applyProtection="0">
      <alignment horizontal="left" vertical="center" indent="1"/>
    </xf>
    <xf numFmtId="4" fontId="3" fillId="50" borderId="236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50" borderId="236" applyNumberFormat="0" applyProtection="0">
      <alignment horizontal="right" vertical="center"/>
    </xf>
    <xf numFmtId="4" fontId="3" fillId="50" borderId="236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0" fontId="58" fillId="75" borderId="219" applyNumberFormat="0" applyAlignment="0" applyProtection="0"/>
    <xf numFmtId="4" fontId="79" fillId="90" borderId="230" applyNumberFormat="0" applyProtection="0">
      <alignment vertical="center"/>
    </xf>
    <xf numFmtId="4" fontId="3" fillId="45" borderId="230" applyNumberFormat="0" applyProtection="0">
      <alignment horizontal="right" vertical="center"/>
    </xf>
    <xf numFmtId="4" fontId="3" fillId="90" borderId="230" applyNumberFormat="0" applyProtection="0">
      <alignment horizontal="left" vertical="center" indent="1"/>
    </xf>
    <xf numFmtId="0" fontId="76" fillId="75" borderId="232" applyNumberFormat="0" applyAlignment="0" applyProtection="0"/>
    <xf numFmtId="0" fontId="58" fillId="75" borderId="219" applyNumberFormat="0" applyAlignment="0" applyProtection="0"/>
    <xf numFmtId="4" fontId="78" fillId="54" borderId="235" applyNumberFormat="0" applyProtection="0">
      <alignment vertical="center"/>
    </xf>
    <xf numFmtId="0" fontId="58" fillId="75" borderId="219" applyNumberFormat="0" applyAlignment="0" applyProtection="0"/>
    <xf numFmtId="4" fontId="3" fillId="90" borderId="230" applyNumberFormat="0" applyProtection="0">
      <alignment horizontal="left" vertical="center" indent="1"/>
    </xf>
    <xf numFmtId="4" fontId="3" fillId="50" borderId="236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79" fillId="90" borderId="230" applyNumberFormat="0" applyProtection="0">
      <alignment vertical="center"/>
    </xf>
    <xf numFmtId="4" fontId="3" fillId="45" borderId="230" applyNumberFormat="0" applyProtection="0">
      <alignment horizontal="right" vertical="center"/>
    </xf>
    <xf numFmtId="0" fontId="40" fillId="3" borderId="278" applyNumberFormat="0" applyAlignment="0" applyProtection="0"/>
    <xf numFmtId="0" fontId="58" fillId="75" borderId="219" applyNumberFormat="0" applyAlignment="0" applyProtection="0"/>
    <xf numFmtId="0" fontId="3" fillId="71" borderId="230" applyNumberFormat="0" applyFont="0" applyAlignment="0" applyProtection="0"/>
    <xf numFmtId="4" fontId="3" fillId="90" borderId="230" applyNumberFormat="0" applyProtection="0">
      <alignment horizontal="left" vertical="center" indent="1"/>
    </xf>
    <xf numFmtId="0" fontId="76" fillId="76" borderId="232" applyNumberFormat="0" applyAlignment="0" applyProtection="0"/>
    <xf numFmtId="0" fontId="76" fillId="75" borderId="232" applyNumberFormat="0" applyAlignment="0" applyProtection="0"/>
    <xf numFmtId="0" fontId="3" fillId="71" borderId="230" applyNumberFormat="0" applyFont="0" applyAlignment="0" applyProtection="0"/>
    <xf numFmtId="4" fontId="3" fillId="92" borderId="230" applyNumberFormat="0" applyProtection="0">
      <alignment horizontal="right" vertical="center"/>
    </xf>
    <xf numFmtId="0" fontId="76" fillId="75" borderId="232" applyNumberFormat="0" applyAlignment="0" applyProtection="0"/>
    <xf numFmtId="0" fontId="58" fillId="75" borderId="219" applyNumberFormat="0" applyAlignment="0" applyProtection="0"/>
    <xf numFmtId="4" fontId="79" fillId="90" borderId="230" applyNumberFormat="0" applyProtection="0">
      <alignment vertical="center"/>
    </xf>
    <xf numFmtId="4" fontId="3" fillId="94" borderId="236" applyNumberFormat="0" applyProtection="0">
      <alignment horizontal="left" vertical="center" indent="1"/>
    </xf>
    <xf numFmtId="4" fontId="3" fillId="94" borderId="236" applyNumberFormat="0" applyProtection="0">
      <alignment horizontal="left" vertical="center" indent="1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0" fontId="76" fillId="75" borderId="232" applyNumberFormat="0" applyAlignment="0" applyProtection="0"/>
    <xf numFmtId="4" fontId="81" fillId="45" borderId="235" applyNumberFormat="0" applyProtection="0">
      <alignment horizontal="right" vertical="center"/>
    </xf>
    <xf numFmtId="0" fontId="3" fillId="71" borderId="230" applyNumberFormat="0" applyFont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0" fontId="63" fillId="0" borderId="208" applyNumberFormat="0" applyFill="0" applyAlignment="0" applyProtection="0"/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81" fillId="91" borderId="214" applyNumberFormat="0" applyProtection="0">
      <alignment horizontal="right" vertical="center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3" fillId="93" borderId="230" applyNumberFormat="0" applyProtection="0">
      <alignment horizontal="right" vertical="center"/>
    </xf>
    <xf numFmtId="4" fontId="6" fillId="95" borderId="215" applyNumberFormat="0" applyProtection="0">
      <alignment horizontal="left" vertical="center" indent="1"/>
    </xf>
    <xf numFmtId="4" fontId="6" fillId="95" borderId="215" applyNumberFormat="0" applyProtection="0">
      <alignment horizontal="left" vertical="center" indent="1"/>
    </xf>
    <xf numFmtId="4" fontId="3" fillId="94" borderId="215" applyNumberFormat="0" applyProtection="0">
      <alignment horizontal="left" vertical="center" indent="1"/>
    </xf>
    <xf numFmtId="4" fontId="3" fillId="94" borderId="215" applyNumberFormat="0" applyProtection="0">
      <alignment horizontal="left" vertical="center" indent="1"/>
    </xf>
    <xf numFmtId="4" fontId="3" fillId="94" borderId="215" applyNumberFormat="0" applyProtection="0">
      <alignment horizontal="left" vertical="center" indent="1"/>
    </xf>
    <xf numFmtId="4" fontId="3" fillId="94" borderId="215" applyNumberFormat="0" applyProtection="0">
      <alignment horizontal="left" vertical="center" indent="1"/>
    </xf>
    <xf numFmtId="4" fontId="3" fillId="93" borderId="230" applyNumberFormat="0" applyProtection="0">
      <alignment horizontal="right" vertical="center"/>
    </xf>
    <xf numFmtId="4" fontId="3" fillId="94" borderId="215" applyNumberFormat="0" applyProtection="0">
      <alignment horizontal="left" vertical="center" indent="1"/>
    </xf>
    <xf numFmtId="4" fontId="3" fillId="94" borderId="215" applyNumberFormat="0" applyProtection="0">
      <alignment horizontal="left" vertical="center" indent="1"/>
    </xf>
    <xf numFmtId="4" fontId="3" fillId="94" borderId="215" applyNumberFormat="0" applyProtection="0">
      <alignment horizontal="left" vertical="center" indent="1"/>
    </xf>
    <xf numFmtId="4" fontId="3" fillId="93" borderId="230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81" fillId="44" borderId="214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81" fillId="51" borderId="214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81" fillId="52" borderId="214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81" fillId="45" borderId="214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81" fillId="45" borderId="214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3" fillId="50" borderId="215" applyNumberFormat="0" applyProtection="0">
      <alignment horizontal="right" vertical="center"/>
    </xf>
    <xf numFmtId="4" fontId="81" fillId="50" borderId="214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81" fillId="38" borderId="214" applyNumberFormat="0" applyProtection="0">
      <alignment horizontal="right" vertical="center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81" fillId="93" borderId="235" applyNumberFormat="0" applyProtection="0">
      <alignment horizontal="right" vertical="center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0" fontId="80" fillId="54" borderId="214" applyNumberFormat="0" applyProtection="0">
      <alignment horizontal="left" vertical="top" indent="1"/>
    </xf>
    <xf numFmtId="0" fontId="80" fillId="54" borderId="214" applyNumberFormat="0" applyProtection="0">
      <alignment horizontal="left" vertical="top" indent="1"/>
    </xf>
    <xf numFmtId="0" fontId="80" fillId="54" borderId="214" applyNumberFormat="0" applyProtection="0">
      <alignment horizontal="left" vertical="top" indent="1"/>
    </xf>
    <xf numFmtId="0" fontId="80" fillId="54" borderId="214" applyNumberFormat="0" applyProtection="0">
      <alignment horizontal="left" vertical="top" indent="1"/>
    </xf>
    <xf numFmtId="0" fontId="80" fillId="54" borderId="214" applyNumberFormat="0" applyProtection="0">
      <alignment horizontal="left" vertical="top" indent="1"/>
    </xf>
    <xf numFmtId="0" fontId="80" fillId="54" borderId="214" applyNumberFormat="0" applyProtection="0">
      <alignment horizontal="left" vertical="top" indent="1"/>
    </xf>
    <xf numFmtId="0" fontId="77" fillId="54" borderId="214" applyNumberFormat="0" applyProtection="0">
      <alignment horizontal="left" vertical="top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77" fillId="54" borderId="214" applyNumberFormat="0" applyProtection="0">
      <alignment horizontal="left" vertical="center" indent="1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76" fillId="75" borderId="211" applyNumberForma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6" fillId="71" borderId="243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6" fillId="71" borderId="243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76" fillId="75" borderId="242" applyNumberFormat="0" applyAlignment="0" applyProtection="0"/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78" fillId="54" borderId="245" applyNumberFormat="0" applyProtection="0">
      <alignment vertical="center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45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6" fillId="71" borderId="223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6" fillId="71" borderId="223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80" fillId="54" borderId="225" applyNumberFormat="0" applyProtection="0">
      <alignment horizontal="left" vertical="top" indent="1"/>
    </xf>
    <xf numFmtId="0" fontId="80" fillId="54" borderId="225" applyNumberFormat="0" applyProtection="0">
      <alignment horizontal="left" vertical="top" indent="1"/>
    </xf>
    <xf numFmtId="0" fontId="80" fillId="54" borderId="225" applyNumberFormat="0" applyProtection="0">
      <alignment horizontal="left" vertical="top" indent="1"/>
    </xf>
    <xf numFmtId="0" fontId="80" fillId="54" borderId="225" applyNumberFormat="0" applyProtection="0">
      <alignment horizontal="left" vertical="top" indent="1"/>
    </xf>
    <xf numFmtId="0" fontId="80" fillId="54" borderId="225" applyNumberFormat="0" applyProtection="0">
      <alignment horizontal="left" vertical="top" indent="1"/>
    </xf>
    <xf numFmtId="4" fontId="3" fillId="91" borderId="263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94" borderId="246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81" fillId="38" borderId="225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81" fillId="38" borderId="225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81" fillId="50" borderId="225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81" fillId="51" borderId="225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4" fontId="3" fillId="91" borderId="226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4" fontId="3" fillId="94" borderId="226" applyNumberFormat="0" applyProtection="0">
      <alignment horizontal="left" vertical="center" indent="1"/>
    </xf>
    <xf numFmtId="4" fontId="3" fillId="45" borderId="219" applyNumberFormat="0" applyProtection="0">
      <alignment horizontal="right" vertical="center"/>
    </xf>
    <xf numFmtId="0" fontId="3" fillId="71" borderId="240" applyNumberFormat="0" applyFont="0" applyAlignment="0" applyProtection="0"/>
    <xf numFmtId="4" fontId="3" fillId="38" borderId="219" applyNumberFormat="0" applyProtection="0">
      <alignment horizontal="right" vertical="center"/>
    </xf>
    <xf numFmtId="0" fontId="66" fillId="72" borderId="209" applyNumberFormat="0" applyAlignment="0" applyProtection="0"/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0" fontId="3" fillId="71" borderId="219" applyNumberFormat="0" applyFont="0" applyAlignment="0" applyProtection="0"/>
    <xf numFmtId="4" fontId="3" fillId="94" borderId="226" applyNumberFormat="0" applyProtection="0">
      <alignment horizontal="left" vertical="center" indent="1"/>
    </xf>
    <xf numFmtId="4" fontId="3" fillId="48" borderId="219" applyNumberFormat="0" applyProtection="0">
      <alignment horizontal="right" vertical="center"/>
    </xf>
    <xf numFmtId="0" fontId="6" fillId="71" borderId="223" applyNumberFormat="0" applyFont="0" applyAlignment="0" applyProtection="0"/>
    <xf numFmtId="0" fontId="6" fillId="0" borderId="0"/>
    <xf numFmtId="0" fontId="6" fillId="0" borderId="0"/>
    <xf numFmtId="0" fontId="6" fillId="0" borderId="0"/>
    <xf numFmtId="4" fontId="81" fillId="51" borderId="225" applyNumberFormat="0" applyProtection="0">
      <alignment horizontal="right" vertical="center"/>
    </xf>
    <xf numFmtId="0" fontId="6" fillId="0" borderId="0"/>
    <xf numFmtId="0" fontId="6" fillId="0" borderId="0"/>
    <xf numFmtId="0" fontId="58" fillId="75" borderId="209" applyNumberFormat="0" applyAlignment="0" applyProtection="0"/>
    <xf numFmtId="0" fontId="59" fillId="76" borderId="210" applyNumberFormat="0" applyAlignment="0" applyProtection="0"/>
    <xf numFmtId="0" fontId="98" fillId="42" borderId="200" applyNumberFormat="0" applyAlignment="0" applyProtection="0"/>
    <xf numFmtId="0" fontId="76" fillId="75" borderId="259" applyNumberFormat="0" applyAlignment="0" applyProtection="0"/>
    <xf numFmtId="4" fontId="3" fillId="52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0" fontId="15" fillId="55" borderId="202" applyNumberFormat="0" applyFont="0" applyAlignment="0" applyProtection="0"/>
    <xf numFmtId="4" fontId="3" fillId="94" borderId="226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0" fontId="58" fillId="75" borderId="209" applyNumberFormat="0" applyAlignment="0" applyProtection="0"/>
    <xf numFmtId="0" fontId="6" fillId="0" borderId="0"/>
    <xf numFmtId="0" fontId="6" fillId="0" borderId="0"/>
    <xf numFmtId="0" fontId="6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5" fillId="56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6" borderId="0" applyNumberFormat="0" applyBorder="0" applyAlignment="0" applyProtection="0"/>
    <xf numFmtId="0" fontId="15" fillId="56" borderId="0" applyNumberFormat="0" applyBorder="0" applyAlignment="0" applyProtection="0"/>
    <xf numFmtId="0" fontId="15" fillId="56" borderId="0" applyNumberFormat="0" applyBorder="0" applyAlignment="0" applyProtection="0"/>
    <xf numFmtId="0" fontId="15" fillId="56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2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9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65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6" borderId="0" applyNumberFormat="0" applyBorder="0" applyAlignment="0" applyProtection="0"/>
    <xf numFmtId="0" fontId="15" fillId="56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67" borderId="0" applyNumberFormat="0" applyBorder="0" applyAlignment="0" applyProtection="0"/>
    <xf numFmtId="0" fontId="15" fillId="56" borderId="0" applyNumberFormat="0" applyBorder="0" applyAlignment="0" applyProtection="0"/>
    <xf numFmtId="0" fontId="15" fillId="56" borderId="0" applyNumberFormat="0" applyBorder="0" applyAlignment="0" applyProtection="0"/>
    <xf numFmtId="0" fontId="15" fillId="56" borderId="0" applyNumberFormat="0" applyBorder="0" applyAlignment="0" applyProtection="0"/>
    <xf numFmtId="0" fontId="15" fillId="56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58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71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72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5" fillId="69" borderId="0" applyNumberFormat="0" applyBorder="0" applyAlignment="0" applyProtection="0"/>
    <xf numFmtId="0" fontId="37" fillId="3" borderId="200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9" fillId="76" borderId="200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58" fillId="75" borderId="199" applyNumberFormat="0" applyAlignment="0" applyProtection="0"/>
    <xf numFmtId="0" fontId="40" fillId="3" borderId="200" applyNumberFormat="0" applyAlignment="0" applyProtection="0"/>
    <xf numFmtId="0" fontId="40" fillId="42" borderId="200" applyNumberFormat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200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66" fillId="72" borderId="199" applyNumberFormat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40" fillId="42" borderId="200" applyNumberFormat="0" applyAlignment="0" applyProtection="0"/>
    <xf numFmtId="0" fontId="40" fillId="42" borderId="200" applyNumberFormat="0" applyAlignment="0" applyProtection="0"/>
    <xf numFmtId="0" fontId="40" fillId="42" borderId="200" applyNumberFormat="0" applyAlignment="0" applyProtection="0"/>
    <xf numFmtId="0" fontId="40" fillId="42" borderId="200" applyNumberFormat="0" applyAlignment="0" applyProtection="0"/>
    <xf numFmtId="179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128" fillId="0" borderId="0" applyFont="0" applyFill="0" applyBorder="0" applyAlignment="0" applyProtection="0"/>
    <xf numFmtId="166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47" fillId="0" borderId="0" applyNumberFormat="0" applyFill="0" applyBorder="0">
      <alignment vertical="center"/>
    </xf>
    <xf numFmtId="0" fontId="6" fillId="0" borderId="0"/>
    <xf numFmtId="0" fontId="47" fillId="0" borderId="0" applyNumberFormat="0" applyFill="0" applyBorder="0">
      <alignment vertical="center"/>
    </xf>
    <xf numFmtId="0" fontId="3" fillId="16" borderId="0"/>
    <xf numFmtId="0" fontId="3" fillId="16" borderId="0"/>
    <xf numFmtId="0" fontId="3" fillId="16" borderId="0"/>
    <xf numFmtId="0" fontId="6" fillId="0" borderId="0"/>
    <xf numFmtId="0" fontId="15" fillId="102" borderId="197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3" fillId="71" borderId="199" applyNumberFormat="0" applyFont="0" applyAlignment="0" applyProtection="0"/>
    <xf numFmtId="0" fontId="15" fillId="55" borderId="202" applyNumberFormat="0" applyFont="0" applyAlignment="0" applyProtection="0"/>
    <xf numFmtId="0" fontId="15" fillId="55" borderId="202" applyNumberFormat="0" applyFont="0" applyAlignment="0" applyProtection="0"/>
    <xf numFmtId="0" fontId="37" fillId="3" borderId="200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3" fillId="54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9" fillId="90" borderId="199" applyNumberFormat="0" applyProtection="0">
      <alignment vertical="center"/>
    </xf>
    <xf numFmtId="4" fontId="78" fillId="54" borderId="204" applyNumberFormat="0" applyProtection="0">
      <alignment vertical="center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4" fontId="3" fillId="90" borderId="199" applyNumberFormat="0" applyProtection="0">
      <alignment horizontal="left" vertical="center" indent="1"/>
    </xf>
    <xf numFmtId="0" fontId="77" fillId="54" borderId="204" applyNumberFormat="0" applyProtection="0">
      <alignment horizontal="left" vertical="top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38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92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5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48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2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51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93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44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4" fontId="3" fillId="91" borderId="199" applyNumberFormat="0" applyProtection="0">
      <alignment horizontal="right" vertical="center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3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4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5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0" fontId="3" fillId="6" borderId="199" applyNumberFormat="0" applyProtection="0">
      <alignment horizontal="left" vertical="center" indent="1"/>
    </xf>
    <xf numFmtId="4" fontId="81" fillId="55" borderId="204" applyNumberFormat="0" applyProtection="0">
      <alignment vertical="center"/>
    </xf>
    <xf numFmtId="4" fontId="84" fillId="55" borderId="204" applyNumberFormat="0" applyProtection="0">
      <alignment vertical="center"/>
    </xf>
    <xf numFmtId="4" fontId="81" fillId="55" borderId="204" applyNumberFormat="0" applyProtection="0">
      <alignment horizontal="left" vertical="center" indent="1"/>
    </xf>
    <xf numFmtId="0" fontId="81" fillId="55" borderId="204" applyNumberFormat="0" applyProtection="0">
      <alignment horizontal="left" vertical="top" indent="1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3" fillId="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79" fillId="10" borderId="199" applyNumberFormat="0" applyProtection="0">
      <alignment horizontal="right" vertical="center"/>
    </xf>
    <xf numFmtId="4" fontId="84" fillId="6" borderId="204" applyNumberFormat="0" applyProtection="0">
      <alignment horizontal="right" vertical="center"/>
    </xf>
    <xf numFmtId="0" fontId="6" fillId="103" borderId="201" applyNumberFormat="0" applyProtection="0">
      <alignment horizontal="left" vertical="center" indent="1"/>
    </xf>
    <xf numFmtId="0" fontId="6" fillId="103" borderId="201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4" fontId="3" fillId="2" borderId="199" applyNumberFormat="0" applyProtection="0">
      <alignment horizontal="left" vertical="center" indent="1"/>
    </xf>
    <xf numFmtId="0" fontId="6" fillId="103" borderId="201" applyNumberFormat="0" applyProtection="0">
      <alignment horizontal="left" vertical="center" indent="1"/>
    </xf>
    <xf numFmtId="0" fontId="6" fillId="103" borderId="201" applyNumberFormat="0" applyProtection="0">
      <alignment horizontal="left" vertical="center" indent="1"/>
    </xf>
    <xf numFmtId="0" fontId="6" fillId="103" borderId="201" applyNumberFormat="0" applyProtection="0">
      <alignment horizontal="left" vertical="center" indent="1"/>
    </xf>
    <xf numFmtId="0" fontId="81" fillId="91" borderId="204" applyNumberFormat="0" applyProtection="0">
      <alignment horizontal="left" vertical="top" indent="1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8" fillId="96" borderId="199" applyNumberFormat="0" applyProtection="0">
      <alignment horizontal="right" vertical="center"/>
    </xf>
    <xf numFmtId="4" fontId="87" fillId="6" borderId="204" applyNumberFormat="0" applyProtection="0">
      <alignment horizontal="right" vertical="center"/>
    </xf>
    <xf numFmtId="0" fontId="6" fillId="0" borderId="0"/>
    <xf numFmtId="0" fontId="6" fillId="0" borderId="0"/>
    <xf numFmtId="0" fontId="6" fillId="0" borderId="0"/>
    <xf numFmtId="4" fontId="3" fillId="51" borderId="219" applyNumberFormat="0" applyProtection="0">
      <alignment horizontal="right" vertical="center"/>
    </xf>
    <xf numFmtId="0" fontId="3" fillId="16" borderId="0"/>
    <xf numFmtId="4" fontId="3" fillId="51" borderId="219" applyNumberFormat="0" applyProtection="0">
      <alignment horizontal="right" vertical="center"/>
    </xf>
    <xf numFmtId="0" fontId="3" fillId="16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16" borderId="0"/>
    <xf numFmtId="0" fontId="47" fillId="0" borderId="0" applyNumberFormat="0" applyFill="0" applyBorder="0">
      <alignment vertical="center"/>
    </xf>
    <xf numFmtId="0" fontId="3" fillId="16" borderId="0"/>
    <xf numFmtId="0" fontId="3" fillId="16" borderId="0"/>
    <xf numFmtId="0" fontId="3" fillId="16" borderId="0"/>
    <xf numFmtId="0" fontId="3" fillId="16" borderId="0"/>
    <xf numFmtId="0" fontId="3" fillId="16" borderId="0"/>
    <xf numFmtId="196" fontId="1" fillId="0" borderId="0" applyFont="0" applyFill="0" applyBorder="0" applyAlignment="0" applyProtection="0"/>
    <xf numFmtId="196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" fontId="3" fillId="44" borderId="230" applyNumberFormat="0" applyProtection="0">
      <alignment horizontal="right" vertical="center"/>
    </xf>
    <xf numFmtId="4" fontId="3" fillId="91" borderId="215" applyNumberFormat="0" applyProtection="0">
      <alignment horizontal="left" vertical="center" indent="1"/>
    </xf>
    <xf numFmtId="4" fontId="3" fillId="91" borderId="215" applyNumberFormat="0" applyProtection="0">
      <alignment horizontal="left" vertical="center" indent="1"/>
    </xf>
    <xf numFmtId="4" fontId="3" fillId="91" borderId="215" applyNumberFormat="0" applyProtection="0">
      <alignment horizontal="left" vertical="center" indent="1"/>
    </xf>
    <xf numFmtId="4" fontId="3" fillId="44" borderId="230" applyNumberFormat="0" applyProtection="0">
      <alignment horizontal="right" vertical="center"/>
    </xf>
    <xf numFmtId="4" fontId="3" fillId="91" borderId="215" applyNumberFormat="0" applyProtection="0">
      <alignment horizontal="left" vertical="center" indent="1"/>
    </xf>
    <xf numFmtId="4" fontId="3" fillId="91" borderId="215" applyNumberFormat="0" applyProtection="0">
      <alignment horizontal="left" vertical="center" indent="1"/>
    </xf>
    <xf numFmtId="4" fontId="3" fillId="91" borderId="215" applyNumberFormat="0" applyProtection="0">
      <alignment horizontal="left" vertical="center" indent="1"/>
    </xf>
    <xf numFmtId="4" fontId="3" fillId="91" borderId="215" applyNumberFormat="0" applyProtection="0">
      <alignment horizontal="left" vertical="center" indent="1"/>
    </xf>
    <xf numFmtId="4" fontId="3" fillId="91" borderId="215" applyNumberFormat="0" applyProtection="0">
      <alignment horizontal="left" vertical="center" indent="1"/>
    </xf>
    <xf numFmtId="4" fontId="3" fillId="91" borderId="215" applyNumberFormat="0" applyProtection="0">
      <alignment horizontal="left" vertical="center" indent="1"/>
    </xf>
    <xf numFmtId="4" fontId="3" fillId="91" borderId="215" applyNumberFormat="0" applyProtection="0">
      <alignment horizontal="left" vertical="center" indent="1"/>
    </xf>
    <xf numFmtId="4" fontId="3" fillId="91" borderId="215" applyNumberFormat="0" applyProtection="0">
      <alignment horizontal="left" vertical="center" indent="1"/>
    </xf>
    <xf numFmtId="0" fontId="6" fillId="95" borderId="214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6" fillId="95" borderId="214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6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6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3" fillId="95" borderId="214" applyNumberFormat="0" applyProtection="0">
      <alignment horizontal="left" vertical="top" indent="1"/>
    </xf>
    <xf numFmtId="0" fontId="6" fillId="91" borderId="214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6" fillId="91" borderId="214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6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6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3" fillId="91" borderId="214" applyNumberFormat="0" applyProtection="0">
      <alignment horizontal="left" vertical="top" indent="1"/>
    </xf>
    <xf numFmtId="0" fontId="6" fillId="5" borderId="214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6" fillId="5" borderId="214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6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6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3" fillId="5" borderId="214" applyNumberFormat="0" applyProtection="0">
      <alignment horizontal="left" vertical="top" indent="1"/>
    </xf>
    <xf numFmtId="0" fontId="6" fillId="6" borderId="214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80" fillId="54" borderId="235" applyNumberFormat="0" applyProtection="0">
      <alignment horizontal="left" vertical="top" indent="1"/>
    </xf>
    <xf numFmtId="0" fontId="6" fillId="6" borderId="214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6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6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3" fillId="6" borderId="214" applyNumberFormat="0" applyProtection="0">
      <alignment horizontal="left" vertical="top" indent="1"/>
    </xf>
    <xf numFmtId="0" fontId="6" fillId="96" borderId="216" applyNumberFormat="0">
      <protection locked="0"/>
    </xf>
    <xf numFmtId="4" fontId="3" fillId="94" borderId="236" applyNumberFormat="0" applyProtection="0">
      <alignment horizontal="left" vertical="center" indent="1"/>
    </xf>
    <xf numFmtId="4" fontId="3" fillId="44" borderId="250" applyNumberFormat="0" applyProtection="0">
      <alignment horizontal="right" vertical="center"/>
    </xf>
    <xf numFmtId="4" fontId="3" fillId="94" borderId="236" applyNumberFormat="0" applyProtection="0">
      <alignment horizontal="left" vertical="center" indent="1"/>
    </xf>
    <xf numFmtId="0" fontId="6" fillId="96" borderId="216" applyNumberFormat="0">
      <protection locked="0"/>
    </xf>
    <xf numFmtId="4" fontId="3" fillId="94" borderId="236" applyNumberFormat="0" applyProtection="0">
      <alignment horizontal="left" vertical="center" indent="1"/>
    </xf>
    <xf numFmtId="4" fontId="3" fillId="94" borderId="236" applyNumberFormat="0" applyProtection="0">
      <alignment horizontal="left" vertical="center" indent="1"/>
    </xf>
    <xf numFmtId="4" fontId="3" fillId="94" borderId="236" applyNumberFormat="0" applyProtection="0">
      <alignment horizontal="left" vertical="center" indent="1"/>
    </xf>
    <xf numFmtId="4" fontId="3" fillId="44" borderId="250" applyNumberFormat="0" applyProtection="0">
      <alignment horizontal="right" vertical="center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6" borderId="236" applyNumberFormat="0" applyProtection="0">
      <alignment horizontal="left" vertical="center" indent="1"/>
    </xf>
    <xf numFmtId="4" fontId="3" fillId="44" borderId="250" applyNumberFormat="0" applyProtection="0">
      <alignment horizontal="right" vertical="center"/>
    </xf>
    <xf numFmtId="4" fontId="3" fillId="6" borderId="236" applyNumberFormat="0" applyProtection="0">
      <alignment horizontal="left" vertical="center" indent="1"/>
    </xf>
    <xf numFmtId="4" fontId="3" fillId="6" borderId="236" applyNumberFormat="0" applyProtection="0">
      <alignment horizontal="left" vertical="center" indent="1"/>
    </xf>
    <xf numFmtId="4" fontId="3" fillId="6" borderId="236" applyNumberFormat="0" applyProtection="0">
      <alignment horizontal="left" vertical="center" indent="1"/>
    </xf>
    <xf numFmtId="4" fontId="3" fillId="6" borderId="236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4" fillId="95" borderId="217" applyBorder="0"/>
    <xf numFmtId="4" fontId="81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1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3" fillId="55" borderId="214" applyNumberFormat="0" applyProtection="0">
      <alignment vertical="center"/>
    </xf>
    <xf numFmtId="4" fontId="84" fillId="55" borderId="214" applyNumberFormat="0" applyProtection="0">
      <alignment vertical="center"/>
    </xf>
    <xf numFmtId="4" fontId="79" fillId="97" borderId="216" applyNumberFormat="0" applyProtection="0">
      <alignment vertical="center"/>
    </xf>
    <xf numFmtId="4" fontId="79" fillId="97" borderId="216" applyNumberFormat="0" applyProtection="0">
      <alignment vertical="center"/>
    </xf>
    <xf numFmtId="4" fontId="79" fillId="97" borderId="216" applyNumberFormat="0" applyProtection="0">
      <alignment vertical="center"/>
    </xf>
    <xf numFmtId="4" fontId="84" fillId="55" borderId="214" applyNumberFormat="0" applyProtection="0">
      <alignment vertical="center"/>
    </xf>
    <xf numFmtId="4" fontId="79" fillId="97" borderId="216" applyNumberFormat="0" applyProtection="0">
      <alignment vertical="center"/>
    </xf>
    <xf numFmtId="4" fontId="79" fillId="97" borderId="216" applyNumberFormat="0" applyProtection="0">
      <alignment vertical="center"/>
    </xf>
    <xf numFmtId="4" fontId="79" fillId="97" borderId="216" applyNumberFormat="0" applyProtection="0">
      <alignment vertical="center"/>
    </xf>
    <xf numFmtId="4" fontId="79" fillId="97" borderId="216" applyNumberFormat="0" applyProtection="0">
      <alignment vertical="center"/>
    </xf>
    <xf numFmtId="4" fontId="79" fillId="97" borderId="216" applyNumberFormat="0" applyProtection="0">
      <alignment vertical="center"/>
    </xf>
    <xf numFmtId="4" fontId="79" fillId="97" borderId="216" applyNumberFormat="0" applyProtection="0">
      <alignment vertical="center"/>
    </xf>
    <xf numFmtId="4" fontId="79" fillId="97" borderId="216" applyNumberFormat="0" applyProtection="0">
      <alignment vertical="center"/>
    </xf>
    <xf numFmtId="4" fontId="79" fillId="97" borderId="216" applyNumberFormat="0" applyProtection="0">
      <alignment vertical="center"/>
    </xf>
    <xf numFmtId="4" fontId="81" fillId="55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1" fillId="55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4" fontId="83" fillId="3" borderId="214" applyNumberFormat="0" applyProtection="0">
      <alignment horizontal="left" vertical="center" indent="1"/>
    </xf>
    <xf numFmtId="0" fontId="81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1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0" fontId="83" fillId="55" borderId="214" applyNumberFormat="0" applyProtection="0">
      <alignment horizontal="left" vertical="top" indent="1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81" fillId="6" borderId="214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84" fillId="6" borderId="214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84" fillId="6" borderId="214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81" fillId="91" borderId="214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81" fillId="91" borderId="214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0" fontId="81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1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83" fillId="91" borderId="214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4" fontId="86" fillId="98" borderId="215" applyNumberFormat="0" applyProtection="0">
      <alignment horizontal="left" vertical="center" indent="1"/>
    </xf>
    <xf numFmtId="4" fontId="86" fillId="98" borderId="215" applyNumberFormat="0" applyProtection="0">
      <alignment horizontal="left" vertical="center" indent="1"/>
    </xf>
    <xf numFmtId="4" fontId="86" fillId="98" borderId="215" applyNumberFormat="0" applyProtection="0">
      <alignment horizontal="left" vertical="center" indent="1"/>
    </xf>
    <xf numFmtId="0" fontId="3" fillId="95" borderId="235" applyNumberFormat="0" applyProtection="0">
      <alignment horizontal="left" vertical="top" indent="1"/>
    </xf>
    <xf numFmtId="4" fontId="86" fillId="98" borderId="215" applyNumberFormat="0" applyProtection="0">
      <alignment horizontal="left" vertical="center" indent="1"/>
    </xf>
    <xf numFmtId="4" fontId="86" fillId="98" borderId="215" applyNumberFormat="0" applyProtection="0">
      <alignment horizontal="left" vertical="center" indent="1"/>
    </xf>
    <xf numFmtId="4" fontId="86" fillId="98" borderId="215" applyNumberFormat="0" applyProtection="0">
      <alignment horizontal="left" vertical="center" indent="1"/>
    </xf>
    <xf numFmtId="4" fontId="86" fillId="98" borderId="215" applyNumberFormat="0" applyProtection="0">
      <alignment horizontal="left" vertical="center" indent="1"/>
    </xf>
    <xf numFmtId="4" fontId="86" fillId="98" borderId="215" applyNumberFormat="0" applyProtection="0">
      <alignment horizontal="left" vertical="center" indent="1"/>
    </xf>
    <xf numFmtId="4" fontId="86" fillId="98" borderId="215" applyNumberFormat="0" applyProtection="0">
      <alignment horizontal="left" vertical="center" indent="1"/>
    </xf>
    <xf numFmtId="4" fontId="86" fillId="98" borderId="215" applyNumberFormat="0" applyProtection="0">
      <alignment horizontal="left" vertical="center" indent="1"/>
    </xf>
    <xf numFmtId="4" fontId="86" fillId="98" borderId="215" applyNumberFormat="0" applyProtection="0">
      <alignment horizontal="left" vertical="center" indent="1"/>
    </xf>
    <xf numFmtId="0" fontId="3" fillId="99" borderId="216"/>
    <xf numFmtId="0" fontId="3" fillId="99" borderId="216"/>
    <xf numFmtId="0" fontId="3" fillId="99" borderId="216"/>
    <xf numFmtId="0" fontId="3" fillId="99" borderId="216"/>
    <xf numFmtId="0" fontId="3" fillId="99" borderId="216"/>
    <xf numFmtId="0" fontId="3" fillId="99" borderId="216"/>
    <xf numFmtId="0" fontId="3" fillId="99" borderId="216"/>
    <xf numFmtId="4" fontId="87" fillId="6" borderId="214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7" fillId="6" borderId="214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6" fillId="91" borderId="235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6" fillId="5" borderId="235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6" fillId="5" borderId="235" applyNumberFormat="0" applyProtection="0">
      <alignment horizontal="left" vertical="center" indent="1"/>
    </xf>
    <xf numFmtId="0" fontId="6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6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80" fillId="54" borderId="253" applyNumberFormat="0" applyProtection="0">
      <alignment horizontal="left" vertical="top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6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4" fillId="55" borderId="223" applyNumberFormat="0" applyFont="0" applyAlignment="0" applyProtection="0"/>
    <xf numFmtId="0" fontId="48" fillId="0" borderId="224" applyNumberFormat="0" applyFill="0" applyAlignment="0" applyProtection="0"/>
    <xf numFmtId="0" fontId="66" fillId="72" borderId="267" applyNumberFormat="0" applyAlignment="0" applyProtection="0"/>
    <xf numFmtId="0" fontId="3" fillId="6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66" fillId="72" borderId="240" applyNumberFormat="0" applyAlignment="0" applyProtection="0"/>
    <xf numFmtId="0" fontId="3" fillId="6" borderId="240" applyNumberFormat="0" applyProtection="0">
      <alignment horizontal="left" vertical="center" indent="1"/>
    </xf>
    <xf numFmtId="0" fontId="48" fillId="0" borderId="224" applyNumberFormat="0" applyFill="0" applyAlignment="0" applyProtection="0"/>
    <xf numFmtId="4" fontId="3" fillId="0" borderId="219" applyNumberFormat="0" applyProtection="0">
      <alignment horizontal="right" vertical="center"/>
    </xf>
    <xf numFmtId="0" fontId="41" fillId="3" borderId="222" applyNumberFormat="0" applyAlignment="0" applyProtection="0"/>
    <xf numFmtId="4" fontId="3" fillId="51" borderId="240" applyNumberFormat="0" applyProtection="0">
      <alignment horizontal="right" vertical="center"/>
    </xf>
    <xf numFmtId="0" fontId="34" fillId="55" borderId="223" applyNumberFormat="0" applyFont="0" applyAlignment="0" applyProtection="0"/>
    <xf numFmtId="0" fontId="76" fillId="75" borderId="242" applyNumberFormat="0" applyAlignment="0" applyProtection="0"/>
    <xf numFmtId="0" fontId="3" fillId="71" borderId="240" applyNumberFormat="0" applyFon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40" fillId="42" borderId="22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1" applyNumberFormat="0" applyAlignment="0" applyProtection="0"/>
    <xf numFmtId="0" fontId="40" fillId="42" borderId="220" applyNumberFormat="0" applyAlignment="0" applyProtection="0"/>
    <xf numFmtId="0" fontId="66" fillId="72" borderId="278" applyNumberFormat="0" applyAlignment="0" applyProtection="0"/>
    <xf numFmtId="0" fontId="66" fillId="72" borderId="258" applyNumberFormat="0" applyAlignment="0" applyProtection="0"/>
    <xf numFmtId="0" fontId="41" fillId="3" borderId="222" applyNumberFormat="0" applyAlignment="0" applyProtection="0"/>
    <xf numFmtId="0" fontId="40" fillId="42" borderId="220" applyNumberFormat="0" applyAlignment="0" applyProtection="0"/>
    <xf numFmtId="0" fontId="66" fillId="72" borderId="230" applyNumberFormat="0" applyAlignment="0" applyProtection="0"/>
    <xf numFmtId="0" fontId="66" fillId="72" borderId="250" applyNumberFormat="0" applyAlignment="0" applyProtection="0"/>
    <xf numFmtId="0" fontId="37" fillId="3" borderId="220" applyNumberFormat="0" applyAlignment="0" applyProtection="0"/>
    <xf numFmtId="0" fontId="37" fillId="3" borderId="220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9" fillId="76" borderId="258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4" fontId="81" fillId="45" borderId="272" applyNumberFormat="0" applyProtection="0">
      <alignment horizontal="right" vertical="center"/>
    </xf>
    <xf numFmtId="0" fontId="3" fillId="71" borderId="230" applyNumberFormat="0" applyFont="0" applyAlignment="0" applyProtection="0"/>
    <xf numFmtId="0" fontId="76" fillId="76" borderId="232" applyNumberFormat="0" applyAlignment="0" applyProtection="0"/>
    <xf numFmtId="4" fontId="3" fillId="90" borderId="230" applyNumberFormat="0" applyProtection="0">
      <alignment horizontal="left" vertical="center" indent="1"/>
    </xf>
    <xf numFmtId="4" fontId="3" fillId="9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94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3" fillId="44" borderId="250" applyNumberFormat="0" applyProtection="0">
      <alignment horizontal="right" vertical="center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3" fillId="44" borderId="250" applyNumberFormat="0" applyProtection="0">
      <alignment horizontal="right" vertical="center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3" fillId="91" borderId="230" applyNumberFormat="0" applyProtection="0">
      <alignment horizontal="right" vertical="center"/>
    </xf>
    <xf numFmtId="4" fontId="3" fillId="6" borderId="236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6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6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5" borderId="230" applyNumberFormat="0" applyProtection="0">
      <alignment horizontal="left" vertical="center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6" borderId="230" applyNumberFormat="0" applyProtection="0">
      <alignment horizontal="left" vertical="center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4" fontId="3" fillId="2" borderId="240" applyNumberFormat="0" applyProtection="0">
      <alignment horizontal="left" vertical="center" indent="1"/>
    </xf>
    <xf numFmtId="0" fontId="58" fillId="75" borderId="250" applyNumberFormat="0" applyAlignment="0" applyProtection="0"/>
    <xf numFmtId="0" fontId="58" fillId="75" borderId="230" applyNumberFormat="0" applyAlignment="0" applyProtection="0"/>
    <xf numFmtId="0" fontId="59" fillId="76" borderId="231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3" fillId="6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58" fillId="75" borderId="230" applyNumberFormat="0" applyAlignment="0" applyProtection="0"/>
    <xf numFmtId="4" fontId="3" fillId="2" borderId="219" applyNumberFormat="0" applyProtection="0">
      <alignment horizontal="left" vertical="center" indent="1"/>
    </xf>
    <xf numFmtId="0" fontId="58" fillId="75" borderId="230" applyNumberFormat="0" applyAlignment="0" applyProtection="0"/>
    <xf numFmtId="4" fontId="3" fillId="50" borderId="283" applyNumberFormat="0" applyProtection="0">
      <alignment horizontal="right" vertical="center"/>
    </xf>
    <xf numFmtId="0" fontId="58" fillId="75" borderId="230" applyNumberFormat="0" applyAlignment="0" applyProtection="0"/>
    <xf numFmtId="0" fontId="58" fillId="75" borderId="250" applyNumberFormat="0" applyAlignment="0" applyProtection="0"/>
    <xf numFmtId="4" fontId="3" fillId="2" borderId="240" applyNumberFormat="0" applyProtection="0">
      <alignment horizontal="left" vertical="center" indent="1"/>
    </xf>
    <xf numFmtId="4" fontId="3" fillId="54" borderId="240" applyNumberFormat="0" applyProtection="0">
      <alignment vertical="center"/>
    </xf>
    <xf numFmtId="4" fontId="3" fillId="48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0" fontId="58" fillId="75" borderId="230" applyNumberFormat="0" applyAlignment="0" applyProtection="0"/>
    <xf numFmtId="4" fontId="3" fillId="48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0" fontId="59" fillId="76" borderId="231" applyNumberFormat="0" applyAlignment="0" applyProtection="0"/>
    <xf numFmtId="4" fontId="3" fillId="6" borderId="263" applyNumberFormat="0" applyProtection="0">
      <alignment horizontal="left" vertical="center" indent="1"/>
    </xf>
    <xf numFmtId="0" fontId="80" fillId="54" borderId="245" applyNumberFormat="0" applyProtection="0">
      <alignment horizontal="left" vertical="top" indent="1"/>
    </xf>
    <xf numFmtId="0" fontId="58" fillId="75" borderId="230" applyNumberFormat="0" applyAlignment="0" applyProtection="0"/>
    <xf numFmtId="4" fontId="3" fillId="2" borderId="240" applyNumberFormat="0" applyProtection="0">
      <alignment horizontal="left" vertical="center" indent="1"/>
    </xf>
    <xf numFmtId="0" fontId="76" fillId="75" borderId="242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4" fontId="3" fillId="2" borderId="240" applyNumberFormat="0" applyProtection="0">
      <alignment horizontal="left" vertical="center" indent="1"/>
    </xf>
    <xf numFmtId="4" fontId="3" fillId="48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0" fontId="77" fillId="54" borderId="245" applyNumberFormat="0" applyProtection="0">
      <alignment horizontal="left" vertical="top" indent="1"/>
    </xf>
    <xf numFmtId="4" fontId="3" fillId="52" borderId="240" applyNumberFormat="0" applyProtection="0">
      <alignment horizontal="right" vertical="center"/>
    </xf>
    <xf numFmtId="0" fontId="76" fillId="75" borderId="279" applyNumberFormat="0" applyAlignment="0" applyProtection="0"/>
    <xf numFmtId="0" fontId="58" fillId="75" borderId="230" applyNumberFormat="0" applyAlignment="0" applyProtection="0"/>
    <xf numFmtId="0" fontId="76" fillId="75" borderId="242" applyNumberFormat="0" applyAlignment="0" applyProtection="0"/>
    <xf numFmtId="4" fontId="3" fillId="2" borderId="240" applyNumberFormat="0" applyProtection="0">
      <alignment horizontal="left" vertical="center" indent="1"/>
    </xf>
    <xf numFmtId="0" fontId="58" fillId="75" borderId="230" applyNumberFormat="0" applyAlignment="0" applyProtection="0"/>
    <xf numFmtId="0" fontId="76" fillId="75" borderId="242" applyNumberFormat="0" applyAlignment="0" applyProtection="0"/>
    <xf numFmtId="4" fontId="77" fillId="54" borderId="245" applyNumberFormat="0" applyProtection="0">
      <alignment vertical="center"/>
    </xf>
    <xf numFmtId="0" fontId="3" fillId="6" borderId="235" applyNumberFormat="0" applyProtection="0">
      <alignment horizontal="left" vertical="top" indent="1"/>
    </xf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0" fontId="63" fillId="0" borderId="218" applyNumberFormat="0" applyFill="0" applyAlignment="0" applyProtection="0"/>
    <xf numFmtId="4" fontId="3" fillId="91" borderId="263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3" fillId="94" borderId="246" applyNumberFormat="0" applyProtection="0">
      <alignment horizontal="left" vertical="center" indent="1"/>
    </xf>
    <xf numFmtId="0" fontId="76" fillId="75" borderId="242" applyNumberFormat="0" applyAlignment="0" applyProtection="0"/>
    <xf numFmtId="4" fontId="81" fillId="52" borderId="245" applyNumberFormat="0" applyProtection="0">
      <alignment horizontal="right" vertical="center"/>
    </xf>
    <xf numFmtId="0" fontId="3" fillId="71" borderId="240" applyNumberFormat="0" applyFont="0" applyAlignment="0" applyProtection="0"/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6" fillId="6" borderId="225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6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6" fillId="5" borderId="225" applyNumberFormat="0" applyProtection="0">
      <alignment horizontal="left" vertical="center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91" borderId="225" applyNumberFormat="0" applyProtection="0">
      <alignment horizontal="left" vertical="top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6" fillId="91" borderId="225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6" fillId="91" borderId="225" applyNumberFormat="0" applyProtection="0">
      <alignment horizontal="left" vertical="center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6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6" fillId="95" borderId="225" applyNumberFormat="0" applyProtection="0">
      <alignment horizontal="left" vertical="top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6" fillId="95" borderId="225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6" fillId="95" borderId="225" applyNumberFormat="0" applyProtection="0">
      <alignment horizontal="left" vertical="center" indent="1"/>
    </xf>
    <xf numFmtId="4" fontId="3" fillId="91" borderId="226" applyNumberFormat="0" applyProtection="0">
      <alignment horizontal="left" vertical="center" indent="1"/>
    </xf>
    <xf numFmtId="4" fontId="3" fillId="91" borderId="226" applyNumberFormat="0" applyProtection="0">
      <alignment horizontal="left" vertical="center" indent="1"/>
    </xf>
    <xf numFmtId="4" fontId="3" fillId="91" borderId="226" applyNumberFormat="0" applyProtection="0">
      <alignment horizontal="left" vertical="center" indent="1"/>
    </xf>
    <xf numFmtId="4" fontId="3" fillId="91" borderId="226" applyNumberFormat="0" applyProtection="0">
      <alignment horizontal="left" vertical="center" indent="1"/>
    </xf>
    <xf numFmtId="4" fontId="3" fillId="91" borderId="226" applyNumberFormat="0" applyProtection="0">
      <alignment horizontal="left" vertical="center" indent="1"/>
    </xf>
    <xf numFmtId="4" fontId="3" fillId="91" borderId="226" applyNumberFormat="0" applyProtection="0">
      <alignment horizontal="left" vertical="center" indent="1"/>
    </xf>
    <xf numFmtId="4" fontId="3" fillId="91" borderId="263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3" fillId="6" borderId="226" applyNumberFormat="0" applyProtection="0">
      <alignment horizontal="left" vertical="center" indent="1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81" fillId="91" borderId="225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81" fillId="91" borderId="225" applyNumberFormat="0" applyProtection="0">
      <alignment horizontal="right" vertical="center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6" fillId="95" borderId="226" applyNumberFormat="0" applyProtection="0">
      <alignment horizontal="left" vertical="center" indent="1"/>
    </xf>
    <xf numFmtId="4" fontId="3" fillId="94" borderId="226" applyNumberFormat="0" applyProtection="0">
      <alignment horizontal="left" vertical="center" indent="1"/>
    </xf>
    <xf numFmtId="4" fontId="3" fillId="94" borderId="226" applyNumberFormat="0" applyProtection="0">
      <alignment horizontal="left" vertical="center" indent="1"/>
    </xf>
    <xf numFmtId="4" fontId="3" fillId="94" borderId="226" applyNumberFormat="0" applyProtection="0">
      <alignment horizontal="left" vertical="center" indent="1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9" fillId="76" borderId="220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9" fillId="76" borderId="220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9" fillId="76" borderId="220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9" fillId="76" borderId="220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40" fillId="42" borderId="231" applyNumberFormat="0" applyAlignment="0" applyProtection="0"/>
    <xf numFmtId="0" fontId="66" fillId="72" borderId="267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66" fillId="72" borderId="267" applyNumberForma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4" fillId="55" borderId="233" applyNumberFormat="0" applyFont="0" applyAlignment="0" applyProtection="0"/>
    <xf numFmtId="4" fontId="3" fillId="93" borderId="250" applyNumberFormat="0" applyProtection="0">
      <alignment horizontal="right" vertical="center"/>
    </xf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6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4" fontId="3" fillId="54" borderId="230" applyNumberFormat="0" applyProtection="0">
      <alignment vertical="center"/>
    </xf>
    <xf numFmtId="4" fontId="3" fillId="90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50" borderId="236" applyNumberFormat="0" applyProtection="0">
      <alignment horizontal="right" vertical="center"/>
    </xf>
    <xf numFmtId="4" fontId="3" fillId="50" borderId="236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0" fontId="41" fillId="3" borderId="222" applyNumberFormat="0" applyAlignment="0" applyProtection="0"/>
    <xf numFmtId="0" fontId="37" fillId="3" borderId="220" applyNumberFormat="0" applyAlignment="0" applyProtection="0"/>
    <xf numFmtId="4" fontId="3" fillId="51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0" fontId="34" fillId="55" borderId="243" applyNumberFormat="0" applyFont="0" applyAlignment="0" applyProtection="0"/>
    <xf numFmtId="4" fontId="3" fillId="45" borderId="240" applyNumberFormat="0" applyProtection="0">
      <alignment horizontal="right" vertical="center"/>
    </xf>
    <xf numFmtId="4" fontId="3" fillId="50" borderId="246" applyNumberFormat="0" applyProtection="0">
      <alignment horizontal="right" vertical="center"/>
    </xf>
    <xf numFmtId="0" fontId="76" fillId="75" borderId="242" applyNumberFormat="0" applyAlignment="0" applyProtection="0"/>
    <xf numFmtId="0" fontId="58" fillId="75" borderId="230" applyNumberFormat="0" applyAlignment="0" applyProtection="0"/>
    <xf numFmtId="0" fontId="77" fillId="54" borderId="245" applyNumberFormat="0" applyProtection="0">
      <alignment horizontal="left" vertical="top" indent="1"/>
    </xf>
    <xf numFmtId="4" fontId="3" fillId="45" borderId="230" applyNumberFormat="0" applyProtection="0">
      <alignment horizontal="right" vertical="center"/>
    </xf>
    <xf numFmtId="4" fontId="3" fillId="54" borderId="230" applyNumberFormat="0" applyProtection="0">
      <alignment vertical="center"/>
    </xf>
    <xf numFmtId="0" fontId="58" fillId="75" borderId="219" applyNumberFormat="0" applyAlignment="0" applyProtection="0"/>
    <xf numFmtId="0" fontId="76" fillId="75" borderId="232" applyNumberFormat="0" applyAlignment="0" applyProtection="0"/>
    <xf numFmtId="0" fontId="66" fillId="72" borderId="277" applyNumberFormat="0" applyAlignment="0" applyProtection="0"/>
    <xf numFmtId="4" fontId="3" fillId="90" borderId="230" applyNumberFormat="0" applyProtection="0">
      <alignment horizontal="left" vertical="center" indent="1"/>
    </xf>
    <xf numFmtId="4" fontId="79" fillId="90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45" borderId="230" applyNumberFormat="0" applyProtection="0">
      <alignment horizontal="right" vertical="center"/>
    </xf>
    <xf numFmtId="4" fontId="3" fillId="90" borderId="230" applyNumberFormat="0" applyProtection="0">
      <alignment horizontal="left" vertical="center" indent="1"/>
    </xf>
    <xf numFmtId="0" fontId="80" fillId="54" borderId="235" applyNumberFormat="0" applyProtection="0">
      <alignment horizontal="left" vertical="top" indent="1"/>
    </xf>
    <xf numFmtId="0" fontId="80" fillId="54" borderId="235" applyNumberFormat="0" applyProtection="0">
      <alignment horizontal="left" vertical="top" indent="1"/>
    </xf>
    <xf numFmtId="0" fontId="80" fillId="54" borderId="235" applyNumberFormat="0" applyProtection="0">
      <alignment horizontal="left" vertical="top" indent="1"/>
    </xf>
    <xf numFmtId="0" fontId="80" fillId="54" borderId="235" applyNumberFormat="0" applyProtection="0">
      <alignment horizontal="left" vertical="top" indent="1"/>
    </xf>
    <xf numFmtId="0" fontId="80" fillId="54" borderId="235" applyNumberFormat="0" applyProtection="0">
      <alignment horizontal="left" vertical="top" indent="1"/>
    </xf>
    <xf numFmtId="0" fontId="80" fillId="54" borderId="235" applyNumberFormat="0" applyProtection="0">
      <alignment horizontal="left" vertical="top" indent="1"/>
    </xf>
    <xf numFmtId="0" fontId="77" fillId="54" borderId="235" applyNumberFormat="0" applyProtection="0">
      <alignment horizontal="left" vertical="top" indent="1"/>
    </xf>
    <xf numFmtId="0" fontId="66" fillId="72" borderId="219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98" fillId="42" borderId="210" applyNumberFormat="0" applyAlignment="0" applyProtection="0"/>
    <xf numFmtId="4" fontId="3" fillId="2" borderId="230" applyNumberFormat="0" applyProtection="0">
      <alignment horizontal="left" vertical="center" indent="1"/>
    </xf>
    <xf numFmtId="0" fontId="15" fillId="55" borderId="212" applyNumberFormat="0" applyFont="0" applyAlignment="0" applyProtection="0"/>
    <xf numFmtId="4" fontId="3" fillId="52" borderId="230" applyNumberFormat="0" applyProtection="0">
      <alignment horizontal="right" vertical="center"/>
    </xf>
    <xf numFmtId="0" fontId="3" fillId="71" borderId="230" applyNumberFormat="0" applyFont="0" applyAlignment="0" applyProtection="0"/>
    <xf numFmtId="0" fontId="66" fillId="72" borderId="230" applyNumberFormat="0" applyAlignment="0" applyProtection="0"/>
    <xf numFmtId="0" fontId="80" fillId="54" borderId="235" applyNumberFormat="0" applyProtection="0">
      <alignment horizontal="left" vertical="top" indent="1"/>
    </xf>
    <xf numFmtId="4" fontId="3" fillId="91" borderId="240" applyNumberFormat="0" applyProtection="0">
      <alignment horizontal="right" vertical="center"/>
    </xf>
    <xf numFmtId="4" fontId="6" fillId="95" borderId="246" applyNumberFormat="0" applyProtection="0">
      <alignment horizontal="left" vertical="center" indent="1"/>
    </xf>
    <xf numFmtId="0" fontId="3" fillId="6" borderId="225" applyNumberFormat="0" applyProtection="0">
      <alignment horizontal="left" vertical="top" indent="1"/>
    </xf>
    <xf numFmtId="0" fontId="3" fillId="6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25" applyNumberFormat="0" applyProtection="0">
      <alignment horizontal="left" vertical="top" indent="1"/>
    </xf>
    <xf numFmtId="0" fontId="3" fillId="5" borderId="219" applyNumberFormat="0" applyProtection="0">
      <alignment horizontal="left" vertical="center" indent="1"/>
    </xf>
    <xf numFmtId="0" fontId="3" fillId="91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95" borderId="225" applyNumberFormat="0" applyProtection="0">
      <alignment horizontal="left" vertical="top" indent="1"/>
    </xf>
    <xf numFmtId="0" fontId="3" fillId="3" borderId="219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81" fillId="52" borderId="225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50" borderId="226" applyNumberFormat="0" applyProtection="0">
      <alignment horizontal="right" vertical="center"/>
    </xf>
    <xf numFmtId="4" fontId="81" fillId="50" borderId="225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8" fillId="54" borderId="225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77" fillId="54" borderId="225" applyNumberFormat="0" applyProtection="0">
      <alignment vertical="center"/>
    </xf>
    <xf numFmtId="4" fontId="3" fillId="54" borderId="219" applyNumberFormat="0" applyProtection="0">
      <alignment vertical="center"/>
    </xf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6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0" fontId="76" fillId="75" borderId="222" applyNumberFormat="0" applyAlignment="0" applyProtection="0"/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6" fillId="71" borderId="223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6" fillId="71" borderId="223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4" fontId="79" fillId="90" borderId="240" applyNumberFormat="0" applyProtection="0">
      <alignment vertical="center"/>
    </xf>
    <xf numFmtId="4" fontId="78" fillId="54" borderId="245" applyNumberFormat="0" applyProtection="0">
      <alignment vertical="center"/>
    </xf>
    <xf numFmtId="4" fontId="77" fillId="54" borderId="245" applyNumberFormat="0" applyProtection="0">
      <alignment vertical="center"/>
    </xf>
    <xf numFmtId="4" fontId="3" fillId="54" borderId="240" applyNumberFormat="0" applyProtection="0">
      <alignment vertical="center"/>
    </xf>
    <xf numFmtId="0" fontId="76" fillId="75" borderId="242" applyNumberFormat="0" applyAlignment="0" applyProtection="0"/>
    <xf numFmtId="0" fontId="34" fillId="55" borderId="243" applyNumberFormat="0" applyFont="0" applyAlignment="0" applyProtection="0"/>
    <xf numFmtId="0" fontId="34" fillId="55" borderId="243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6" fillId="71" borderId="243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6" fillId="71" borderId="243" applyNumberFormat="0" applyFont="0" applyAlignment="0" applyProtection="0"/>
    <xf numFmtId="0" fontId="37" fillId="3" borderId="210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9" fillId="76" borderId="210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58" fillId="75" borderId="209" applyNumberFormat="0" applyAlignment="0" applyProtection="0"/>
    <xf numFmtId="0" fontId="40" fillId="3" borderId="210" applyNumberFormat="0" applyAlignment="0" applyProtection="0"/>
    <xf numFmtId="0" fontId="40" fillId="42" borderId="210" applyNumberFormat="0" applyAlignment="0" applyProtection="0"/>
    <xf numFmtId="0" fontId="66" fillId="72" borderId="288" applyNumberFormat="0" applyAlignment="0" applyProtection="0"/>
    <xf numFmtId="0" fontId="41" fillId="3" borderId="27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10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09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40" fillId="42" borderId="210" applyNumberFormat="0" applyAlignment="0" applyProtection="0"/>
    <xf numFmtId="0" fontId="40" fillId="42" borderId="210" applyNumberFormat="0" applyAlignment="0" applyProtection="0"/>
    <xf numFmtId="0" fontId="40" fillId="42" borderId="210" applyNumberFormat="0" applyAlignment="0" applyProtection="0"/>
    <xf numFmtId="0" fontId="40" fillId="42" borderId="210" applyNumberFormat="0" applyAlignment="0" applyProtection="0"/>
    <xf numFmtId="0" fontId="58" fillId="75" borderId="219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40" fillId="42" borderId="231" applyNumberFormat="0" applyAlignment="0" applyProtection="0"/>
    <xf numFmtId="0" fontId="66" fillId="72" borderId="287" applyNumberFormat="0" applyAlignment="0" applyProtection="0"/>
    <xf numFmtId="0" fontId="66" fillId="72" borderId="267" applyNumberFormat="0" applyAlignment="0" applyProtection="0"/>
    <xf numFmtId="0" fontId="58" fillId="75" borderId="240" applyNumberFormat="0" applyAlignment="0" applyProtection="0"/>
    <xf numFmtId="0" fontId="66" fillId="72" borderId="267" applyNumberFormat="0" applyAlignment="0" applyProtection="0"/>
    <xf numFmtId="0" fontId="58" fillId="75" borderId="240" applyNumberFormat="0" applyAlignment="0" applyProtection="0"/>
    <xf numFmtId="0" fontId="66" fillId="72" borderId="287" applyNumberFormat="0" applyAlignment="0" applyProtection="0"/>
    <xf numFmtId="0" fontId="58" fillId="75" borderId="257" applyNumberForma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4" fillId="55" borderId="233" applyNumberFormat="0" applyFont="0" applyAlignment="0" applyProtection="0"/>
    <xf numFmtId="0" fontId="3" fillId="71" borderId="230" applyNumberFormat="0" applyFont="0" applyAlignment="0" applyProtection="0"/>
    <xf numFmtId="4" fontId="3" fillId="93" borderId="250" applyNumberFormat="0" applyProtection="0">
      <alignment horizontal="right" vertical="center"/>
    </xf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4" fontId="79" fillId="90" borderId="230" applyNumberFormat="0" applyProtection="0">
      <alignment vertical="center"/>
    </xf>
    <xf numFmtId="4" fontId="3" fillId="2" borderId="230" applyNumberFormat="0" applyProtection="0">
      <alignment horizontal="left" vertical="center" indent="1"/>
    </xf>
    <xf numFmtId="4" fontId="3" fillId="92" borderId="230" applyNumberFormat="0" applyProtection="0">
      <alignment horizontal="right" vertical="center"/>
    </xf>
    <xf numFmtId="4" fontId="3" fillId="50" borderId="236" applyNumberFormat="0" applyProtection="0">
      <alignment horizontal="right" vertical="center"/>
    </xf>
    <xf numFmtId="4" fontId="81" fillId="50" borderId="235" applyNumberFormat="0" applyProtection="0">
      <alignment horizontal="right" vertical="center"/>
    </xf>
    <xf numFmtId="4" fontId="3" fillId="50" borderId="236" applyNumberFormat="0" applyProtection="0">
      <alignment horizontal="right" vertical="center"/>
    </xf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3" fillId="71" borderId="209" applyNumberFormat="0" applyFont="0" applyAlignment="0" applyProtection="0"/>
    <xf numFmtId="0" fontId="15" fillId="55" borderId="212" applyNumberFormat="0" applyFont="0" applyAlignment="0" applyProtection="0"/>
    <xf numFmtId="0" fontId="15" fillId="55" borderId="212" applyNumberFormat="0" applyFont="0" applyAlignment="0" applyProtection="0"/>
    <xf numFmtId="0" fontId="37" fillId="3" borderId="210" applyNumberFormat="0" applyAlignment="0" applyProtection="0"/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81" fillId="52" borderId="235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81" fillId="51" borderId="235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3" fillId="54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79" fillId="90" borderId="209" applyNumberFormat="0" applyProtection="0">
      <alignment vertical="center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90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38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92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5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48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2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51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93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44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4" fontId="3" fillId="91" borderId="209" applyNumberFormat="0" applyProtection="0">
      <alignment horizontal="right" vertical="center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3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4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5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0" fontId="3" fillId="6" borderId="209" applyNumberFormat="0" applyProtection="0">
      <alignment horizontal="left" vertical="center" indent="1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3" fillId="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4" fontId="79" fillId="10" borderId="209" applyNumberFormat="0" applyProtection="0">
      <alignment horizontal="right" vertical="center"/>
    </xf>
    <xf numFmtId="0" fontId="6" fillId="103" borderId="211" applyNumberFormat="0" applyProtection="0">
      <alignment horizontal="left" vertical="center" indent="1"/>
    </xf>
    <xf numFmtId="0" fontId="6" fillId="103" borderId="211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4" fontId="3" fillId="2" borderId="209" applyNumberFormat="0" applyProtection="0">
      <alignment horizontal="left" vertical="center" indent="1"/>
    </xf>
    <xf numFmtId="0" fontId="6" fillId="103" borderId="211" applyNumberFormat="0" applyProtection="0">
      <alignment horizontal="left" vertical="center" indent="1"/>
    </xf>
    <xf numFmtId="0" fontId="6" fillId="103" borderId="211" applyNumberFormat="0" applyProtection="0">
      <alignment horizontal="left" vertical="center" indent="1"/>
    </xf>
    <xf numFmtId="0" fontId="6" fillId="103" borderId="211" applyNumberFormat="0" applyProtection="0">
      <alignment horizontal="left" vertical="center" indent="1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88" fillId="96" borderId="209" applyNumberFormat="0" applyProtection="0">
      <alignment horizontal="right" vertical="center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81" fillId="38" borderId="235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0" fontId="77" fillId="54" borderId="235" applyNumberFormat="0" applyProtection="0">
      <alignment horizontal="left" vertical="top" indent="1"/>
    </xf>
    <xf numFmtId="4" fontId="78" fillId="54" borderId="235" applyNumberFormat="0" applyProtection="0">
      <alignment vertical="center"/>
    </xf>
    <xf numFmtId="4" fontId="81" fillId="43" borderId="235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0" fontId="58" fillId="75" borderId="219" applyNumberFormat="0" applyAlignment="0" applyProtection="0"/>
    <xf numFmtId="0" fontId="58" fillId="75" borderId="219" applyNumberFormat="0" applyAlignment="0" applyProtection="0"/>
    <xf numFmtId="4" fontId="3" fillId="6" borderId="246" applyNumberFormat="0" applyProtection="0">
      <alignment horizontal="left" vertical="center" indent="1"/>
    </xf>
    <xf numFmtId="4" fontId="3" fillId="6" borderId="246" applyNumberFormat="0" applyProtection="0">
      <alignment horizontal="left" vertical="center" indent="1"/>
    </xf>
    <xf numFmtId="4" fontId="3" fillId="91" borderId="263" applyNumberFormat="0" applyProtection="0">
      <alignment horizontal="left" vertical="center" indent="1"/>
    </xf>
    <xf numFmtId="4" fontId="3" fillId="91" borderId="263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0" fontId="6" fillId="95" borderId="245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6" fillId="91" borderId="245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6" fillId="91" borderId="245" applyNumberFormat="0" applyProtection="0">
      <alignment horizontal="left" vertical="top" indent="1"/>
    </xf>
    <xf numFmtId="0" fontId="4" fillId="95" borderId="227" applyBorder="0"/>
    <xf numFmtId="4" fontId="81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1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3" fillId="55" borderId="225" applyNumberFormat="0" applyProtection="0">
      <alignment vertical="center"/>
    </xf>
    <xf numFmtId="4" fontId="84" fillId="55" borderId="225" applyNumberFormat="0" applyProtection="0">
      <alignment vertical="center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4" fontId="84" fillId="55" borderId="225" applyNumberFormat="0" applyProtection="0">
      <alignment vertical="center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5" applyNumberFormat="0" applyProtection="0">
      <alignment horizontal="left" vertical="top" indent="1"/>
    </xf>
    <xf numFmtId="4" fontId="81" fillId="55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1" fillId="55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4" fontId="83" fillId="3" borderId="225" applyNumberFormat="0" applyProtection="0">
      <alignment horizontal="left" vertical="center" indent="1"/>
    </xf>
    <xf numFmtId="0" fontId="81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1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0" fontId="83" fillId="55" borderId="225" applyNumberFormat="0" applyProtection="0">
      <alignment horizontal="left" vertical="top" indent="1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81" fillId="6" borderId="225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84" fillId="6" borderId="225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84" fillId="6" borderId="225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81" fillId="91" borderId="225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81" fillId="91" borderId="225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0" fontId="81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1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83" fillId="91" borderId="22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4" fontId="86" fillId="98" borderId="226" applyNumberFormat="0" applyProtection="0">
      <alignment horizontal="left" vertical="center" indent="1"/>
    </xf>
    <xf numFmtId="4" fontId="86" fillId="98" borderId="226" applyNumberFormat="0" applyProtection="0">
      <alignment horizontal="left" vertical="center" indent="1"/>
    </xf>
    <xf numFmtId="4" fontId="86" fillId="98" borderId="226" applyNumberFormat="0" applyProtection="0">
      <alignment horizontal="left" vertical="center" indent="1"/>
    </xf>
    <xf numFmtId="0" fontId="3" fillId="5" borderId="245" applyNumberFormat="0" applyProtection="0">
      <alignment horizontal="left" vertical="top" indent="1"/>
    </xf>
    <xf numFmtId="4" fontId="86" fillId="98" borderId="226" applyNumberFormat="0" applyProtection="0">
      <alignment horizontal="left" vertical="center" indent="1"/>
    </xf>
    <xf numFmtId="4" fontId="86" fillId="98" borderId="226" applyNumberFormat="0" applyProtection="0">
      <alignment horizontal="left" vertical="center" indent="1"/>
    </xf>
    <xf numFmtId="4" fontId="86" fillId="98" borderId="226" applyNumberFormat="0" applyProtection="0">
      <alignment horizontal="left" vertical="center" indent="1"/>
    </xf>
    <xf numFmtId="4" fontId="86" fillId="98" borderId="226" applyNumberFormat="0" applyProtection="0">
      <alignment horizontal="left" vertical="center" indent="1"/>
    </xf>
    <xf numFmtId="4" fontId="86" fillId="98" borderId="226" applyNumberFormat="0" applyProtection="0">
      <alignment horizontal="left" vertical="center" indent="1"/>
    </xf>
    <xf numFmtId="4" fontId="86" fillId="98" borderId="226" applyNumberFormat="0" applyProtection="0">
      <alignment horizontal="left" vertical="center" indent="1"/>
    </xf>
    <xf numFmtId="4" fontId="86" fillId="98" borderId="226" applyNumberFormat="0" applyProtection="0">
      <alignment horizontal="left" vertical="center" indent="1"/>
    </xf>
    <xf numFmtId="4" fontId="86" fillId="98" borderId="226" applyNumberFormat="0" applyProtection="0">
      <alignment horizontal="left" vertical="center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4" fontId="87" fillId="6" borderId="225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7" fillId="6" borderId="225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0" fontId="3" fillId="5" borderId="245" applyNumberFormat="0" applyProtection="0">
      <alignment horizontal="left" vertical="top" indent="1"/>
    </xf>
    <xf numFmtId="0" fontId="6" fillId="6" borderId="245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6" fillId="95" borderId="262" applyNumberFormat="0" applyProtection="0">
      <alignment horizontal="left" vertical="top" indent="1"/>
    </xf>
    <xf numFmtId="0" fontId="76" fillId="75" borderId="259" applyNumberFormat="0" applyAlignment="0" applyProtection="0"/>
    <xf numFmtId="0" fontId="3" fillId="3" borderId="257" applyNumberFormat="0" applyProtection="0">
      <alignment horizontal="left" vertical="center" indent="1"/>
    </xf>
    <xf numFmtId="0" fontId="34" fillId="55" borderId="233" applyNumberFormat="0" applyFont="0" applyAlignment="0" applyProtection="0"/>
    <xf numFmtId="0" fontId="58" fillId="75" borderId="250" applyNumberFormat="0" applyAlignment="0" applyProtection="0"/>
    <xf numFmtId="0" fontId="48" fillId="0" borderId="234" applyNumberFormat="0" applyFill="0" applyAlignment="0" applyProtection="0"/>
    <xf numFmtId="0" fontId="58" fillId="75" borderId="250" applyNumberFormat="0" applyAlignment="0" applyProtection="0"/>
    <xf numFmtId="4" fontId="6" fillId="95" borderId="254" applyNumberFormat="0" applyProtection="0">
      <alignment horizontal="left" vertical="center" indent="1"/>
    </xf>
    <xf numFmtId="0" fontId="66" fillId="72" borderId="278" applyNumberFormat="0" applyAlignment="0" applyProtection="0"/>
    <xf numFmtId="4" fontId="3" fillId="51" borderId="250" applyNumberFormat="0" applyProtection="0">
      <alignment horizontal="right" vertical="center"/>
    </xf>
    <xf numFmtId="4" fontId="6" fillId="95" borderId="263" applyNumberFormat="0" applyProtection="0">
      <alignment horizontal="left" vertical="center" indent="1"/>
    </xf>
    <xf numFmtId="4" fontId="3" fillId="91" borderId="257" applyNumberFormat="0" applyProtection="0">
      <alignment horizontal="right" vertical="center"/>
    </xf>
    <xf numFmtId="0" fontId="3" fillId="91" borderId="253" applyNumberFormat="0" applyProtection="0">
      <alignment horizontal="left" vertical="top" indent="1"/>
    </xf>
    <xf numFmtId="0" fontId="6" fillId="91" borderId="253" applyNumberFormat="0" applyProtection="0">
      <alignment horizontal="left" vertical="center" indent="1"/>
    </xf>
    <xf numFmtId="0" fontId="3" fillId="95" borderId="253" applyNumberFormat="0" applyProtection="0">
      <alignment horizontal="left" vertical="top" indent="1"/>
    </xf>
    <xf numFmtId="0" fontId="48" fillId="0" borderId="234" applyNumberFormat="0" applyFill="0" applyAlignment="0" applyProtection="0"/>
    <xf numFmtId="4" fontId="3" fillId="0" borderId="230" applyNumberFormat="0" applyProtection="0">
      <alignment horizontal="right" vertical="center"/>
    </xf>
    <xf numFmtId="0" fontId="41" fillId="3" borderId="232" applyNumberFormat="0" applyAlignment="0" applyProtection="0"/>
    <xf numFmtId="4" fontId="3" fillId="52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0" fontId="41" fillId="3" borderId="232" applyNumberFormat="0" applyAlignment="0" applyProtection="0"/>
    <xf numFmtId="0" fontId="37" fillId="3" borderId="231" applyNumberFormat="0" applyAlignment="0" applyProtection="0"/>
    <xf numFmtId="0" fontId="34" fillId="55" borderId="233" applyNumberFormat="0" applyFont="0" applyAlignment="0" applyProtection="0"/>
    <xf numFmtId="0" fontId="34" fillId="55" borderId="233" applyNumberFormat="0" applyFont="0" applyAlignment="0" applyProtection="0"/>
    <xf numFmtId="4" fontId="3" fillId="92" borderId="267" applyNumberFormat="0" applyProtection="0">
      <alignment horizontal="right" vertical="center"/>
    </xf>
    <xf numFmtId="0" fontId="6" fillId="71" borderId="252" applyNumberFormat="0" applyFont="0" applyAlignment="0" applyProtection="0"/>
    <xf numFmtId="0" fontId="58" fillId="75" borderId="257" applyNumberFormat="0" applyAlignment="0" applyProtection="0"/>
    <xf numFmtId="0" fontId="59" fillId="76" borderId="258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66" fillId="72" borderId="287" applyNumberFormat="0" applyAlignment="0" applyProtection="0"/>
    <xf numFmtId="0" fontId="66" fillId="72" borderId="288" applyNumberFormat="0" applyAlignment="0" applyProtection="0"/>
    <xf numFmtId="0" fontId="66" fillId="72" borderId="287" applyNumberFormat="0" applyAlignment="0" applyProtection="0"/>
    <xf numFmtId="0" fontId="40" fillId="42" borderId="231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40" fillId="42" borderId="231" applyNumberFormat="0" applyAlignment="0" applyProtection="0"/>
    <xf numFmtId="0" fontId="41" fillId="3" borderId="232" applyNumberFormat="0" applyAlignment="0" applyProtection="0"/>
    <xf numFmtId="0" fontId="40" fillId="42" borderId="231" applyNumberFormat="0" applyAlignment="0" applyProtection="0"/>
    <xf numFmtId="0" fontId="66" fillId="72" borderId="240" applyNumberFormat="0" applyAlignment="0" applyProtection="0"/>
    <xf numFmtId="0" fontId="37" fillId="3" borderId="231" applyNumberFormat="0" applyAlignment="0" applyProtection="0"/>
    <xf numFmtId="0" fontId="37" fillId="3" borderId="231" applyNumberForma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4" fillId="55" borderId="260" applyNumberFormat="0" applyFont="0" applyAlignment="0" applyProtection="0"/>
    <xf numFmtId="4" fontId="3" fillId="48" borderId="257" applyNumberFormat="0" applyProtection="0">
      <alignment horizontal="right" vertical="center"/>
    </xf>
    <xf numFmtId="0" fontId="3" fillId="71" borderId="240" applyNumberFormat="0" applyFont="0" applyAlignment="0" applyProtection="0"/>
    <xf numFmtId="0" fontId="76" fillId="75" borderId="242" applyNumberFormat="0" applyAlignment="0" applyProtection="0"/>
    <xf numFmtId="0" fontId="80" fillId="54" borderId="245" applyNumberFormat="0" applyProtection="0">
      <alignment horizontal="left" vertical="top" indent="1"/>
    </xf>
    <xf numFmtId="4" fontId="3" fillId="50" borderId="246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94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3" fillId="91" borderId="263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81" fillId="91" borderId="245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6" borderId="246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0" fontId="6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4" borderId="240" applyNumberFormat="0" applyProtection="0">
      <alignment horizontal="left" vertical="center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6" borderId="240" applyNumberFormat="0" applyProtection="0">
      <alignment horizontal="left" vertical="center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6" fillId="96" borderId="247" applyNumberFormat="0">
      <protection locked="0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80" fillId="54" borderId="253" applyNumberFormat="0" applyProtection="0">
      <alignment horizontal="left" vertical="top" indent="1"/>
    </xf>
    <xf numFmtId="0" fontId="40" fillId="42" borderId="251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66" fillId="72" borderId="267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3" fillId="6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66" fillId="72" borderId="267" applyNumberFormat="0" applyAlignment="0" applyProtection="0"/>
    <xf numFmtId="4" fontId="3" fillId="2" borderId="230" applyNumberFormat="0" applyProtection="0">
      <alignment horizontal="left" vertical="center" indent="1"/>
    </xf>
    <xf numFmtId="0" fontId="58" fillId="75" borderId="240" applyNumberFormat="0" applyAlignment="0" applyProtection="0"/>
    <xf numFmtId="0" fontId="66" fillId="72" borderId="267" applyNumberFormat="0" applyAlignment="0" applyProtection="0"/>
    <xf numFmtId="0" fontId="58" fillId="75" borderId="240" applyNumberFormat="0" applyAlignment="0" applyProtection="0"/>
    <xf numFmtId="0" fontId="40" fillId="42" borderId="251" applyNumberFormat="0" applyAlignment="0" applyProtection="0"/>
    <xf numFmtId="0" fontId="77" fillId="54" borderId="253" applyNumberFormat="0" applyProtection="0">
      <alignment horizontal="left" vertical="top" indent="1"/>
    </xf>
    <xf numFmtId="4" fontId="3" fillId="45" borderId="267" applyNumberFormat="0" applyProtection="0">
      <alignment horizontal="right" vertical="center"/>
    </xf>
    <xf numFmtId="4" fontId="3" fillId="2" borderId="250" applyNumberFormat="0" applyProtection="0">
      <alignment horizontal="left" vertical="center" indent="1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0" fontId="41" fillId="3" borderId="259" applyNumberFormat="0" applyAlignment="0" applyProtection="0"/>
    <xf numFmtId="4" fontId="81" fillId="45" borderId="253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0" fontId="58" fillId="75" borderId="240" applyNumberFormat="0" applyAlignment="0" applyProtection="0"/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48" borderId="250" applyNumberFormat="0" applyProtection="0">
      <alignment horizontal="right" vertical="center"/>
    </xf>
    <xf numFmtId="0" fontId="66" fillId="72" borderId="267" applyNumberFormat="0" applyAlignment="0" applyProtection="0"/>
    <xf numFmtId="0" fontId="77" fillId="54" borderId="253" applyNumberFormat="0" applyProtection="0">
      <alignment horizontal="left" vertical="top" indent="1"/>
    </xf>
    <xf numFmtId="4" fontId="3" fillId="50" borderId="273" applyNumberFormat="0" applyProtection="0">
      <alignment horizontal="right" vertical="center"/>
    </xf>
    <xf numFmtId="0" fontId="58" fillId="75" borderId="240" applyNumberFormat="0" applyAlignment="0" applyProtection="0"/>
    <xf numFmtId="4" fontId="79" fillId="90" borderId="250" applyNumberFormat="0" applyProtection="0">
      <alignment vertical="center"/>
    </xf>
    <xf numFmtId="0" fontId="58" fillId="75" borderId="240" applyNumberFormat="0" applyAlignment="0" applyProtection="0"/>
    <xf numFmtId="4" fontId="3" fillId="45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79" fillId="90" borderId="250" applyNumberFormat="0" applyProtection="0">
      <alignment vertical="center"/>
    </xf>
    <xf numFmtId="4" fontId="3" fillId="45" borderId="250" applyNumberFormat="0" applyProtection="0">
      <alignment horizontal="right" vertical="center"/>
    </xf>
    <xf numFmtId="0" fontId="66" fillId="72" borderId="267" applyNumberFormat="0" applyAlignment="0" applyProtection="0"/>
    <xf numFmtId="0" fontId="58" fillId="75" borderId="240" applyNumberFormat="0" applyAlignment="0" applyProtection="0"/>
    <xf numFmtId="0" fontId="3" fillId="71" borderId="250" applyNumberFormat="0" applyFont="0" applyAlignment="0" applyProtection="0"/>
    <xf numFmtId="0" fontId="80" fillId="54" borderId="253" applyNumberFormat="0" applyProtection="0">
      <alignment horizontal="left" vertical="top" indent="1"/>
    </xf>
    <xf numFmtId="0" fontId="40" fillId="3" borderId="258" applyNumberFormat="0" applyAlignment="0" applyProtection="0"/>
    <xf numFmtId="4" fontId="81" fillId="50" borderId="272" applyNumberFormat="0" applyProtection="0">
      <alignment horizontal="right" vertical="center"/>
    </xf>
    <xf numFmtId="0" fontId="3" fillId="95" borderId="262" applyNumberFormat="0" applyProtection="0">
      <alignment horizontal="left" vertical="top" indent="1"/>
    </xf>
    <xf numFmtId="0" fontId="3" fillId="71" borderId="250" applyNumberFormat="0" applyFont="0" applyAlignment="0" applyProtection="0"/>
    <xf numFmtId="4" fontId="3" fillId="50" borderId="254" applyNumberFormat="0" applyProtection="0">
      <alignment horizontal="right" vertical="center"/>
    </xf>
    <xf numFmtId="4" fontId="81" fillId="43" borderId="253" applyNumberFormat="0" applyProtection="0">
      <alignment horizontal="right" vertical="center"/>
    </xf>
    <xf numFmtId="4" fontId="3" fillId="50" borderId="273" applyNumberFormat="0" applyProtection="0">
      <alignment horizontal="right" vertical="center"/>
    </xf>
    <xf numFmtId="0" fontId="58" fillId="75" borderId="240" applyNumberFormat="0" applyAlignment="0" applyProtection="0"/>
    <xf numFmtId="4" fontId="79" fillId="90" borderId="250" applyNumberFormat="0" applyProtection="0">
      <alignment vertical="center"/>
    </xf>
    <xf numFmtId="4" fontId="3" fillId="94" borderId="254" applyNumberFormat="0" applyProtection="0">
      <alignment horizontal="left" vertical="center" indent="1"/>
    </xf>
    <xf numFmtId="4" fontId="3" fillId="94" borderId="254" applyNumberFormat="0" applyProtection="0">
      <alignment horizontal="left" vertical="center" indent="1"/>
    </xf>
    <xf numFmtId="4" fontId="3" fillId="94" borderId="254" applyNumberFormat="0" applyProtection="0">
      <alignment horizontal="left" vertical="center" indent="1"/>
    </xf>
    <xf numFmtId="0" fontId="66" fillId="72" borderId="267" applyNumberFormat="0" applyAlignment="0" applyProtection="0"/>
    <xf numFmtId="4" fontId="3" fillId="93" borderId="250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0" fontId="3" fillId="71" borderId="250" applyNumberFormat="0" applyFont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63" fillId="0" borderId="228" applyNumberFormat="0" applyFill="0" applyAlignment="0" applyProtection="0"/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6" fillId="6" borderId="235" applyNumberFormat="0" applyProtection="0">
      <alignment horizontal="left" vertical="top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6" fillId="6" borderId="235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6" fillId="6" borderId="235" applyNumberFormat="0" applyProtection="0">
      <alignment horizontal="left" vertical="center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91" borderId="235" applyNumberFormat="0" applyProtection="0">
      <alignment horizontal="left" vertical="top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3" fillId="95" borderId="235" applyNumberFormat="0" applyProtection="0">
      <alignment horizontal="left" vertical="top" indent="1"/>
    </xf>
    <xf numFmtId="0" fontId="6" fillId="95" borderId="235" applyNumberFormat="0" applyProtection="0">
      <alignment horizontal="left" vertical="top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6" fillId="95" borderId="235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94" borderId="254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91" borderId="236" applyNumberFormat="0" applyProtection="0">
      <alignment horizontal="left" vertical="center" indent="1"/>
    </xf>
    <xf numFmtId="4" fontId="3" fillId="44" borderId="250" applyNumberFormat="0" applyProtection="0">
      <alignment horizontal="right" vertical="center"/>
    </xf>
    <xf numFmtId="4" fontId="3" fillId="6" borderId="236" applyNumberFormat="0" applyProtection="0">
      <alignment horizontal="left" vertical="center" indent="1"/>
    </xf>
    <xf numFmtId="4" fontId="3" fillId="6" borderId="236" applyNumberFormat="0" applyProtection="0">
      <alignment horizontal="left" vertical="center" indent="1"/>
    </xf>
    <xf numFmtId="4" fontId="3" fillId="6" borderId="236" applyNumberFormat="0" applyProtection="0">
      <alignment horizontal="left" vertical="center" indent="1"/>
    </xf>
    <xf numFmtId="4" fontId="3" fillId="6" borderId="236" applyNumberFormat="0" applyProtection="0">
      <alignment horizontal="left" vertical="center" indent="1"/>
    </xf>
    <xf numFmtId="4" fontId="3" fillId="44" borderId="25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81" fillId="91" borderId="235" applyNumberFormat="0" applyProtection="0">
      <alignment horizontal="right" vertical="center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6" fillId="95" borderId="236" applyNumberFormat="0" applyProtection="0">
      <alignment horizontal="left" vertical="center" indent="1"/>
    </xf>
    <xf numFmtId="4" fontId="3" fillId="44" borderId="250" applyNumberFormat="0" applyProtection="0">
      <alignment horizontal="right" vertical="center"/>
    </xf>
    <xf numFmtId="4" fontId="6" fillId="95" borderId="236" applyNumberFormat="0" applyProtection="0">
      <alignment horizontal="left" vertical="center" indent="1"/>
    </xf>
    <xf numFmtId="4" fontId="3" fillId="94" borderId="236" applyNumberFormat="0" applyProtection="0">
      <alignment horizontal="left" vertical="center" indent="1"/>
    </xf>
    <xf numFmtId="4" fontId="3" fillId="94" borderId="236" applyNumberFormat="0" applyProtection="0">
      <alignment horizontal="left" vertical="center" indent="1"/>
    </xf>
    <xf numFmtId="4" fontId="3" fillId="94" borderId="236" applyNumberFormat="0" applyProtection="0">
      <alignment horizontal="left" vertical="center" indent="1"/>
    </xf>
    <xf numFmtId="4" fontId="81" fillId="44" borderId="253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81" fillId="44" borderId="235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81" fillId="51" borderId="235" applyNumberFormat="0" applyProtection="0">
      <alignment horizontal="right" vertical="center"/>
    </xf>
    <xf numFmtId="0" fontId="58" fillId="75" borderId="230" applyNumberFormat="0" applyAlignment="0" applyProtection="0"/>
    <xf numFmtId="0" fontId="59" fillId="76" borderId="231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9" fillId="76" borderId="231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9" fillId="76" borderId="231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9" fillId="76" borderId="231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40" fillId="42" borderId="241" applyNumberFormat="0" applyAlignment="0" applyProtection="0"/>
    <xf numFmtId="0" fontId="40" fillId="42" borderId="241" applyNumberFormat="0" applyAlignment="0" applyProtection="0"/>
    <xf numFmtId="0" fontId="40" fillId="42" borderId="241" applyNumberFormat="0" applyAlignment="0" applyProtection="0"/>
    <xf numFmtId="0" fontId="40" fillId="42" borderId="241" applyNumberFormat="0" applyAlignment="0" applyProtection="0"/>
    <xf numFmtId="0" fontId="58" fillId="75" borderId="250" applyNumberFormat="0" applyAlignment="0" applyProtection="0"/>
    <xf numFmtId="4" fontId="3" fillId="54" borderId="277" applyNumberFormat="0" applyProtection="0">
      <alignment vertical="center"/>
    </xf>
    <xf numFmtId="4" fontId="3" fillId="50" borderId="283" applyNumberFormat="0" applyProtection="0">
      <alignment horizontal="right" vertical="center"/>
    </xf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4" fillId="55" borderId="243" applyNumberFormat="0" applyFont="0" applyAlignment="0" applyProtection="0"/>
    <xf numFmtId="4" fontId="3" fillId="93" borderId="277" applyNumberFormat="0" applyProtection="0">
      <alignment horizontal="right" vertical="center"/>
    </xf>
    <xf numFmtId="4" fontId="3" fillId="6" borderId="263" applyNumberFormat="0" applyProtection="0">
      <alignment horizontal="left" vertical="center" indent="1"/>
    </xf>
    <xf numFmtId="4" fontId="3" fillId="6" borderId="263" applyNumberFormat="0" applyProtection="0">
      <alignment horizontal="left" vertical="center" indent="1"/>
    </xf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6" borderId="242" applyNumberFormat="0" applyAlignment="0" applyProtection="0"/>
    <xf numFmtId="0" fontId="76" fillId="76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3" fillId="2" borderId="240" applyNumberFormat="0" applyProtection="0">
      <alignment horizontal="left" vertical="center" indent="1"/>
    </xf>
    <xf numFmtId="4" fontId="3" fillId="92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0" fontId="66" fillId="72" borderId="277" applyNumberFormat="0" applyAlignment="0" applyProtection="0"/>
    <xf numFmtId="0" fontId="66" fillId="72" borderId="257" applyNumberFormat="0" applyAlignment="0" applyProtection="0"/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4" fontId="3" fillId="52" borderId="240" applyNumberFormat="0" applyProtection="0">
      <alignment horizontal="right" vertical="center"/>
    </xf>
    <xf numFmtId="4" fontId="3" fillId="90" borderId="240" applyNumberFormat="0" applyProtection="0">
      <alignment horizontal="left" vertical="center" indent="1"/>
    </xf>
    <xf numFmtId="0" fontId="58" fillId="75" borderId="230" applyNumberFormat="0" applyAlignment="0" applyProtection="0"/>
    <xf numFmtId="0" fontId="76" fillId="75" borderId="242" applyNumberFormat="0" applyAlignment="0" applyProtection="0"/>
    <xf numFmtId="0" fontId="80" fillId="54" borderId="245" applyNumberFormat="0" applyProtection="0">
      <alignment horizontal="left" vertical="top" indent="1"/>
    </xf>
    <xf numFmtId="0" fontId="80" fillId="54" borderId="245" applyNumberFormat="0" applyProtection="0">
      <alignment horizontal="left" vertical="top" indent="1"/>
    </xf>
    <xf numFmtId="4" fontId="3" fillId="90" borderId="240" applyNumberFormat="0" applyProtection="0">
      <alignment horizontal="left" vertical="center" indent="1"/>
    </xf>
    <xf numFmtId="0" fontId="80" fillId="54" borderId="245" applyNumberFormat="0" applyProtection="0">
      <alignment horizontal="left" vertical="top" indent="1"/>
    </xf>
    <xf numFmtId="4" fontId="3" fillId="90" borderId="240" applyNumberFormat="0" applyProtection="0">
      <alignment horizontal="left" vertical="center" indent="1"/>
    </xf>
    <xf numFmtId="0" fontId="80" fillId="54" borderId="245" applyNumberFormat="0" applyProtection="0">
      <alignment horizontal="left" vertical="top" indent="1"/>
    </xf>
    <xf numFmtId="4" fontId="3" fillId="52" borderId="240" applyNumberFormat="0" applyProtection="0">
      <alignment horizontal="right" vertical="center"/>
    </xf>
    <xf numFmtId="0" fontId="80" fillId="54" borderId="245" applyNumberFormat="0" applyProtection="0">
      <alignment horizontal="left" vertical="top" indent="1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0" fontId="66" fillId="72" borderId="231" applyNumberFormat="0" applyAlignment="0" applyProtection="0"/>
    <xf numFmtId="0" fontId="66" fillId="72" borderId="240" applyNumberFormat="0" applyAlignment="0" applyProtection="0"/>
    <xf numFmtId="0" fontId="98" fillId="42" borderId="220" applyNumberFormat="0" applyAlignment="0" applyProtection="0"/>
    <xf numFmtId="4" fontId="3" fillId="2" borderId="240" applyNumberFormat="0" applyProtection="0">
      <alignment horizontal="left" vertical="center" indent="1"/>
    </xf>
    <xf numFmtId="4" fontId="81" fillId="43" borderId="245" applyNumberFormat="0" applyProtection="0">
      <alignment horizontal="right" vertical="center"/>
    </xf>
    <xf numFmtId="0" fontId="15" fillId="55" borderId="223" applyNumberFormat="0" applyFont="0" applyAlignment="0" applyProtection="0"/>
    <xf numFmtId="4" fontId="3" fillId="93" borderId="240" applyNumberFormat="0" applyProtection="0">
      <alignment horizontal="right" vertical="center"/>
    </xf>
    <xf numFmtId="0" fontId="76" fillId="75" borderId="242" applyNumberFormat="0" applyAlignment="0" applyProtection="0"/>
    <xf numFmtId="4" fontId="3" fillId="38" borderId="240" applyNumberFormat="0" applyProtection="0">
      <alignment horizontal="right" vertical="center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0" applyNumberFormat="0" applyProtection="0">
      <alignment horizontal="left" vertical="center" indent="1"/>
    </xf>
    <xf numFmtId="0" fontId="3" fillId="5" borderId="235" applyNumberFormat="0" applyProtection="0">
      <alignment horizontal="left" vertical="top" indent="1"/>
    </xf>
    <xf numFmtId="0" fontId="3" fillId="5" borderId="235" applyNumberFormat="0" applyProtection="0">
      <alignment horizontal="left" vertical="top" indent="1"/>
    </xf>
    <xf numFmtId="0" fontId="3" fillId="5" borderId="230" applyNumberFormat="0" applyProtection="0">
      <alignment horizontal="left" vertical="center" indent="1"/>
    </xf>
    <xf numFmtId="0" fontId="3" fillId="91" borderId="235" applyNumberFormat="0" applyProtection="0">
      <alignment horizontal="left" vertical="top" indent="1"/>
    </xf>
    <xf numFmtId="0" fontId="6" fillId="91" borderId="235" applyNumberFormat="0" applyProtection="0">
      <alignment horizontal="left" vertical="center" indent="1"/>
    </xf>
    <xf numFmtId="0" fontId="3" fillId="95" borderId="235" applyNumberFormat="0" applyProtection="0">
      <alignment horizontal="left" vertical="top" indent="1"/>
    </xf>
    <xf numFmtId="0" fontId="6" fillId="95" borderId="235" applyNumberFormat="0" applyProtection="0">
      <alignment horizontal="left" vertical="top" indent="1"/>
    </xf>
    <xf numFmtId="0" fontId="6" fillId="95" borderId="235" applyNumberFormat="0" applyProtection="0">
      <alignment horizontal="left" vertical="center" indent="1"/>
    </xf>
    <xf numFmtId="4" fontId="3" fillId="6" borderId="236" applyNumberFormat="0" applyProtection="0">
      <alignment horizontal="left" vertical="center" indent="1"/>
    </xf>
    <xf numFmtId="4" fontId="81" fillId="91" borderId="235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81" fillId="52" borderId="235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81" fillId="48" borderId="235" applyNumberFormat="0" applyProtection="0">
      <alignment horizontal="right" vertical="center"/>
    </xf>
    <xf numFmtId="4" fontId="81" fillId="48" borderId="235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81" fillId="45" borderId="235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50" borderId="236" applyNumberFormat="0" applyProtection="0">
      <alignment horizontal="right" vertical="center"/>
    </xf>
    <xf numFmtId="4" fontId="3" fillId="50" borderId="236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81" fillId="43" borderId="235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81" fillId="38" borderId="235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93" borderId="250" applyNumberFormat="0" applyProtection="0">
      <alignment horizontal="right" vertical="center"/>
    </xf>
    <xf numFmtId="4" fontId="3" fillId="2" borderId="230" applyNumberFormat="0" applyProtection="0">
      <alignment horizontal="left" vertical="center" indent="1"/>
    </xf>
    <xf numFmtId="0" fontId="80" fillId="54" borderId="235" applyNumberFormat="0" applyProtection="0">
      <alignment horizontal="left" vertical="top" indent="1"/>
    </xf>
    <xf numFmtId="0" fontId="80" fillId="54" borderId="235" applyNumberFormat="0" applyProtection="0">
      <alignment horizontal="left" vertical="top" indent="1"/>
    </xf>
    <xf numFmtId="4" fontId="77" fillId="54" borderId="235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77" fillId="54" borderId="235" applyNumberFormat="0" applyProtection="0">
      <alignment horizontal="left" vertical="center" indent="1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77" fillId="54" borderId="235" applyNumberFormat="0" applyProtection="0">
      <alignment vertical="center"/>
    </xf>
    <xf numFmtId="4" fontId="3" fillId="54" borderId="230" applyNumberFormat="0" applyProtection="0">
      <alignment vertical="center"/>
    </xf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5" borderId="232" applyNumberFormat="0" applyAlignment="0" applyProtection="0"/>
    <xf numFmtId="0" fontId="76" fillId="76" borderId="232" applyNumberFormat="0" applyAlignment="0" applyProtection="0"/>
    <xf numFmtId="0" fontId="76" fillId="75" borderId="232" applyNumberFormat="0" applyAlignment="0" applyProtection="0"/>
    <xf numFmtId="0" fontId="76" fillId="76" borderId="232" applyNumberFormat="0" applyAlignment="0" applyProtection="0"/>
    <xf numFmtId="0" fontId="76" fillId="76" borderId="232" applyNumberFormat="0" applyAlignment="0" applyProtection="0"/>
    <xf numFmtId="0" fontId="76" fillId="75" borderId="232" applyNumberFormat="0" applyAlignment="0" applyProtection="0"/>
    <xf numFmtId="4" fontId="3" fillId="93" borderId="250" applyNumberFormat="0" applyProtection="0">
      <alignment horizontal="right" vertical="center"/>
    </xf>
    <xf numFmtId="4" fontId="81" fillId="93" borderId="253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0" fontId="34" fillId="55" borderId="233" applyNumberFormat="0" applyFont="0" applyAlignment="0" applyProtection="0"/>
    <xf numFmtId="4" fontId="3" fillId="45" borderId="250" applyNumberFormat="0" applyProtection="0">
      <alignment horizontal="right" vertical="center"/>
    </xf>
    <xf numFmtId="0" fontId="34" fillId="55" borderId="233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6" fillId="71" borderId="233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6" fillId="71" borderId="233" applyNumberFormat="0" applyFont="0" applyAlignment="0" applyProtection="0"/>
    <xf numFmtId="0" fontId="3" fillId="71" borderId="230" applyNumberFormat="0" applyFont="0" applyAlignment="0" applyProtection="0"/>
    <xf numFmtId="0" fontId="6" fillId="71" borderId="233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4" fontId="3" fillId="50" borderId="254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0" fontId="3" fillId="71" borderId="250" applyNumberFormat="0" applyFont="0" applyAlignment="0" applyProtection="0"/>
    <xf numFmtId="0" fontId="6" fillId="71" borderId="252" applyNumberFormat="0" applyFont="0" applyAlignment="0" applyProtection="0"/>
    <xf numFmtId="0" fontId="3" fillId="71" borderId="250" applyNumberFormat="0" applyFont="0" applyAlignment="0" applyProtection="0"/>
    <xf numFmtId="0" fontId="6" fillId="71" borderId="252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76" fillId="75" borderId="269" applyNumberFormat="0" applyAlignment="0" applyProtection="0"/>
    <xf numFmtId="0" fontId="6" fillId="71" borderId="270" applyNumberFormat="0" applyFont="0" applyAlignment="0" applyProtection="0"/>
    <xf numFmtId="0" fontId="3" fillId="71" borderId="267" applyNumberFormat="0" applyFont="0" applyAlignment="0" applyProtection="0"/>
    <xf numFmtId="0" fontId="3" fillId="71" borderId="287" applyNumberFormat="0" applyFont="0" applyAlignment="0" applyProtection="0"/>
    <xf numFmtId="0" fontId="66" fillId="72" borderId="267" applyNumberFormat="0" applyAlignment="0" applyProtection="0"/>
    <xf numFmtId="0" fontId="37" fillId="3" borderId="220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9" fillId="76" borderId="220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58" fillId="75" borderId="219" applyNumberFormat="0" applyAlignment="0" applyProtection="0"/>
    <xf numFmtId="0" fontId="40" fillId="3" borderId="220" applyNumberFormat="0" applyAlignment="0" applyProtection="0"/>
    <xf numFmtId="0" fontId="40" fillId="42" borderId="220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20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66" fillId="72" borderId="219" applyNumberFormat="0" applyAlignment="0" applyProtection="0"/>
    <xf numFmtId="0" fontId="40" fillId="42" borderId="220" applyNumberFormat="0" applyAlignment="0" applyProtection="0"/>
    <xf numFmtId="0" fontId="40" fillId="42" borderId="220" applyNumberFormat="0" applyAlignment="0" applyProtection="0"/>
    <xf numFmtId="0" fontId="40" fillId="42" borderId="220" applyNumberFormat="0" applyAlignment="0" applyProtection="0"/>
    <xf numFmtId="0" fontId="40" fillId="42" borderId="22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4" fontId="81" fillId="43" borderId="282" applyNumberFormat="0" applyProtection="0">
      <alignment horizontal="right" vertical="center"/>
    </xf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6" fillId="71" borderId="260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6" fillId="71" borderId="260" applyNumberFormat="0" applyFont="0" applyAlignment="0" applyProtection="0"/>
    <xf numFmtId="0" fontId="3" fillId="71" borderId="257" applyNumberFormat="0" applyFont="0" applyAlignment="0" applyProtection="0"/>
    <xf numFmtId="4" fontId="3" fillId="6" borderId="263" applyNumberFormat="0" applyProtection="0">
      <alignment horizontal="left" vertical="center" indent="1"/>
    </xf>
    <xf numFmtId="4" fontId="3" fillId="6" borderId="263" applyNumberFormat="0" applyProtection="0">
      <alignment horizontal="left" vertical="center" indent="1"/>
    </xf>
    <xf numFmtId="4" fontId="3" fillId="44" borderId="277" applyNumberFormat="0" applyProtection="0">
      <alignment horizontal="right" vertical="center"/>
    </xf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6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4" fontId="3" fillId="54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0" fontId="80" fillId="54" borderId="245" applyNumberFormat="0" applyProtection="0">
      <alignment horizontal="left" vertical="top" indent="1"/>
    </xf>
    <xf numFmtId="4" fontId="3" fillId="92" borderId="240" applyNumberFormat="0" applyProtection="0">
      <alignment horizontal="right" vertical="center"/>
    </xf>
    <xf numFmtId="4" fontId="3" fillId="50" borderId="246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3" fillId="71" borderId="219" applyNumberFormat="0" applyFont="0" applyAlignment="0" applyProtection="0"/>
    <xf numFmtId="0" fontId="15" fillId="55" borderId="223" applyNumberFormat="0" applyFont="0" applyAlignment="0" applyProtection="0"/>
    <xf numFmtId="0" fontId="15" fillId="55" borderId="223" applyNumberFormat="0" applyFont="0" applyAlignment="0" applyProtection="0"/>
    <xf numFmtId="0" fontId="37" fillId="3" borderId="220" applyNumberFormat="0" applyAlignment="0" applyProtection="0"/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81" fillId="51" borderId="245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81" fillId="93" borderId="245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81" fillId="44" borderId="245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3" fillId="54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79" fillId="90" borderId="219" applyNumberFormat="0" applyProtection="0">
      <alignment vertical="center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90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38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92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5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48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2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51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93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44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4" fontId="3" fillId="91" borderId="219" applyNumberFormat="0" applyProtection="0">
      <alignment horizontal="right" vertical="center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3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4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5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0" fontId="3" fillId="6" borderId="219" applyNumberFormat="0" applyProtection="0">
      <alignment horizontal="left" vertical="center" indent="1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3" fillId="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4" fontId="79" fillId="10" borderId="219" applyNumberFormat="0" applyProtection="0">
      <alignment horizontal="right" vertical="center"/>
    </xf>
    <xf numFmtId="0" fontId="6" fillId="103" borderId="222" applyNumberFormat="0" applyProtection="0">
      <alignment horizontal="left" vertical="center" indent="1"/>
    </xf>
    <xf numFmtId="0" fontId="6" fillId="103" borderId="222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4" fontId="3" fillId="2" borderId="219" applyNumberFormat="0" applyProtection="0">
      <alignment horizontal="left" vertical="center" indent="1"/>
    </xf>
    <xf numFmtId="0" fontId="6" fillId="103" borderId="222" applyNumberFormat="0" applyProtection="0">
      <alignment horizontal="left" vertical="center" indent="1"/>
    </xf>
    <xf numFmtId="0" fontId="6" fillId="103" borderId="222" applyNumberFormat="0" applyProtection="0">
      <alignment horizontal="left" vertical="center" indent="1"/>
    </xf>
    <xf numFmtId="0" fontId="6" fillId="103" borderId="222" applyNumberFormat="0" applyProtection="0">
      <alignment horizontal="left" vertical="center" indent="1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88" fillId="96" borderId="219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81" fillId="50" borderId="245" applyNumberFormat="0" applyProtection="0">
      <alignment horizontal="right" vertical="center"/>
    </xf>
    <xf numFmtId="4" fontId="3" fillId="50" borderId="246" applyNumberFormat="0" applyProtection="0">
      <alignment horizontal="right" vertical="center"/>
    </xf>
    <xf numFmtId="4" fontId="3" fillId="50" borderId="246" applyNumberFormat="0" applyProtection="0">
      <alignment horizontal="right" vertical="center"/>
    </xf>
    <xf numFmtId="4" fontId="3" fillId="50" borderId="246" applyNumberFormat="0" applyProtection="0">
      <alignment horizontal="right" vertical="center"/>
    </xf>
    <xf numFmtId="4" fontId="3" fillId="50" borderId="246" applyNumberFormat="0" applyProtection="0">
      <alignment horizontal="right" vertical="center"/>
    </xf>
    <xf numFmtId="4" fontId="3" fillId="50" borderId="246" applyNumberFormat="0" applyProtection="0">
      <alignment horizontal="right" vertical="center"/>
    </xf>
    <xf numFmtId="4" fontId="3" fillId="50" borderId="246" applyNumberFormat="0" applyProtection="0">
      <alignment horizontal="right" vertical="center"/>
    </xf>
    <xf numFmtId="4" fontId="3" fillId="2" borderId="240" applyNumberFormat="0" applyProtection="0">
      <alignment horizontal="left" vertical="center" indent="1"/>
    </xf>
    <xf numFmtId="0" fontId="80" fillId="54" borderId="245" applyNumberFormat="0" applyProtection="0">
      <alignment horizontal="left" vertical="top" indent="1"/>
    </xf>
    <xf numFmtId="4" fontId="81" fillId="45" borderId="245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81" fillId="45" borderId="245" applyNumberFormat="0" applyProtection="0">
      <alignment horizontal="right" vertical="center"/>
    </xf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3" fillId="6" borderId="235" applyNumberFormat="0" applyProtection="0">
      <alignment horizontal="left" vertical="top" indent="1"/>
    </xf>
    <xf numFmtId="0" fontId="6" fillId="96" borderId="237" applyNumberFormat="0">
      <protection locked="0"/>
    </xf>
    <xf numFmtId="4" fontId="3" fillId="94" borderId="254" applyNumberFormat="0" applyProtection="0">
      <alignment horizontal="left" vertical="center" indent="1"/>
    </xf>
    <xf numFmtId="4" fontId="81" fillId="52" borderId="272" applyNumberFormat="0" applyProtection="0">
      <alignment horizontal="right" vertical="center"/>
    </xf>
    <xf numFmtId="0" fontId="6" fillId="96" borderId="237" applyNumberFormat="0">
      <protection locked="0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3" fillId="52" borderId="267" applyNumberFormat="0" applyProtection="0">
      <alignment horizontal="right" vertical="center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3" fillId="52" borderId="267" applyNumberFormat="0" applyProtection="0">
      <alignment horizontal="right" vertical="center"/>
    </xf>
    <xf numFmtId="4" fontId="6" fillId="95" borderId="254" applyNumberFormat="0" applyProtection="0">
      <alignment horizontal="left" vertical="center" indent="1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6" borderId="254" applyNumberFormat="0" applyProtection="0">
      <alignment horizontal="left" vertical="center" indent="1"/>
    </xf>
    <xf numFmtId="4" fontId="3" fillId="6" borderId="254" applyNumberFormat="0" applyProtection="0">
      <alignment horizontal="left" vertical="center" indent="1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91" borderId="254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0" fontId="6" fillId="95" borderId="253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4" fillId="95" borderId="238" applyBorder="0"/>
    <xf numFmtId="4" fontId="81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1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3" fillId="55" borderId="235" applyNumberFormat="0" applyProtection="0">
      <alignment vertical="center"/>
    </xf>
    <xf numFmtId="4" fontId="84" fillId="55" borderId="235" applyNumberFormat="0" applyProtection="0">
      <alignment vertical="center"/>
    </xf>
    <xf numFmtId="4" fontId="79" fillId="97" borderId="237" applyNumberFormat="0" applyProtection="0">
      <alignment vertical="center"/>
    </xf>
    <xf numFmtId="4" fontId="79" fillId="97" borderId="237" applyNumberFormat="0" applyProtection="0">
      <alignment vertical="center"/>
    </xf>
    <xf numFmtId="4" fontId="79" fillId="97" borderId="237" applyNumberFormat="0" applyProtection="0">
      <alignment vertical="center"/>
    </xf>
    <xf numFmtId="4" fontId="84" fillId="55" borderId="235" applyNumberFormat="0" applyProtection="0">
      <alignment vertical="center"/>
    </xf>
    <xf numFmtId="4" fontId="79" fillId="97" borderId="237" applyNumberFormat="0" applyProtection="0">
      <alignment vertical="center"/>
    </xf>
    <xf numFmtId="4" fontId="79" fillId="97" borderId="237" applyNumberFormat="0" applyProtection="0">
      <alignment vertical="center"/>
    </xf>
    <xf numFmtId="4" fontId="79" fillId="97" borderId="237" applyNumberFormat="0" applyProtection="0">
      <alignment vertical="center"/>
    </xf>
    <xf numFmtId="4" fontId="79" fillId="97" borderId="237" applyNumberFormat="0" applyProtection="0">
      <alignment vertical="center"/>
    </xf>
    <xf numFmtId="4" fontId="79" fillId="97" borderId="237" applyNumberFormat="0" applyProtection="0">
      <alignment vertical="center"/>
    </xf>
    <xf numFmtId="4" fontId="79" fillId="97" borderId="237" applyNumberFormat="0" applyProtection="0">
      <alignment vertical="center"/>
    </xf>
    <xf numFmtId="4" fontId="79" fillId="97" borderId="237" applyNumberFormat="0" applyProtection="0">
      <alignment vertical="center"/>
    </xf>
    <xf numFmtId="4" fontId="79" fillId="97" borderId="237" applyNumberFormat="0" applyProtection="0">
      <alignment vertical="center"/>
    </xf>
    <xf numFmtId="4" fontId="81" fillId="55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1" fillId="55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4" fontId="83" fillId="3" borderId="235" applyNumberFormat="0" applyProtection="0">
      <alignment horizontal="left" vertical="center" indent="1"/>
    </xf>
    <xf numFmtId="0" fontId="81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1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0" fontId="83" fillId="55" borderId="235" applyNumberFormat="0" applyProtection="0">
      <alignment horizontal="left" vertical="top" indent="1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81" fillId="6" borderId="235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84" fillId="6" borderId="235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84" fillId="6" borderId="235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81" fillId="91" borderId="235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81" fillId="91" borderId="235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0" fontId="81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1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83" fillId="91" borderId="235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4" fontId="86" fillId="98" borderId="236" applyNumberFormat="0" applyProtection="0">
      <alignment horizontal="left" vertical="center" indent="1"/>
    </xf>
    <xf numFmtId="4" fontId="86" fillId="98" borderId="236" applyNumberFormat="0" applyProtection="0">
      <alignment horizontal="left" vertical="center" indent="1"/>
    </xf>
    <xf numFmtId="4" fontId="86" fillId="98" borderId="236" applyNumberFormat="0" applyProtection="0">
      <alignment horizontal="left" vertical="center" indent="1"/>
    </xf>
    <xf numFmtId="0" fontId="3" fillId="95" borderId="253" applyNumberFormat="0" applyProtection="0">
      <alignment horizontal="left" vertical="top" indent="1"/>
    </xf>
    <xf numFmtId="4" fontId="86" fillId="98" borderId="236" applyNumberFormat="0" applyProtection="0">
      <alignment horizontal="left" vertical="center" indent="1"/>
    </xf>
    <xf numFmtId="4" fontId="86" fillId="98" borderId="236" applyNumberFormat="0" applyProtection="0">
      <alignment horizontal="left" vertical="center" indent="1"/>
    </xf>
    <xf numFmtId="4" fontId="86" fillId="98" borderId="236" applyNumberFormat="0" applyProtection="0">
      <alignment horizontal="left" vertical="center" indent="1"/>
    </xf>
    <xf numFmtId="4" fontId="86" fillId="98" borderId="236" applyNumberFormat="0" applyProtection="0">
      <alignment horizontal="left" vertical="center" indent="1"/>
    </xf>
    <xf numFmtId="4" fontId="86" fillId="98" borderId="236" applyNumberFormat="0" applyProtection="0">
      <alignment horizontal="left" vertical="center" indent="1"/>
    </xf>
    <xf numFmtId="4" fontId="86" fillId="98" borderId="236" applyNumberFormat="0" applyProtection="0">
      <alignment horizontal="left" vertical="center" indent="1"/>
    </xf>
    <xf numFmtId="4" fontId="86" fillId="98" borderId="236" applyNumberFormat="0" applyProtection="0">
      <alignment horizontal="left" vertical="center" indent="1"/>
    </xf>
    <xf numFmtId="4" fontId="86" fillId="98" borderId="236" applyNumberFormat="0" applyProtection="0">
      <alignment horizontal="left" vertical="center" indent="1"/>
    </xf>
    <xf numFmtId="0" fontId="3" fillId="99" borderId="237"/>
    <xf numFmtId="0" fontId="3" fillId="99" borderId="237"/>
    <xf numFmtId="0" fontId="3" fillId="99" borderId="237"/>
    <xf numFmtId="0" fontId="3" fillId="99" borderId="237"/>
    <xf numFmtId="0" fontId="3" fillId="99" borderId="237"/>
    <xf numFmtId="0" fontId="3" fillId="99" borderId="237"/>
    <xf numFmtId="0" fontId="3" fillId="99" borderId="237"/>
    <xf numFmtId="4" fontId="87" fillId="6" borderId="235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7" fillId="6" borderId="235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6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6" fillId="6" borderId="253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4" fontId="3" fillId="93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0" fontId="34" fillId="55" borderId="243" applyNumberFormat="0" applyFont="0" applyAlignment="0" applyProtection="0"/>
    <xf numFmtId="0" fontId="66" fillId="72" borderId="267" applyNumberFormat="0" applyAlignment="0" applyProtection="0"/>
    <xf numFmtId="0" fontId="48" fillId="0" borderId="244" applyNumberFormat="0" applyFill="0" applyAlignment="0" applyProtection="0"/>
    <xf numFmtId="0" fontId="66" fillId="72" borderId="267" applyNumberFormat="0" applyAlignment="0" applyProtection="0"/>
    <xf numFmtId="0" fontId="3" fillId="95" borderId="262" applyNumberFormat="0" applyProtection="0">
      <alignment horizontal="left" vertical="top" indent="1"/>
    </xf>
    <xf numFmtId="4" fontId="79" fillId="90" borderId="267" applyNumberFormat="0" applyProtection="0">
      <alignment vertical="center"/>
    </xf>
    <xf numFmtId="4" fontId="3" fillId="50" borderId="273" applyNumberFormat="0" applyProtection="0">
      <alignment horizontal="right" vertical="center"/>
    </xf>
    <xf numFmtId="0" fontId="3" fillId="6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48" fillId="0" borderId="244" applyNumberFormat="0" applyFill="0" applyAlignment="0" applyProtection="0"/>
    <xf numFmtId="0" fontId="41" fillId="3" borderId="242" applyNumberFormat="0" applyAlignment="0" applyProtection="0"/>
    <xf numFmtId="0" fontId="37" fillId="3" borderId="241" applyNumberFormat="0" applyAlignment="0" applyProtection="0"/>
    <xf numFmtId="0" fontId="34" fillId="55" borderId="243" applyNumberFormat="0" applyFont="0" applyAlignment="0" applyProtection="0"/>
    <xf numFmtId="0" fontId="34" fillId="55" borderId="243" applyNumberFormat="0" applyFont="0" applyAlignment="0" applyProtection="0"/>
    <xf numFmtId="0" fontId="80" fillId="54" borderId="262" applyNumberFormat="0" applyProtection="0">
      <alignment horizontal="left" vertical="top" indent="1"/>
    </xf>
    <xf numFmtId="0" fontId="76" fillId="75" borderId="259" applyNumberForma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40" fillId="42" borderId="241" applyNumberFormat="0" applyAlignment="0" applyProtection="0"/>
    <xf numFmtId="0" fontId="58" fillId="75" borderId="267" applyNumberFormat="0" applyAlignment="0" applyProtection="0"/>
    <xf numFmtId="0" fontId="40" fillId="42" borderId="241" applyNumberFormat="0" applyAlignment="0" applyProtection="0"/>
    <xf numFmtId="0" fontId="66" fillId="72" borderId="257" applyNumberFormat="0" applyAlignment="0" applyProtection="0"/>
    <xf numFmtId="0" fontId="66" fillId="72" borderId="250" applyNumberFormat="0" applyAlignment="0" applyProtection="0"/>
    <xf numFmtId="0" fontId="41" fillId="3" borderId="242" applyNumberFormat="0" applyAlignment="0" applyProtection="0"/>
    <xf numFmtId="0" fontId="40" fillId="42" borderId="241" applyNumberFormat="0" applyAlignment="0" applyProtection="0"/>
    <xf numFmtId="0" fontId="66" fillId="72" borderId="250" applyNumberFormat="0" applyAlignment="0" applyProtection="0"/>
    <xf numFmtId="0" fontId="66" fillId="72" borderId="267" applyNumberFormat="0" applyAlignment="0" applyProtection="0"/>
    <xf numFmtId="0" fontId="37" fillId="3" borderId="241" applyNumberFormat="0" applyAlignment="0" applyProtection="0"/>
    <xf numFmtId="0" fontId="37" fillId="3" borderId="241" applyNumberFormat="0" applyAlignment="0" applyProtection="0"/>
    <xf numFmtId="0" fontId="66" fillId="72" borderId="268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9" fillId="76" borderId="258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3" fillId="71" borderId="267" applyNumberFormat="0" applyFont="0" applyAlignment="0" applyProtection="0"/>
    <xf numFmtId="0" fontId="3" fillId="71" borderId="250" applyNumberFormat="0" applyFont="0" applyAlignment="0" applyProtection="0"/>
    <xf numFmtId="4" fontId="3" fillId="45" borderId="267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94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3" fillId="52" borderId="267" applyNumberFormat="0" applyProtection="0">
      <alignment horizontal="right" vertical="center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81" fillId="91" borderId="253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6" borderId="254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0" fontId="6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4" borderId="250" applyNumberFormat="0" applyProtection="0">
      <alignment horizontal="left" vertical="center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6" borderId="250" applyNumberFormat="0" applyProtection="0">
      <alignment horizontal="left" vertical="center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0" fontId="6" fillId="71" borderId="280" applyNumberFormat="0" applyFon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3" fillId="6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0" fontId="58" fillId="75" borderId="250" applyNumberFormat="0" applyAlignment="0" applyProtection="0"/>
    <xf numFmtId="0" fontId="3" fillId="71" borderId="277" applyNumberFormat="0" applyFont="0" applyAlignment="0" applyProtection="0"/>
    <xf numFmtId="0" fontId="58" fillId="75" borderId="250" applyNumberFormat="0" applyAlignment="0" applyProtection="0"/>
    <xf numFmtId="0" fontId="3" fillId="71" borderId="277" applyNumberFormat="0" applyFont="0" applyAlignment="0" applyProtection="0"/>
    <xf numFmtId="4" fontId="3" fillId="48" borderId="257" applyNumberFormat="0" applyProtection="0">
      <alignment horizontal="right" vertical="center"/>
    </xf>
    <xf numFmtId="4" fontId="3" fillId="2" borderId="257" applyNumberFormat="0" applyProtection="0">
      <alignment horizontal="left" vertical="center" indent="1"/>
    </xf>
    <xf numFmtId="4" fontId="3" fillId="52" borderId="257" applyNumberFormat="0" applyProtection="0">
      <alignment horizontal="right" vertical="center"/>
    </xf>
    <xf numFmtId="4" fontId="3" fillId="94" borderId="263" applyNumberFormat="0" applyProtection="0">
      <alignment horizontal="left" vertical="center" indent="1"/>
    </xf>
    <xf numFmtId="4" fontId="3" fillId="94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3" fillId="93" borderId="277" applyNumberFormat="0" applyProtection="0">
      <alignment horizontal="right" vertical="center"/>
    </xf>
    <xf numFmtId="4" fontId="3" fillId="94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0" fontId="58" fillId="75" borderId="250" applyNumberFormat="0" applyAlignment="0" applyProtection="0"/>
    <xf numFmtId="4" fontId="3" fillId="45" borderId="257" applyNumberFormat="0" applyProtection="0">
      <alignment horizontal="right" vertical="center"/>
    </xf>
    <xf numFmtId="4" fontId="3" fillId="50" borderId="263" applyNumberFormat="0" applyProtection="0">
      <alignment horizontal="right" vertical="center"/>
    </xf>
    <xf numFmtId="4" fontId="6" fillId="95" borderId="263" applyNumberFormat="0" applyProtection="0">
      <alignment horizontal="left" vertical="center" indent="1"/>
    </xf>
    <xf numFmtId="4" fontId="3" fillId="45" borderId="257" applyNumberFormat="0" applyProtection="0">
      <alignment horizontal="right" vertical="center"/>
    </xf>
    <xf numFmtId="4" fontId="3" fillId="2" borderId="257" applyNumberFormat="0" applyProtection="0">
      <alignment horizontal="left" vertical="center" indent="1"/>
    </xf>
    <xf numFmtId="0" fontId="58" fillId="75" borderId="250" applyNumberFormat="0" applyAlignment="0" applyProtection="0"/>
    <xf numFmtId="4" fontId="81" fillId="50" borderId="262" applyNumberFormat="0" applyProtection="0">
      <alignment horizontal="right" vertical="center"/>
    </xf>
    <xf numFmtId="0" fontId="58" fillId="75" borderId="250" applyNumberFormat="0" applyAlignment="0" applyProtection="0"/>
    <xf numFmtId="4" fontId="3" fillId="45" borderId="257" applyNumberFormat="0" applyProtection="0">
      <alignment horizontal="right" vertical="center"/>
    </xf>
    <xf numFmtId="0" fontId="3" fillId="71" borderId="277" applyNumberFormat="0" applyFont="0" applyAlignment="0" applyProtection="0"/>
    <xf numFmtId="4" fontId="3" fillId="50" borderId="263" applyNumberFormat="0" applyProtection="0">
      <alignment horizontal="right" vertical="center"/>
    </xf>
    <xf numFmtId="4" fontId="3" fillId="94" borderId="263" applyNumberFormat="0" applyProtection="0">
      <alignment horizontal="left" vertical="center" indent="1"/>
    </xf>
    <xf numFmtId="0" fontId="6" fillId="71" borderId="280" applyNumberFormat="0" applyFont="0" applyAlignment="0" applyProtection="0"/>
    <xf numFmtId="0" fontId="58" fillId="75" borderId="250" applyNumberFormat="0" applyAlignment="0" applyProtection="0"/>
    <xf numFmtId="4" fontId="79" fillId="90" borderId="257" applyNumberFormat="0" applyProtection="0">
      <alignment vertical="center"/>
    </xf>
    <xf numFmtId="4" fontId="3" fillId="48" borderId="257" applyNumberFormat="0" applyProtection="0">
      <alignment horizontal="right" vertical="center"/>
    </xf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0" fontId="63" fillId="0" borderId="239" applyNumberFormat="0" applyFill="0" applyAlignment="0" applyProtection="0"/>
    <xf numFmtId="4" fontId="3" fillId="2" borderId="257" applyNumberFormat="0" applyProtection="0">
      <alignment horizontal="left" vertical="center" indent="1"/>
    </xf>
    <xf numFmtId="4" fontId="3" fillId="50" borderId="263" applyNumberFormat="0" applyProtection="0">
      <alignment horizontal="right" vertical="center"/>
    </xf>
    <xf numFmtId="0" fontId="3" fillId="3" borderId="257" applyNumberFormat="0" applyProtection="0">
      <alignment horizontal="left" vertical="center" indent="1"/>
    </xf>
    <xf numFmtId="0" fontId="6" fillId="95" borderId="262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4" fontId="3" fillId="6" borderId="263" applyNumberFormat="0" applyProtection="0">
      <alignment horizontal="left" vertical="center" indent="1"/>
    </xf>
    <xf numFmtId="4" fontId="3" fillId="94" borderId="263" applyNumberFormat="0" applyProtection="0">
      <alignment horizontal="left" vertical="center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3" fillId="6" borderId="245" applyNumberFormat="0" applyProtection="0">
      <alignment horizontal="left" vertical="top" indent="1"/>
    </xf>
    <xf numFmtId="0" fontId="6" fillId="6" borderId="245" applyNumberFormat="0" applyProtection="0">
      <alignment horizontal="left" vertical="top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6" fillId="6" borderId="245" applyNumberFormat="0" applyProtection="0">
      <alignment horizontal="left" vertical="center" indent="1"/>
    </xf>
    <xf numFmtId="4" fontId="3" fillId="48" borderId="257" applyNumberFormat="0" applyProtection="0">
      <alignment horizontal="right" vertical="center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3" fillId="5" borderId="245" applyNumberFormat="0" applyProtection="0">
      <alignment horizontal="left" vertical="top" indent="1"/>
    </xf>
    <xf numFmtId="0" fontId="6" fillId="5" borderId="245" applyNumberFormat="0" applyProtection="0">
      <alignment horizontal="left" vertical="top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6" fillId="5" borderId="245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6" fillId="5" borderId="245" applyNumberFormat="0" applyProtection="0">
      <alignment horizontal="left" vertical="center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6" fillId="91" borderId="245" applyNumberFormat="0" applyProtection="0">
      <alignment horizontal="left" vertical="top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6" fillId="91" borderId="245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6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6" fillId="95" borderId="245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4" fontId="3" fillId="6" borderId="246" applyNumberFormat="0" applyProtection="0">
      <alignment horizontal="left" vertical="center" indent="1"/>
    </xf>
    <xf numFmtId="4" fontId="3" fillId="6" borderId="246" applyNumberFormat="0" applyProtection="0">
      <alignment horizontal="left" vertical="center" indent="1"/>
    </xf>
    <xf numFmtId="4" fontId="3" fillId="6" borderId="246" applyNumberFormat="0" applyProtection="0">
      <alignment horizontal="left" vertical="center" indent="1"/>
    </xf>
    <xf numFmtId="4" fontId="3" fillId="6" borderId="246" applyNumberFormat="0" applyProtection="0">
      <alignment horizontal="left" vertical="center" indent="1"/>
    </xf>
    <xf numFmtId="4" fontId="3" fillId="6" borderId="246" applyNumberFormat="0" applyProtection="0">
      <alignment horizontal="left" vertical="center" indent="1"/>
    </xf>
    <xf numFmtId="4" fontId="3" fillId="6" borderId="246" applyNumberFormat="0" applyProtection="0">
      <alignment horizontal="left" vertical="center" indent="1"/>
    </xf>
    <xf numFmtId="4" fontId="3" fillId="6" borderId="246" applyNumberFormat="0" applyProtection="0">
      <alignment horizontal="left" vertical="center" indent="1"/>
    </xf>
    <xf numFmtId="4" fontId="3" fillId="91" borderId="263" applyNumberFormat="0" applyProtection="0">
      <alignment horizontal="left" vertical="center" indent="1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81" fillId="91" borderId="245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6" fillId="95" borderId="246" applyNumberFormat="0" applyProtection="0">
      <alignment horizontal="left" vertical="center" indent="1"/>
    </xf>
    <xf numFmtId="4" fontId="3" fillId="94" borderId="246" applyNumberFormat="0" applyProtection="0">
      <alignment horizontal="left" vertical="center" indent="1"/>
    </xf>
    <xf numFmtId="4" fontId="3" fillId="94" borderId="246" applyNumberFormat="0" applyProtection="0">
      <alignment horizontal="left" vertical="center" indent="1"/>
    </xf>
    <xf numFmtId="4" fontId="3" fillId="94" borderId="246" applyNumberFormat="0" applyProtection="0">
      <alignment horizontal="left" vertical="center" indent="1"/>
    </xf>
    <xf numFmtId="4" fontId="3" fillId="94" borderId="246" applyNumberFormat="0" applyProtection="0">
      <alignment horizontal="left" vertical="center" indent="1"/>
    </xf>
    <xf numFmtId="4" fontId="3" fillId="94" borderId="246" applyNumberFormat="0" applyProtection="0">
      <alignment horizontal="left" vertical="center" indent="1"/>
    </xf>
    <xf numFmtId="4" fontId="3" fillId="44" borderId="277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81" fillId="44" borderId="245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81" fillId="93" borderId="245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0" fontId="58" fillId="75" borderId="240" applyNumberFormat="0" applyAlignment="0" applyProtection="0"/>
    <xf numFmtId="0" fontId="58" fillId="75" borderId="240" applyNumberFormat="0" applyAlignment="0" applyProtection="0"/>
    <xf numFmtId="0" fontId="59" fillId="76" borderId="241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9" fillId="76" borderId="241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9" fillId="76" borderId="241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9" fillId="76" borderId="241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9" fillId="76" borderId="241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9" fillId="76" borderId="241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40" fillId="42" borderId="251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4" fillId="55" borderId="252" applyNumberFormat="0" applyFont="0" applyAlignment="0" applyProtection="0"/>
    <xf numFmtId="0" fontId="34" fillId="55" borderId="252" applyNumberFormat="0" applyFont="0" applyAlignment="0" applyProtection="0"/>
    <xf numFmtId="0" fontId="80" fillId="54" borderId="272" applyNumberFormat="0" applyProtection="0">
      <alignment horizontal="left" vertical="top" indent="1"/>
    </xf>
    <xf numFmtId="0" fontId="80" fillId="54" borderId="272" applyNumberFormat="0" applyProtection="0">
      <alignment horizontal="left" vertical="top" indent="1"/>
    </xf>
    <xf numFmtId="0" fontId="80" fillId="54" borderId="272" applyNumberFormat="0" applyProtection="0">
      <alignment horizontal="left" vertical="top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50" borderId="273" applyNumberFormat="0" applyProtection="0">
      <alignment horizontal="right" vertical="center"/>
    </xf>
    <xf numFmtId="4" fontId="81" fillId="45" borderId="272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0" fontId="80" fillId="54" borderId="253" applyNumberFormat="0" applyProtection="0">
      <alignment horizontal="left" vertical="top" indent="1"/>
    </xf>
    <xf numFmtId="4" fontId="3" fillId="2" borderId="250" applyNumberFormat="0" applyProtection="0">
      <alignment horizontal="left" vertical="center" indent="1"/>
    </xf>
    <xf numFmtId="4" fontId="3" fillId="50" borderId="254" applyNumberFormat="0" applyProtection="0">
      <alignment horizontal="right" vertical="center"/>
    </xf>
    <xf numFmtId="4" fontId="3" fillId="50" borderId="254" applyNumberFormat="0" applyProtection="0">
      <alignment horizontal="right" vertical="center"/>
    </xf>
    <xf numFmtId="4" fontId="81" fillId="45" borderId="253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0" fontId="41" fillId="3" borderId="242" applyNumberFormat="0" applyAlignment="0" applyProtection="0"/>
    <xf numFmtId="4" fontId="3" fillId="44" borderId="277" applyNumberFormat="0" applyProtection="0">
      <alignment horizontal="right" vertical="center"/>
    </xf>
    <xf numFmtId="0" fontId="80" fillId="54" borderId="253" applyNumberFormat="0" applyProtection="0">
      <alignment horizontal="left" vertical="top" indent="1"/>
    </xf>
    <xf numFmtId="4" fontId="3" fillId="50" borderId="254" applyNumberFormat="0" applyProtection="0">
      <alignment horizontal="right" vertical="center"/>
    </xf>
    <xf numFmtId="0" fontId="80" fillId="54" borderId="262" applyNumberFormat="0" applyProtection="0">
      <alignment horizontal="left" vertical="top" indent="1"/>
    </xf>
    <xf numFmtId="4" fontId="3" fillId="2" borderId="257" applyNumberFormat="0" applyProtection="0">
      <alignment horizontal="left" vertical="center" indent="1"/>
    </xf>
    <xf numFmtId="4" fontId="3" fillId="93" borderId="267" applyNumberFormat="0" applyProtection="0">
      <alignment horizontal="right" vertical="center"/>
    </xf>
    <xf numFmtId="4" fontId="77" fillId="54" borderId="262" applyNumberFormat="0" applyProtection="0">
      <alignment vertical="center"/>
    </xf>
    <xf numFmtId="4" fontId="81" fillId="44" borderId="262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78" fillId="54" borderId="253" applyNumberFormat="0" applyProtection="0">
      <alignment vertical="center"/>
    </xf>
    <xf numFmtId="0" fontId="58" fillId="75" borderId="240" applyNumberFormat="0" applyAlignment="0" applyProtection="0"/>
    <xf numFmtId="4" fontId="3" fillId="92" borderId="267" applyNumberFormat="0" applyProtection="0">
      <alignment horizontal="right" vertical="center"/>
    </xf>
    <xf numFmtId="0" fontId="66" fillId="72" borderId="277" applyNumberFormat="0" applyAlignment="0" applyProtection="0"/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79" fillId="90" borderId="250" applyNumberFormat="0" applyProtection="0">
      <alignment vertical="center"/>
    </xf>
    <xf numFmtId="4" fontId="3" fillId="90" borderId="250" applyNumberFormat="0" applyProtection="0">
      <alignment horizontal="left" vertical="center" indent="1"/>
    </xf>
    <xf numFmtId="4" fontId="79" fillId="90" borderId="250" applyNumberFormat="0" applyProtection="0">
      <alignment vertical="center"/>
    </xf>
    <xf numFmtId="4" fontId="3" fillId="90" borderId="250" applyNumberFormat="0" applyProtection="0">
      <alignment horizontal="left" vertical="center" indent="1"/>
    </xf>
    <xf numFmtId="0" fontId="58" fillId="75" borderId="240" applyNumberFormat="0" applyAlignment="0" applyProtection="0"/>
    <xf numFmtId="4" fontId="3" fillId="48" borderId="250" applyNumberFormat="0" applyProtection="0">
      <alignment horizontal="right" vertical="center"/>
    </xf>
    <xf numFmtId="4" fontId="3" fillId="90" borderId="250" applyNumberFormat="0" applyProtection="0">
      <alignment horizontal="left" vertical="center" indent="1"/>
    </xf>
    <xf numFmtId="0" fontId="58" fillId="75" borderId="240" applyNumberFormat="0" applyAlignment="0" applyProtection="0"/>
    <xf numFmtId="4" fontId="3" fillId="2" borderId="250" applyNumberFormat="0" applyProtection="0">
      <alignment horizontal="left" vertical="center" indent="1"/>
    </xf>
    <xf numFmtId="0" fontId="80" fillId="54" borderId="253" applyNumberFormat="0" applyProtection="0">
      <alignment horizontal="left" vertical="top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48" borderId="267" applyNumberFormat="0" applyProtection="0">
      <alignment horizontal="right" vertical="center"/>
    </xf>
    <xf numFmtId="4" fontId="3" fillId="2" borderId="250" applyNumberFormat="0" applyProtection="0">
      <alignment horizontal="left" vertical="center" indent="1"/>
    </xf>
    <xf numFmtId="4" fontId="3" fillId="48" borderId="267" applyNumberFormat="0" applyProtection="0">
      <alignment horizontal="right" vertical="center"/>
    </xf>
    <xf numFmtId="0" fontId="66" fillId="72" borderId="24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98" fillId="42" borderId="231" applyNumberFormat="0" applyAlignment="0" applyProtection="0"/>
    <xf numFmtId="0" fontId="66" fillId="72" borderId="268" applyNumberFormat="0" applyAlignment="0" applyProtection="0"/>
    <xf numFmtId="0" fontId="80" fillId="54" borderId="253" applyNumberFormat="0" applyProtection="0">
      <alignment horizontal="left" vertical="top" indent="1"/>
    </xf>
    <xf numFmtId="0" fontId="15" fillId="55" borderId="233" applyNumberFormat="0" applyFont="0" applyAlignment="0" applyProtection="0"/>
    <xf numFmtId="4" fontId="3" fillId="52" borderId="250" applyNumberFormat="0" applyProtection="0">
      <alignment horizontal="right" vertical="center"/>
    </xf>
    <xf numFmtId="0" fontId="80" fillId="54" borderId="262" applyNumberFormat="0" applyProtection="0">
      <alignment horizontal="left" vertical="top" indent="1"/>
    </xf>
    <xf numFmtId="4" fontId="3" fillId="54" borderId="267" applyNumberFormat="0" applyProtection="0">
      <alignment vertical="center"/>
    </xf>
    <xf numFmtId="0" fontId="66" fillId="72" borderId="250" applyNumberFormat="0" applyAlignment="0" applyProtection="0"/>
    <xf numFmtId="4" fontId="3" fillId="2" borderId="250" applyNumberFormat="0" applyProtection="0">
      <alignment horizontal="left" vertical="center" indent="1"/>
    </xf>
    <xf numFmtId="0" fontId="6" fillId="96" borderId="247" applyNumberFormat="0">
      <protection locked="0"/>
    </xf>
    <xf numFmtId="0" fontId="3" fillId="6" borderId="245" applyNumberFormat="0" applyProtection="0">
      <alignment horizontal="left" vertical="top" indent="1"/>
    </xf>
    <xf numFmtId="0" fontId="6" fillId="6" borderId="245" applyNumberFormat="0" applyProtection="0">
      <alignment horizontal="left" vertical="top" indent="1"/>
    </xf>
    <xf numFmtId="0" fontId="3" fillId="6" borderId="240" applyNumberFormat="0" applyProtection="0">
      <alignment horizontal="left" vertical="center" indent="1"/>
    </xf>
    <xf numFmtId="0" fontId="3" fillId="5" borderId="245" applyNumberFormat="0" applyProtection="0">
      <alignment horizontal="left" vertical="top" indent="1"/>
    </xf>
    <xf numFmtId="0" fontId="6" fillId="5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1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95" borderId="245" applyNumberFormat="0" applyProtection="0">
      <alignment horizontal="left" vertical="top" indent="1"/>
    </xf>
    <xf numFmtId="0" fontId="3" fillId="3" borderId="240" applyNumberFormat="0" applyProtection="0">
      <alignment horizontal="left" vertical="center" indent="1"/>
    </xf>
    <xf numFmtId="4" fontId="3" fillId="91" borderId="246" applyNumberFormat="0" applyProtection="0">
      <alignment horizontal="left" vertical="center" indent="1"/>
    </xf>
    <xf numFmtId="4" fontId="3" fillId="6" borderId="246" applyNumberFormat="0" applyProtection="0">
      <alignment horizontal="left" vertical="center" indent="1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81" fillId="51" borderId="245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81" fillId="52" borderId="245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81" fillId="48" borderId="245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81" fillId="48" borderId="245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81" fillId="50" borderId="245" applyNumberFormat="0" applyProtection="0">
      <alignment horizontal="right" vertical="center"/>
    </xf>
    <xf numFmtId="4" fontId="3" fillId="50" borderId="246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81" fillId="43" borderId="245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81" fillId="38" borderId="245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81" fillId="38" borderId="245" applyNumberFormat="0" applyProtection="0">
      <alignment horizontal="right" vertical="center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0" fontId="80" fillId="54" borderId="245" applyNumberFormat="0" applyProtection="0">
      <alignment horizontal="left" vertical="top" indent="1"/>
    </xf>
    <xf numFmtId="0" fontId="80" fillId="54" borderId="245" applyNumberFormat="0" applyProtection="0">
      <alignment horizontal="left" vertical="top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77" fillId="54" borderId="245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77" fillId="54" borderId="245" applyNumberFormat="0" applyProtection="0">
      <alignment horizontal="left" vertical="center" indent="1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6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6" borderId="242" applyNumberFormat="0" applyAlignment="0" applyProtection="0"/>
    <xf numFmtId="0" fontId="76" fillId="75" borderId="242" applyNumberFormat="0" applyAlignment="0" applyProtection="0"/>
    <xf numFmtId="0" fontId="76" fillId="75" borderId="242" applyNumberFormat="0" applyAlignment="0" applyProtection="0"/>
    <xf numFmtId="0" fontId="76" fillId="76" borderId="242" applyNumberFormat="0" applyAlignment="0" applyProtection="0"/>
    <xf numFmtId="0" fontId="76" fillId="75" borderId="242" applyNumberFormat="0" applyAlignment="0" applyProtection="0"/>
    <xf numFmtId="4" fontId="3" fillId="6" borderId="263" applyNumberFormat="0" applyProtection="0">
      <alignment horizontal="left" vertical="center" indent="1"/>
    </xf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6" fillId="71" borderId="243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6" fillId="71" borderId="243" applyNumberFormat="0" applyFont="0" applyAlignment="0" applyProtection="0"/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81" fillId="38" borderId="262" applyNumberFormat="0" applyProtection="0">
      <alignment horizontal="right" vertical="center"/>
    </xf>
    <xf numFmtId="0" fontId="80" fillId="54" borderId="262" applyNumberFormat="0" applyProtection="0">
      <alignment horizontal="left" vertical="top" indent="1"/>
    </xf>
    <xf numFmtId="4" fontId="77" fillId="54" borderId="262" applyNumberFormat="0" applyProtection="0">
      <alignment horizontal="left" vertical="center" indent="1"/>
    </xf>
    <xf numFmtId="4" fontId="3" fillId="54" borderId="257" applyNumberFormat="0" applyProtection="0">
      <alignment vertical="center"/>
    </xf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6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79" applyNumberFormat="0" applyAlignment="0" applyProtection="0"/>
    <xf numFmtId="0" fontId="37" fillId="3" borderId="231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9" fillId="76" borderId="231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58" fillId="75" borderId="230" applyNumberFormat="0" applyAlignment="0" applyProtection="0"/>
    <xf numFmtId="0" fontId="40" fillId="3" borderId="231" applyNumberFormat="0" applyAlignment="0" applyProtection="0"/>
    <xf numFmtId="0" fontId="40" fillId="42" borderId="231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1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30" applyNumberFormat="0" applyAlignment="0" applyProtection="0"/>
    <xf numFmtId="0" fontId="66" fillId="72" borderId="250" applyNumberFormat="0" applyAlignment="0" applyProtection="0"/>
    <xf numFmtId="0" fontId="40" fillId="42" borderId="231" applyNumberFormat="0" applyAlignment="0" applyProtection="0"/>
    <xf numFmtId="0" fontId="40" fillId="42" borderId="231" applyNumberFormat="0" applyAlignment="0" applyProtection="0"/>
    <xf numFmtId="0" fontId="40" fillId="42" borderId="231" applyNumberFormat="0" applyAlignment="0" applyProtection="0"/>
    <xf numFmtId="0" fontId="40" fillId="42" borderId="231" applyNumberFormat="0" applyAlignment="0" applyProtection="0"/>
    <xf numFmtId="0" fontId="66" fillId="72" borderId="268" applyNumberFormat="0" applyAlignment="0" applyProtection="0"/>
    <xf numFmtId="0" fontId="66" fillId="72" borderId="268" applyNumberFormat="0" applyAlignment="0" applyProtection="0"/>
    <xf numFmtId="0" fontId="66" fillId="72" borderId="267" applyNumberFormat="0" applyAlignment="0" applyProtection="0"/>
    <xf numFmtId="0" fontId="40" fillId="42" borderId="251" applyNumberFormat="0" applyAlignment="0" applyProtection="0"/>
    <xf numFmtId="0" fontId="66" fillId="72" borderId="267" applyNumberFormat="0" applyAlignment="0" applyProtection="0"/>
    <xf numFmtId="0" fontId="66" fillId="72" borderId="28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4" fillId="55" borderId="252" applyNumberFormat="0" applyFont="0" applyAlignment="0" applyProtection="0"/>
    <xf numFmtId="0" fontId="34" fillId="55" borderId="252" applyNumberFormat="0" applyFont="0" applyAlignment="0" applyProtection="0"/>
    <xf numFmtId="0" fontId="80" fillId="54" borderId="272" applyNumberFormat="0" applyProtection="0">
      <alignment horizontal="left" vertical="top" indent="1"/>
    </xf>
    <xf numFmtId="0" fontId="80" fillId="54" borderId="272" applyNumberFormat="0" applyProtection="0">
      <alignment horizontal="left" vertical="top" indent="1"/>
    </xf>
    <xf numFmtId="4" fontId="3" fillId="2" borderId="267" applyNumberFormat="0" applyProtection="0">
      <alignment horizontal="left" vertical="center" indent="1"/>
    </xf>
    <xf numFmtId="4" fontId="81" fillId="43" borderId="272" applyNumberFormat="0" applyProtection="0">
      <alignment horizontal="right" vertical="center"/>
    </xf>
    <xf numFmtId="4" fontId="3" fillId="50" borderId="273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77" fillId="54" borderId="253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90" borderId="250" applyNumberFormat="0" applyProtection="0">
      <alignment horizontal="left" vertical="center" indent="1"/>
    </xf>
    <xf numFmtId="4" fontId="3" fillId="38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50" borderId="254" applyNumberFormat="0" applyProtection="0">
      <alignment horizontal="right" vertical="center"/>
    </xf>
    <xf numFmtId="4" fontId="3" fillId="50" borderId="254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3" fillId="71" borderId="230" applyNumberFormat="0" applyFont="0" applyAlignment="0" applyProtection="0"/>
    <xf numFmtId="0" fontId="15" fillId="55" borderId="233" applyNumberFormat="0" applyFont="0" applyAlignment="0" applyProtection="0"/>
    <xf numFmtId="0" fontId="15" fillId="55" borderId="233" applyNumberFormat="0" applyFont="0" applyAlignment="0" applyProtection="0"/>
    <xf numFmtId="0" fontId="37" fillId="3" borderId="231" applyNumberFormat="0" applyAlignment="0" applyProtection="0"/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81" fillId="52" borderId="253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81" fillId="51" borderId="253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3" fillId="54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79" fillId="90" borderId="230" applyNumberFormat="0" applyProtection="0">
      <alignment vertical="center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90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38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92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5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48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2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51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93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44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4" fontId="3" fillId="91" borderId="230" applyNumberFormat="0" applyProtection="0">
      <alignment horizontal="right" vertical="center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3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4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5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0" fontId="3" fillId="6" borderId="230" applyNumberFormat="0" applyProtection="0">
      <alignment horizontal="left" vertical="center" indent="1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3" fillId="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4" fontId="79" fillId="10" borderId="230" applyNumberFormat="0" applyProtection="0">
      <alignment horizontal="right" vertical="center"/>
    </xf>
    <xf numFmtId="0" fontId="6" fillId="103" borderId="232" applyNumberFormat="0" applyProtection="0">
      <alignment horizontal="left" vertical="center" indent="1"/>
    </xf>
    <xf numFmtId="0" fontId="6" fillId="103" borderId="232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4" fontId="3" fillId="2" borderId="230" applyNumberFormat="0" applyProtection="0">
      <alignment horizontal="left" vertical="center" indent="1"/>
    </xf>
    <xf numFmtId="0" fontId="6" fillId="103" borderId="232" applyNumberFormat="0" applyProtection="0">
      <alignment horizontal="left" vertical="center" indent="1"/>
    </xf>
    <xf numFmtId="0" fontId="6" fillId="103" borderId="232" applyNumberFormat="0" applyProtection="0">
      <alignment horizontal="left" vertical="center" indent="1"/>
    </xf>
    <xf numFmtId="0" fontId="6" fillId="103" borderId="232" applyNumberFormat="0" applyProtection="0">
      <alignment horizontal="left" vertical="center" indent="1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88" fillId="96" borderId="23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0" fontId="80" fillId="54" borderId="253" applyNumberFormat="0" applyProtection="0">
      <alignment horizontal="left" vertical="top" indent="1"/>
    </xf>
    <xf numFmtId="4" fontId="79" fillId="90" borderId="250" applyNumberFormat="0" applyProtection="0">
      <alignment vertical="center"/>
    </xf>
    <xf numFmtId="4" fontId="3" fillId="50" borderId="254" applyNumberFormat="0" applyProtection="0">
      <alignment horizontal="right" vertical="center"/>
    </xf>
    <xf numFmtId="4" fontId="3" fillId="50" borderId="254" applyNumberFormat="0" applyProtection="0">
      <alignment horizontal="right" vertical="center"/>
    </xf>
    <xf numFmtId="4" fontId="81" fillId="50" borderId="253" applyNumberFormat="0" applyProtection="0">
      <alignment horizontal="right" vertical="center"/>
    </xf>
    <xf numFmtId="4" fontId="3" fillId="50" borderId="254" applyNumberFormat="0" applyProtection="0">
      <alignment horizontal="right" vertical="center"/>
    </xf>
    <xf numFmtId="0" fontId="58" fillId="75" borderId="240" applyNumberFormat="0" applyAlignment="0" applyProtection="0"/>
    <xf numFmtId="0" fontId="58" fillId="75" borderId="240" applyNumberFormat="0" applyAlignment="0" applyProtection="0"/>
    <xf numFmtId="0" fontId="66" fillId="72" borderId="267" applyNumberFormat="0" applyAlignment="0" applyProtection="0"/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6" fillId="91" borderId="262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4" fillId="95" borderId="248" applyBorder="0"/>
    <xf numFmtId="4" fontId="81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1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3" fillId="55" borderId="245" applyNumberFormat="0" applyProtection="0">
      <alignment vertical="center"/>
    </xf>
    <xf numFmtId="4" fontId="84" fillId="55" borderId="245" applyNumberFormat="0" applyProtection="0">
      <alignment vertical="center"/>
    </xf>
    <xf numFmtId="4" fontId="79" fillId="97" borderId="247" applyNumberFormat="0" applyProtection="0">
      <alignment vertical="center"/>
    </xf>
    <xf numFmtId="4" fontId="79" fillId="97" borderId="247" applyNumberFormat="0" applyProtection="0">
      <alignment vertical="center"/>
    </xf>
    <xf numFmtId="4" fontId="79" fillId="97" borderId="247" applyNumberFormat="0" applyProtection="0">
      <alignment vertical="center"/>
    </xf>
    <xf numFmtId="4" fontId="84" fillId="55" borderId="245" applyNumberFormat="0" applyProtection="0">
      <alignment vertical="center"/>
    </xf>
    <xf numFmtId="4" fontId="79" fillId="97" borderId="247" applyNumberFormat="0" applyProtection="0">
      <alignment vertical="center"/>
    </xf>
    <xf numFmtId="4" fontId="79" fillId="97" borderId="247" applyNumberFormat="0" applyProtection="0">
      <alignment vertical="center"/>
    </xf>
    <xf numFmtId="4" fontId="79" fillId="97" borderId="247" applyNumberFormat="0" applyProtection="0">
      <alignment vertical="center"/>
    </xf>
    <xf numFmtId="4" fontId="79" fillId="97" borderId="247" applyNumberFormat="0" applyProtection="0">
      <alignment vertical="center"/>
    </xf>
    <xf numFmtId="4" fontId="79" fillId="97" borderId="247" applyNumberFormat="0" applyProtection="0">
      <alignment vertical="center"/>
    </xf>
    <xf numFmtId="4" fontId="79" fillId="97" borderId="247" applyNumberFormat="0" applyProtection="0">
      <alignment vertical="center"/>
    </xf>
    <xf numFmtId="4" fontId="79" fillId="97" borderId="247" applyNumberFormat="0" applyProtection="0">
      <alignment vertical="center"/>
    </xf>
    <xf numFmtId="4" fontId="79" fillId="97" borderId="247" applyNumberFormat="0" applyProtection="0">
      <alignment vertical="center"/>
    </xf>
    <xf numFmtId="4" fontId="81" fillId="55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1" fillId="55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4" fontId="83" fillId="3" borderId="245" applyNumberFormat="0" applyProtection="0">
      <alignment horizontal="left" vertical="center" indent="1"/>
    </xf>
    <xf numFmtId="0" fontId="81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1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0" fontId="83" fillId="55" borderId="245" applyNumberFormat="0" applyProtection="0">
      <alignment horizontal="left" vertical="top" indent="1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81" fillId="6" borderId="245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84" fillId="6" borderId="245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84" fillId="6" borderId="245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81" fillId="91" borderId="245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81" fillId="91" borderId="245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0" fontId="81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1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83" fillId="91" borderId="245" applyNumberFormat="0" applyProtection="0">
      <alignment horizontal="left" vertical="top" indent="1"/>
    </xf>
    <xf numFmtId="0" fontId="3" fillId="5" borderId="257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4" fontId="86" fillId="98" borderId="246" applyNumberFormat="0" applyProtection="0">
      <alignment horizontal="left" vertical="center" indent="1"/>
    </xf>
    <xf numFmtId="0" fontId="3" fillId="99" borderId="247"/>
    <xf numFmtId="0" fontId="3" fillId="99" borderId="247"/>
    <xf numFmtId="0" fontId="3" fillId="99" borderId="247"/>
    <xf numFmtId="0" fontId="3" fillId="99" borderId="247"/>
    <xf numFmtId="0" fontId="3" fillId="99" borderId="247"/>
    <xf numFmtId="0" fontId="3" fillId="99" borderId="247"/>
    <xf numFmtId="0" fontId="3" fillId="99" borderId="247"/>
    <xf numFmtId="4" fontId="87" fillId="6" borderId="245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7" fillId="6" borderId="245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6" fillId="96" borderId="264" applyNumberFormat="0">
      <protection locked="0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4" fontId="81" fillId="55" borderId="262" applyNumberFormat="0" applyProtection="0">
      <alignment vertical="center"/>
    </xf>
    <xf numFmtId="4" fontId="83" fillId="55" borderId="262" applyNumberFormat="0" applyProtection="0">
      <alignment vertical="center"/>
    </xf>
    <xf numFmtId="4" fontId="83" fillId="55" borderId="262" applyNumberFormat="0" applyProtection="0">
      <alignment vertical="center"/>
    </xf>
    <xf numFmtId="4" fontId="83" fillId="55" borderId="262" applyNumberFormat="0" applyProtection="0">
      <alignment vertical="center"/>
    </xf>
    <xf numFmtId="4" fontId="83" fillId="55" borderId="262" applyNumberFormat="0" applyProtection="0">
      <alignment vertical="center"/>
    </xf>
    <xf numFmtId="4" fontId="84" fillId="55" borderId="262" applyNumberFormat="0" applyProtection="0">
      <alignment vertical="center"/>
    </xf>
    <xf numFmtId="4" fontId="79" fillId="97" borderId="264" applyNumberFormat="0" applyProtection="0">
      <alignment vertical="center"/>
    </xf>
    <xf numFmtId="4" fontId="79" fillId="97" borderId="264" applyNumberFormat="0" applyProtection="0">
      <alignment vertical="center"/>
    </xf>
    <xf numFmtId="4" fontId="83" fillId="3" borderId="262" applyNumberFormat="0" applyProtection="0">
      <alignment horizontal="left" vertical="center" indent="1"/>
    </xf>
    <xf numFmtId="4" fontId="83" fillId="3" borderId="262" applyNumberFormat="0" applyProtection="0">
      <alignment horizontal="left" vertical="center" indent="1"/>
    </xf>
    <xf numFmtId="4" fontId="83" fillId="3" borderId="262" applyNumberFormat="0" applyProtection="0">
      <alignment horizontal="left" vertical="center" indent="1"/>
    </xf>
    <xf numFmtId="4" fontId="83" fillId="3" borderId="262" applyNumberFormat="0" applyProtection="0">
      <alignment horizontal="left" vertical="center" indent="1"/>
    </xf>
    <xf numFmtId="0" fontId="83" fillId="55" borderId="262" applyNumberFormat="0" applyProtection="0">
      <alignment horizontal="left" vertical="top" indent="1"/>
    </xf>
    <xf numFmtId="0" fontId="3" fillId="71" borderId="277" applyNumberFormat="0" applyFont="0" applyAlignment="0" applyProtection="0"/>
    <xf numFmtId="4" fontId="3" fillId="94" borderId="283" applyNumberFormat="0" applyProtection="0">
      <alignment horizontal="left" vertical="center" indent="1"/>
    </xf>
    <xf numFmtId="0" fontId="34" fillId="55" borderId="252" applyNumberFormat="0" applyFont="0" applyAlignment="0" applyProtection="0"/>
    <xf numFmtId="0" fontId="58" fillId="75" borderId="267" applyNumberFormat="0" applyAlignment="0" applyProtection="0"/>
    <xf numFmtId="4" fontId="3" fillId="92" borderId="277" applyNumberFormat="0" applyProtection="0">
      <alignment horizontal="right" vertical="center"/>
    </xf>
    <xf numFmtId="0" fontId="58" fillId="75" borderId="267" applyNumberFormat="0" applyAlignment="0" applyProtection="0"/>
    <xf numFmtId="4" fontId="6" fillId="95" borderId="273" applyNumberFormat="0" applyProtection="0">
      <alignment horizontal="left" vertical="center" indent="1"/>
    </xf>
    <xf numFmtId="0" fontId="66" fillId="72" borderId="257" applyNumberFormat="0" applyAlignment="0" applyProtection="0"/>
    <xf numFmtId="4" fontId="3" fillId="48" borderId="277" applyNumberFormat="0" applyProtection="0">
      <alignment horizontal="right" vertical="center"/>
    </xf>
    <xf numFmtId="0" fontId="3" fillId="91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4" fontId="3" fillId="54" borderId="267" applyNumberFormat="0" applyProtection="0">
      <alignment vertical="center"/>
    </xf>
    <xf numFmtId="0" fontId="37" fillId="3" borderId="251" applyNumberFormat="0" applyAlignment="0" applyProtection="0"/>
    <xf numFmtId="0" fontId="34" fillId="55" borderId="252" applyNumberFormat="0" applyFont="0" applyAlignment="0" applyProtection="0"/>
    <xf numFmtId="0" fontId="34" fillId="55" borderId="252" applyNumberFormat="0" applyFon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66" fillId="72" borderId="267" applyNumberFormat="0" applyAlignment="0" applyProtection="0"/>
    <xf numFmtId="0" fontId="66" fillId="72" borderId="268" applyNumberFormat="0" applyAlignment="0" applyProtection="0"/>
    <xf numFmtId="0" fontId="66" fillId="72" borderId="267" applyNumberFormat="0" applyAlignment="0" applyProtection="0"/>
    <xf numFmtId="0" fontId="40" fillId="42" borderId="251" applyNumberFormat="0" applyAlignment="0" applyProtection="0"/>
    <xf numFmtId="0" fontId="40" fillId="42" borderId="251" applyNumberFormat="0" applyAlignment="0" applyProtection="0"/>
    <xf numFmtId="0" fontId="66" fillId="72" borderId="257" applyNumberFormat="0" applyAlignment="0" applyProtection="0"/>
    <xf numFmtId="0" fontId="66" fillId="72" borderId="277" applyNumberFormat="0" applyAlignment="0" applyProtection="0"/>
    <xf numFmtId="0" fontId="40" fillId="42" borderId="251" applyNumberFormat="0" applyAlignment="0" applyProtection="0"/>
    <xf numFmtId="0" fontId="58" fillId="75" borderId="267" applyNumberFormat="0" applyAlignment="0" applyProtection="0"/>
    <xf numFmtId="0" fontId="37" fillId="3" borderId="251" applyNumberFormat="0" applyAlignment="0" applyProtection="0"/>
    <xf numFmtId="0" fontId="37" fillId="3" borderId="251" applyNumberFormat="0" applyAlignment="0" applyProtection="0"/>
    <xf numFmtId="0" fontId="3" fillId="71" borderId="277" applyNumberFormat="0" applyFont="0" applyAlignment="0" applyProtection="0"/>
    <xf numFmtId="0" fontId="6" fillId="71" borderId="260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6" fillId="71" borderId="260" applyNumberFormat="0" applyFont="0" applyAlignment="0" applyProtection="0"/>
    <xf numFmtId="0" fontId="3" fillId="71" borderId="257" applyNumberFormat="0" applyFont="0" applyAlignment="0" applyProtection="0"/>
    <xf numFmtId="0" fontId="76" fillId="75" borderId="259" applyNumberFormat="0" applyAlignment="0" applyProtection="0"/>
    <xf numFmtId="4" fontId="79" fillId="90" borderId="257" applyNumberFormat="0" applyProtection="0">
      <alignment vertical="center"/>
    </xf>
    <xf numFmtId="4" fontId="3" fillId="38" borderId="257" applyNumberFormat="0" applyProtection="0">
      <alignment horizontal="right" vertical="center"/>
    </xf>
    <xf numFmtId="4" fontId="3" fillId="6" borderId="263" applyNumberFormat="0" applyProtection="0">
      <alignment horizontal="left" vertical="center" indent="1"/>
    </xf>
    <xf numFmtId="4" fontId="3" fillId="91" borderId="263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6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4" borderId="257" applyNumberFormat="0" applyProtection="0">
      <alignment horizontal="left" vertical="center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5" borderId="257" applyNumberFormat="0" applyProtection="0">
      <alignment horizontal="left" vertical="center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6" fillId="6" borderId="262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80" fillId="54" borderId="282" applyNumberFormat="0" applyProtection="0">
      <alignment horizontal="left" vertical="top" indent="1"/>
    </xf>
    <xf numFmtId="0" fontId="6" fillId="6" borderId="262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4" fontId="6" fillId="95" borderId="283" applyNumberFormat="0" applyProtection="0">
      <alignment horizontal="left" vertical="center" indent="1"/>
    </xf>
    <xf numFmtId="0" fontId="3" fillId="95" borderId="282" applyNumberFormat="0" applyProtection="0">
      <alignment horizontal="left" vertical="top" indent="1"/>
    </xf>
    <xf numFmtId="4" fontId="79" fillId="97" borderId="264" applyNumberFormat="0" applyProtection="0">
      <alignment vertical="center"/>
    </xf>
    <xf numFmtId="4" fontId="83" fillId="3" borderId="262" applyNumberFormat="0" applyProtection="0">
      <alignment horizontal="left" vertical="center" indent="1"/>
    </xf>
    <xf numFmtId="4" fontId="83" fillId="3" borderId="262" applyNumberFormat="0" applyProtection="0">
      <alignment horizontal="left" vertical="center" indent="1"/>
    </xf>
    <xf numFmtId="4" fontId="83" fillId="3" borderId="262" applyNumberFormat="0" applyProtection="0">
      <alignment horizontal="left" vertical="center" indent="1"/>
    </xf>
    <xf numFmtId="4" fontId="83" fillId="3" borderId="262" applyNumberFormat="0" applyProtection="0">
      <alignment horizontal="left" vertical="center" indent="1"/>
    </xf>
    <xf numFmtId="4" fontId="83" fillId="3" borderId="262" applyNumberFormat="0" applyProtection="0">
      <alignment horizontal="left" vertical="center" indent="1"/>
    </xf>
    <xf numFmtId="0" fontId="81" fillId="55" borderId="262" applyNumberFormat="0" applyProtection="0">
      <alignment horizontal="left" vertical="top" indent="1"/>
    </xf>
    <xf numFmtId="0" fontId="83" fillId="55" borderId="262" applyNumberFormat="0" applyProtection="0">
      <alignment horizontal="left" vertical="top" indent="1"/>
    </xf>
    <xf numFmtId="0" fontId="83" fillId="55" borderId="262" applyNumberFormat="0" applyProtection="0">
      <alignment horizontal="left" vertical="top" indent="1"/>
    </xf>
    <xf numFmtId="0" fontId="83" fillId="55" borderId="262" applyNumberFormat="0" applyProtection="0">
      <alignment horizontal="left" vertical="top" indent="1"/>
    </xf>
    <xf numFmtId="0" fontId="81" fillId="55" borderId="262" applyNumberFormat="0" applyProtection="0">
      <alignment horizontal="left" vertical="top" indent="1"/>
    </xf>
    <xf numFmtId="0" fontId="83" fillId="55" borderId="262" applyNumberFormat="0" applyProtection="0">
      <alignment horizontal="left" vertical="top" indent="1"/>
    </xf>
    <xf numFmtId="0" fontId="83" fillId="55" borderId="262" applyNumberFormat="0" applyProtection="0">
      <alignment horizontal="left" vertical="top" indent="1"/>
    </xf>
    <xf numFmtId="0" fontId="83" fillId="55" borderId="262" applyNumberFormat="0" applyProtection="0">
      <alignment horizontal="left" vertical="top" indent="1"/>
    </xf>
    <xf numFmtId="0" fontId="3" fillId="71" borderId="267" applyNumberFormat="0" applyFon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67" applyNumberFormat="0" applyAlignment="0" applyProtection="0"/>
    <xf numFmtId="0" fontId="66" fillId="72" borderId="287" applyNumberFormat="0" applyAlignment="0" applyProtection="0"/>
    <xf numFmtId="0" fontId="3" fillId="6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66" fillId="72" borderId="267" applyNumberFormat="0" applyAlignment="0" applyProtection="0"/>
    <xf numFmtId="4" fontId="3" fillId="2" borderId="250" applyNumberFormat="0" applyProtection="0">
      <alignment horizontal="left" vertical="center" indent="1"/>
    </xf>
    <xf numFmtId="0" fontId="66" fillId="72" borderId="288" applyNumberFormat="0" applyAlignment="0" applyProtection="0"/>
    <xf numFmtId="0" fontId="3" fillId="71" borderId="267" applyNumberFormat="0" applyFont="0" applyAlignment="0" applyProtection="0"/>
    <xf numFmtId="0" fontId="3" fillId="71" borderId="287" applyNumberFormat="0" applyFont="0" applyAlignment="0" applyProtection="0"/>
    <xf numFmtId="4" fontId="3" fillId="93" borderId="287" applyNumberFormat="0" applyProtection="0">
      <alignment horizontal="right"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90" borderId="267" applyNumberFormat="0" applyProtection="0">
      <alignment horizontal="left" vertical="center" indent="1"/>
    </xf>
    <xf numFmtId="4" fontId="77" fillId="54" borderId="272" applyNumberFormat="0" applyProtection="0">
      <alignment vertical="center"/>
    </xf>
    <xf numFmtId="0" fontId="66" fillId="72" borderId="267" applyNumberFormat="0" applyAlignment="0" applyProtection="0"/>
    <xf numFmtId="4" fontId="3" fillId="54" borderId="267" applyNumberFormat="0" applyProtection="0">
      <alignment vertical="center"/>
    </xf>
    <xf numFmtId="4" fontId="3" fillId="90" borderId="267" applyNumberFormat="0" applyProtection="0">
      <alignment horizontal="left" vertical="center" indent="1"/>
    </xf>
    <xf numFmtId="0" fontId="66" fillId="72" borderId="287" applyNumberForma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4" fontId="78" fillId="54" borderId="272" applyNumberFormat="0" applyProtection="0">
      <alignment vertical="center"/>
    </xf>
    <xf numFmtId="0" fontId="66" fillId="72" borderId="267" applyNumberFormat="0" applyAlignment="0" applyProtection="0"/>
    <xf numFmtId="0" fontId="3" fillId="71" borderId="267" applyNumberFormat="0" applyFont="0" applyAlignment="0" applyProtection="0"/>
    <xf numFmtId="0" fontId="3" fillId="71" borderId="287" applyNumberFormat="0" applyFont="0" applyAlignment="0" applyProtection="0"/>
    <xf numFmtId="0" fontId="66" fillId="72" borderId="267" applyNumberFormat="0" applyAlignment="0" applyProtection="0"/>
    <xf numFmtId="0" fontId="3" fillId="71" borderId="267" applyNumberFormat="0" applyFont="0" applyAlignment="0" applyProtection="0"/>
    <xf numFmtId="0" fontId="66" fillId="72" borderId="287" applyNumberFormat="0" applyAlignment="0" applyProtection="0"/>
    <xf numFmtId="0" fontId="3" fillId="71" borderId="267" applyNumberFormat="0" applyFont="0" applyAlignment="0" applyProtection="0"/>
    <xf numFmtId="0" fontId="76" fillId="75" borderId="269" applyNumberFormat="0" applyAlignment="0" applyProtection="0"/>
    <xf numFmtId="4" fontId="3" fillId="54" borderId="267" applyNumberFormat="0" applyProtection="0">
      <alignment vertical="center"/>
    </xf>
    <xf numFmtId="0" fontId="3" fillId="71" borderId="267" applyNumberFormat="0" applyFont="0" applyAlignment="0" applyProtection="0"/>
    <xf numFmtId="4" fontId="3" fillId="54" borderId="267" applyNumberFormat="0" applyProtection="0">
      <alignment vertical="center"/>
    </xf>
    <xf numFmtId="0" fontId="66" fillId="72" borderId="287" applyNumberFormat="0" applyAlignment="0" applyProtection="0"/>
    <xf numFmtId="0" fontId="3" fillId="71" borderId="267" applyNumberFormat="0" applyFont="0" applyAlignment="0" applyProtection="0"/>
    <xf numFmtId="0" fontId="66" fillId="72" borderId="267" applyNumberFormat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63" fillId="0" borderId="249" applyNumberFormat="0" applyFill="0" applyAlignment="0" applyProtection="0"/>
    <xf numFmtId="0" fontId="3" fillId="71" borderId="287" applyNumberFormat="0" applyFont="0" applyAlignment="0" applyProtection="0"/>
    <xf numFmtId="0" fontId="3" fillId="71" borderId="267" applyNumberFormat="0" applyFont="0" applyAlignment="0" applyProtection="0"/>
    <xf numFmtId="4" fontId="81" fillId="51" borderId="272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0" fontId="66" fillId="72" borderId="267" applyNumberFormat="0" applyAlignment="0" applyProtection="0"/>
    <xf numFmtId="4" fontId="3" fillId="48" borderId="267" applyNumberFormat="0" applyProtection="0">
      <alignment horizontal="right" vertical="center"/>
    </xf>
    <xf numFmtId="4" fontId="77" fillId="54" borderId="272" applyNumberFormat="0" applyProtection="0">
      <alignment vertical="center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3" fillId="6" borderId="253" applyNumberFormat="0" applyProtection="0">
      <alignment horizontal="left" vertical="top" indent="1"/>
    </xf>
    <xf numFmtId="0" fontId="6" fillId="6" borderId="253" applyNumberFormat="0" applyProtection="0">
      <alignment horizontal="left" vertical="top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6" fillId="6" borderId="253" applyNumberFormat="0" applyProtection="0">
      <alignment horizontal="left" vertical="center" indent="1"/>
    </xf>
    <xf numFmtId="0" fontId="34" fillId="55" borderId="270" applyNumberFormat="0" applyFont="0" applyAlignment="0" applyProtection="0"/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3" fillId="5" borderId="253" applyNumberFormat="0" applyProtection="0">
      <alignment horizontal="left" vertical="top" indent="1"/>
    </xf>
    <xf numFmtId="0" fontId="6" fillId="5" borderId="253" applyNumberFormat="0" applyProtection="0">
      <alignment horizontal="left" vertical="top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6" fillId="5" borderId="253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6" fillId="5" borderId="253" applyNumberFormat="0" applyProtection="0">
      <alignment horizontal="left" vertical="center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6" fillId="91" borderId="253" applyNumberFormat="0" applyProtection="0">
      <alignment horizontal="left" vertical="top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6" fillId="91" borderId="253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6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6" fillId="95" borderId="253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4" fontId="3" fillId="6" borderId="254" applyNumberFormat="0" applyProtection="0">
      <alignment horizontal="left" vertical="center" indent="1"/>
    </xf>
    <xf numFmtId="4" fontId="3" fillId="6" borderId="254" applyNumberFormat="0" applyProtection="0">
      <alignment horizontal="left" vertical="center" indent="1"/>
    </xf>
    <xf numFmtId="4" fontId="3" fillId="6" borderId="254" applyNumberFormat="0" applyProtection="0">
      <alignment horizontal="left" vertical="center" indent="1"/>
    </xf>
    <xf numFmtId="4" fontId="3" fillId="6" borderId="254" applyNumberFormat="0" applyProtection="0">
      <alignment horizontal="left" vertical="center" indent="1"/>
    </xf>
    <xf numFmtId="4" fontId="3" fillId="6" borderId="254" applyNumberFormat="0" applyProtection="0">
      <alignment horizontal="left" vertical="center" indent="1"/>
    </xf>
    <xf numFmtId="4" fontId="3" fillId="6" borderId="254" applyNumberFormat="0" applyProtection="0">
      <alignment horizontal="left" vertical="center" indent="1"/>
    </xf>
    <xf numFmtId="4" fontId="3" fillId="6" borderId="254" applyNumberFormat="0" applyProtection="0">
      <alignment horizontal="left" vertical="center" indent="1"/>
    </xf>
    <xf numFmtId="4" fontId="3" fillId="52" borderId="267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81" fillId="91" borderId="253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6" fillId="95" borderId="254" applyNumberFormat="0" applyProtection="0">
      <alignment horizontal="left" vertical="center" indent="1"/>
    </xf>
    <xf numFmtId="4" fontId="3" fillId="94" borderId="254" applyNumberFormat="0" applyProtection="0">
      <alignment horizontal="left" vertical="center" indent="1"/>
    </xf>
    <xf numFmtId="4" fontId="3" fillId="94" borderId="254" applyNumberFormat="0" applyProtection="0">
      <alignment horizontal="left" vertical="center" indent="1"/>
    </xf>
    <xf numFmtId="4" fontId="3" fillId="94" borderId="254" applyNumberFormat="0" applyProtection="0">
      <alignment horizontal="left" vertical="center" indent="1"/>
    </xf>
    <xf numFmtId="4" fontId="3" fillId="94" borderId="254" applyNumberFormat="0" applyProtection="0">
      <alignment horizontal="left" vertical="center" indent="1"/>
    </xf>
    <xf numFmtId="4" fontId="3" fillId="94" borderId="254" applyNumberFormat="0" applyProtection="0">
      <alignment horizontal="left" vertical="center" indent="1"/>
    </xf>
    <xf numFmtId="4" fontId="3" fillId="48" borderId="267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81" fillId="44" borderId="253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81" fillId="93" borderId="253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0" fontId="58" fillId="75" borderId="250" applyNumberFormat="0" applyAlignment="0" applyProtection="0"/>
    <xf numFmtId="0" fontId="58" fillId="75" borderId="250" applyNumberFormat="0" applyAlignment="0" applyProtection="0"/>
    <xf numFmtId="0" fontId="59" fillId="76" borderId="251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9" fillId="76" borderId="251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9" fillId="76" borderId="251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9" fillId="76" borderId="251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9" fillId="76" borderId="251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9" fillId="76" borderId="251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3" fillId="71" borderId="277" applyNumberFormat="0" applyFont="0" applyAlignment="0" applyProtection="0"/>
    <xf numFmtId="0" fontId="6" fillId="71" borderId="280" applyNumberFormat="0" applyFont="0" applyAlignment="0" applyProtection="0"/>
    <xf numFmtId="0" fontId="3" fillId="71" borderId="277" applyNumberFormat="0" applyFont="0" applyAlignment="0" applyProtection="0"/>
    <xf numFmtId="0" fontId="76" fillId="75" borderId="279" applyNumberFormat="0" applyAlignment="0" applyProtection="0"/>
    <xf numFmtId="4" fontId="3" fillId="54" borderId="277" applyNumberFormat="0" applyProtection="0">
      <alignment vertical="center"/>
    </xf>
    <xf numFmtId="0" fontId="80" fillId="54" borderId="282" applyNumberFormat="0" applyProtection="0">
      <alignment horizontal="left" vertical="top" indent="1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78" fillId="54" borderId="262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0" fontId="77" fillId="54" borderId="262" applyNumberFormat="0" applyProtection="0">
      <alignment horizontal="left" vertical="top" indent="1"/>
    </xf>
    <xf numFmtId="0" fontId="80" fillId="54" borderId="262" applyNumberFormat="0" applyProtection="0">
      <alignment horizontal="left" vertical="top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38" borderId="257" applyNumberFormat="0" applyProtection="0">
      <alignment horizontal="right" vertical="center"/>
    </xf>
    <xf numFmtId="4" fontId="81" fillId="38" borderId="262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81" fillId="43" borderId="262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94" borderId="263" applyNumberFormat="0" applyProtection="0">
      <alignment horizontal="left" vertical="center" indent="1"/>
    </xf>
    <xf numFmtId="4" fontId="3" fillId="0" borderId="250" applyNumberFormat="0" applyProtection="0">
      <alignment horizontal="right" vertical="center"/>
    </xf>
    <xf numFmtId="4" fontId="79" fillId="90" borderId="267" applyNumberFormat="0" applyProtection="0">
      <alignment vertical="center"/>
    </xf>
    <xf numFmtId="4" fontId="81" fillId="48" borderId="262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83" fillId="55" borderId="262" applyNumberFormat="0" applyProtection="0">
      <alignment horizontal="left" vertical="top" indent="1"/>
    </xf>
    <xf numFmtId="0" fontId="76" fillId="75" borderId="269" applyNumberFormat="0" applyAlignment="0" applyProtection="0"/>
    <xf numFmtId="0" fontId="76" fillId="75" borderId="269" applyNumberFormat="0" applyAlignment="0" applyProtection="0"/>
    <xf numFmtId="4" fontId="6" fillId="95" borderId="263" applyNumberFormat="0" applyProtection="0">
      <alignment horizontal="left" vertical="center" indent="1"/>
    </xf>
    <xf numFmtId="4" fontId="3" fillId="50" borderId="263" applyNumberFormat="0" applyProtection="0">
      <alignment horizontal="right" vertical="center"/>
    </xf>
    <xf numFmtId="0" fontId="58" fillId="75" borderId="250" applyNumberFormat="0" applyAlignment="0" applyProtection="0"/>
    <xf numFmtId="0" fontId="80" fillId="54" borderId="262" applyNumberFormat="0" applyProtection="0">
      <alignment horizontal="left" vertical="top" indent="1"/>
    </xf>
    <xf numFmtId="0" fontId="66" fillId="72" borderId="267" applyNumberFormat="0" applyAlignment="0" applyProtection="0"/>
    <xf numFmtId="4" fontId="3" fillId="45" borderId="257" applyNumberFormat="0" applyProtection="0">
      <alignment horizontal="right" vertical="center"/>
    </xf>
    <xf numFmtId="4" fontId="81" fillId="45" borderId="262" applyNumberFormat="0" applyProtection="0">
      <alignment horizontal="right" vertical="center"/>
    </xf>
    <xf numFmtId="4" fontId="3" fillId="50" borderId="263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50" borderId="263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0" fontId="58" fillId="75" borderId="250" applyNumberFormat="0" applyAlignment="0" applyProtection="0"/>
    <xf numFmtId="4" fontId="6" fillId="95" borderId="263" applyNumberFormat="0" applyProtection="0">
      <alignment horizontal="left" vertical="center" indent="1"/>
    </xf>
    <xf numFmtId="4" fontId="3" fillId="45" borderId="257" applyNumberFormat="0" applyProtection="0">
      <alignment horizontal="right" vertical="center"/>
    </xf>
    <xf numFmtId="0" fontId="58" fillId="75" borderId="250" applyNumberFormat="0" applyAlignment="0" applyProtection="0"/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81" fillId="52" borderId="262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0" fontId="66" fillId="72" borderId="250" applyNumberFormat="0" applyAlignment="0" applyProtection="0"/>
    <xf numFmtId="0" fontId="98" fillId="42" borderId="241" applyNumberFormat="0" applyAlignment="0" applyProtection="0"/>
    <xf numFmtId="4" fontId="3" fillId="48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0" fontId="15" fillId="55" borderId="243" applyNumberFormat="0" applyFont="0" applyAlignment="0" applyProtection="0"/>
    <xf numFmtId="4" fontId="6" fillId="95" borderId="263" applyNumberFormat="0" applyProtection="0">
      <alignment horizontal="left" vertical="center" indent="1"/>
    </xf>
    <xf numFmtId="4" fontId="79" fillId="90" borderId="257" applyNumberFormat="0" applyProtection="0">
      <alignment vertical="center"/>
    </xf>
    <xf numFmtId="4" fontId="3" fillId="52" borderId="25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0" fontId="3" fillId="6" borderId="253" applyNumberFormat="0" applyProtection="0">
      <alignment horizontal="left" vertical="top" indent="1"/>
    </xf>
    <xf numFmtId="0" fontId="6" fillId="6" borderId="253" applyNumberFormat="0" applyProtection="0">
      <alignment horizontal="left" vertical="top" indent="1"/>
    </xf>
    <xf numFmtId="0" fontId="3" fillId="6" borderId="250" applyNumberFormat="0" applyProtection="0">
      <alignment horizontal="left" vertical="center" indent="1"/>
    </xf>
    <xf numFmtId="0" fontId="3" fillId="5" borderId="253" applyNumberFormat="0" applyProtection="0">
      <alignment horizontal="left" vertical="top" indent="1"/>
    </xf>
    <xf numFmtId="0" fontId="6" fillId="5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1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95" borderId="253" applyNumberFormat="0" applyProtection="0">
      <alignment horizontal="left" vertical="top" indent="1"/>
    </xf>
    <xf numFmtId="0" fontId="3" fillId="3" borderId="250" applyNumberFormat="0" applyProtection="0">
      <alignment horizontal="left" vertical="center" indent="1"/>
    </xf>
    <xf numFmtId="4" fontId="3" fillId="91" borderId="254" applyNumberFormat="0" applyProtection="0">
      <alignment horizontal="left" vertical="center" indent="1"/>
    </xf>
    <xf numFmtId="4" fontId="3" fillId="6" borderId="254" applyNumberFormat="0" applyProtection="0">
      <alignment horizontal="left" vertical="center" indent="1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81" fillId="51" borderId="253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81" fillId="52" borderId="253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81" fillId="48" borderId="253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81" fillId="48" borderId="253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81" fillId="50" borderId="253" applyNumberFormat="0" applyProtection="0">
      <alignment horizontal="right" vertical="center"/>
    </xf>
    <xf numFmtId="4" fontId="3" fillId="50" borderId="254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81" fillId="43" borderId="253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81" fillId="38" borderId="253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81" fillId="38" borderId="253" applyNumberFormat="0" applyProtection="0">
      <alignment horizontal="right" vertical="center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0" fontId="80" fillId="54" borderId="253" applyNumberFormat="0" applyProtection="0">
      <alignment horizontal="left" vertical="top" indent="1"/>
    </xf>
    <xf numFmtId="0" fontId="80" fillId="54" borderId="253" applyNumberFormat="0" applyProtection="0">
      <alignment horizontal="left" vertical="top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77" fillId="54" borderId="253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77" fillId="54" borderId="253" applyNumberFormat="0" applyProtection="0">
      <alignment horizontal="left" vertical="center" indent="1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50" borderId="273" applyNumberFormat="0" applyProtection="0">
      <alignment horizontal="right" vertical="center"/>
    </xf>
    <xf numFmtId="4" fontId="3" fillId="50" borderId="273" applyNumberFormat="0" applyProtection="0">
      <alignment horizontal="right" vertical="center"/>
    </xf>
    <xf numFmtId="4" fontId="3" fillId="50" borderId="273" applyNumberFormat="0" applyProtection="0">
      <alignment horizontal="right" vertical="center"/>
    </xf>
    <xf numFmtId="4" fontId="3" fillId="50" borderId="273" applyNumberFormat="0" applyProtection="0">
      <alignment horizontal="right" vertical="center"/>
    </xf>
    <xf numFmtId="4" fontId="3" fillId="50" borderId="273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2" borderId="267" applyNumberFormat="0" applyProtection="0">
      <alignment horizontal="left" vertical="center" indent="1"/>
    </xf>
    <xf numFmtId="4" fontId="3" fillId="44" borderId="287" applyNumberFormat="0" applyProtection="0">
      <alignment horizontal="right" vertical="center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44" borderId="287" applyNumberFormat="0" applyProtection="0">
      <alignment horizontal="right" vertical="center"/>
    </xf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6" fillId="71" borderId="252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6" fillId="71" borderId="252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4" fontId="79" fillId="90" borderId="287" applyNumberFormat="0" applyProtection="0">
      <alignment vertical="center"/>
    </xf>
    <xf numFmtId="0" fontId="76" fillId="75" borderId="289" applyNumberFormat="0" applyAlignment="0" applyProtection="0"/>
    <xf numFmtId="0" fontId="6" fillId="71" borderId="290" applyNumberFormat="0" applyFont="0" applyAlignment="0" applyProtection="0"/>
    <xf numFmtId="0" fontId="3" fillId="71" borderId="287" applyNumberFormat="0" applyFon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40" fillId="42" borderId="268" applyNumberFormat="0" applyAlignment="0" applyProtection="0"/>
    <xf numFmtId="0" fontId="37" fillId="3" borderId="241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9" fillId="76" borderId="241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58" fillId="75" borderId="240" applyNumberFormat="0" applyAlignment="0" applyProtection="0"/>
    <xf numFmtId="0" fontId="40" fillId="3" borderId="241" applyNumberFormat="0" applyAlignment="0" applyProtection="0"/>
    <xf numFmtId="0" fontId="40" fillId="42" borderId="241" applyNumberForma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1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66" fillId="72" borderId="240" applyNumberFormat="0" applyAlignment="0" applyProtection="0"/>
    <xf numFmtId="0" fontId="40" fillId="42" borderId="258" applyNumberFormat="0" applyAlignment="0" applyProtection="0"/>
    <xf numFmtId="0" fontId="40" fillId="42" borderId="258" applyNumberFormat="0" applyAlignment="0" applyProtection="0"/>
    <xf numFmtId="0" fontId="40" fillId="42" borderId="241" applyNumberFormat="0" applyAlignment="0" applyProtection="0"/>
    <xf numFmtId="0" fontId="40" fillId="42" borderId="241" applyNumberFormat="0" applyAlignment="0" applyProtection="0"/>
    <xf numFmtId="0" fontId="40" fillId="42" borderId="241" applyNumberFormat="0" applyAlignment="0" applyProtection="0"/>
    <xf numFmtId="0" fontId="40" fillId="42" borderId="241" applyNumberFormat="0" applyAlignment="0" applyProtection="0"/>
    <xf numFmtId="0" fontId="6" fillId="71" borderId="280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76" fillId="76" borderId="279" applyNumberFormat="0" applyAlignment="0" applyProtection="0"/>
    <xf numFmtId="0" fontId="76" fillId="75" borderId="279" applyNumberFormat="0" applyAlignment="0" applyProtection="0"/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2" borderId="277" applyNumberFormat="0" applyProtection="0">
      <alignment horizontal="left" vertical="center" indent="1"/>
    </xf>
    <xf numFmtId="0" fontId="6" fillId="71" borderId="260" applyNumberFormat="0" applyFont="0" applyAlignment="0" applyProtection="0"/>
    <xf numFmtId="4" fontId="3" fillId="54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8" fillId="54" borderId="262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7" fillId="54" borderId="262" applyNumberFormat="0" applyProtection="0">
      <alignment horizontal="left" vertical="center" indent="1"/>
    </xf>
    <xf numFmtId="4" fontId="79" fillId="90" borderId="257" applyNumberFormat="0" applyProtection="0">
      <alignment vertical="center"/>
    </xf>
    <xf numFmtId="4" fontId="3" fillId="90" borderId="257" applyNumberFormat="0" applyProtection="0">
      <alignment horizontal="left" vertical="center" indent="1"/>
    </xf>
    <xf numFmtId="0" fontId="80" fillId="54" borderId="262" applyNumberFormat="0" applyProtection="0">
      <alignment horizontal="left" vertical="top" indent="1"/>
    </xf>
    <xf numFmtId="0" fontId="80" fillId="54" borderId="262" applyNumberFormat="0" applyProtection="0">
      <alignment horizontal="left" vertical="top" indent="1"/>
    </xf>
    <xf numFmtId="4" fontId="3" fillId="2" borderId="257" applyNumberFormat="0" applyProtection="0">
      <alignment horizontal="left" vertical="center" indent="1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94" borderId="263" applyNumberFormat="0" applyProtection="0">
      <alignment horizontal="left" vertical="center" indent="1"/>
    </xf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3" fillId="71" borderId="240" applyNumberFormat="0" applyFont="0" applyAlignment="0" applyProtection="0"/>
    <xf numFmtId="0" fontId="15" fillId="55" borderId="243" applyNumberFormat="0" applyFont="0" applyAlignment="0" applyProtection="0"/>
    <xf numFmtId="0" fontId="15" fillId="55" borderId="243" applyNumberFormat="0" applyFont="0" applyAlignment="0" applyProtection="0"/>
    <xf numFmtId="0" fontId="37" fillId="3" borderId="241" applyNumberFormat="0" applyAlignment="0" applyProtection="0"/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3" fillId="44" borderId="277" applyNumberFormat="0" applyProtection="0">
      <alignment horizontal="right" vertical="center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81" fillId="91" borderId="262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3" fillId="54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79" fillId="90" borderId="240" applyNumberFormat="0" applyProtection="0">
      <alignment vertical="center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90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38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92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5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48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2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51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93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44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4" fontId="3" fillId="91" borderId="240" applyNumberFormat="0" applyProtection="0">
      <alignment horizontal="right" vertical="center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3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4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5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0" fontId="3" fillId="6" borderId="240" applyNumberFormat="0" applyProtection="0">
      <alignment horizontal="left" vertical="center" indent="1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3" fillId="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4" fontId="79" fillId="10" borderId="240" applyNumberFormat="0" applyProtection="0">
      <alignment horizontal="right" vertical="center"/>
    </xf>
    <xf numFmtId="0" fontId="6" fillId="103" borderId="242" applyNumberFormat="0" applyProtection="0">
      <alignment horizontal="left" vertical="center" indent="1"/>
    </xf>
    <xf numFmtId="0" fontId="6" fillId="103" borderId="242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4" fontId="3" fillId="2" borderId="240" applyNumberFormat="0" applyProtection="0">
      <alignment horizontal="left" vertical="center" indent="1"/>
    </xf>
    <xf numFmtId="0" fontId="6" fillId="103" borderId="242" applyNumberFormat="0" applyProtection="0">
      <alignment horizontal="left" vertical="center" indent="1"/>
    </xf>
    <xf numFmtId="0" fontId="6" fillId="103" borderId="242" applyNumberFormat="0" applyProtection="0">
      <alignment horizontal="left" vertical="center" indent="1"/>
    </xf>
    <xf numFmtId="0" fontId="6" fillId="103" borderId="242" applyNumberFormat="0" applyProtection="0">
      <alignment horizontal="left" vertical="center" indent="1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88" fillId="96" borderId="240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81" fillId="51" borderId="262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50" borderId="263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81" fillId="44" borderId="262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0" fontId="58" fillId="75" borderId="250" applyNumberFormat="0" applyAlignment="0" applyProtection="0"/>
    <xf numFmtId="0" fontId="58" fillId="75" borderId="250" applyNumberFormat="0" applyAlignment="0" applyProtection="0"/>
    <xf numFmtId="4" fontId="81" fillId="93" borderId="272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81" fillId="44" borderId="272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94" borderId="273" applyNumberFormat="0" applyProtection="0">
      <alignment horizontal="left" vertical="center" indent="1"/>
    </xf>
    <xf numFmtId="4" fontId="3" fillId="44" borderId="287" applyNumberFormat="0" applyProtection="0">
      <alignment horizontal="right" vertical="center"/>
    </xf>
    <xf numFmtId="4" fontId="3" fillId="94" borderId="273" applyNumberFormat="0" applyProtection="0">
      <alignment horizontal="left" vertical="center" indent="1"/>
    </xf>
    <xf numFmtId="4" fontId="3" fillId="94" borderId="273" applyNumberFormat="0" applyProtection="0">
      <alignment horizontal="left" vertical="center" indent="1"/>
    </xf>
    <xf numFmtId="4" fontId="3" fillId="94" borderId="273" applyNumberFormat="0" applyProtection="0">
      <alignment horizontal="left" vertical="center" indent="1"/>
    </xf>
    <xf numFmtId="4" fontId="3" fillId="94" borderId="273" applyNumberFormat="0" applyProtection="0">
      <alignment horizontal="left" vertical="center" indent="1"/>
    </xf>
    <xf numFmtId="4" fontId="3" fillId="44" borderId="287" applyNumberFormat="0" applyProtection="0">
      <alignment horizontal="right" vertical="center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3" fillId="44" borderId="287" applyNumberFormat="0" applyProtection="0">
      <alignment horizontal="right" vertical="center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0" fontId="4" fillId="95" borderId="255" applyBorder="0"/>
    <xf numFmtId="4" fontId="81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1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3" fillId="55" borderId="253" applyNumberFormat="0" applyProtection="0">
      <alignment vertical="center"/>
    </xf>
    <xf numFmtId="4" fontId="84" fillId="55" borderId="253" applyNumberFormat="0" applyProtection="0">
      <alignment vertical="center"/>
    </xf>
    <xf numFmtId="4" fontId="6" fillId="95" borderId="273" applyNumberFormat="0" applyProtection="0">
      <alignment horizontal="left" vertical="center" indent="1"/>
    </xf>
    <xf numFmtId="4" fontId="3" fillId="44" borderId="287" applyNumberFormat="0" applyProtection="0">
      <alignment horizontal="right" vertical="center"/>
    </xf>
    <xf numFmtId="4" fontId="6" fillId="95" borderId="273" applyNumberFormat="0" applyProtection="0">
      <alignment horizontal="left" vertical="center" indent="1"/>
    </xf>
    <xf numFmtId="4" fontId="84" fillId="55" borderId="253" applyNumberFormat="0" applyProtection="0">
      <alignment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6" borderId="273" applyNumberFormat="0" applyProtection="0">
      <alignment horizontal="left" vertical="center" indent="1"/>
    </xf>
    <xf numFmtId="4" fontId="3" fillId="6" borderId="273" applyNumberFormat="0" applyProtection="0">
      <alignment horizontal="left" vertical="center" indent="1"/>
    </xf>
    <xf numFmtId="4" fontId="3" fillId="94" borderId="293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4" fontId="81" fillId="55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1" fillId="55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4" fontId="83" fillId="3" borderId="253" applyNumberFormat="0" applyProtection="0">
      <alignment horizontal="left" vertical="center" indent="1"/>
    </xf>
    <xf numFmtId="0" fontId="81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1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0" fontId="83" fillId="55" borderId="253" applyNumberFormat="0" applyProtection="0">
      <alignment horizontal="left" vertical="top" indent="1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81" fillId="6" borderId="253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84" fillId="6" borderId="253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84" fillId="6" borderId="253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81" fillId="91" borderId="253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81" fillId="91" borderId="253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0" fontId="81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1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83" fillId="91" borderId="253" applyNumberFormat="0" applyProtection="0">
      <alignment horizontal="left" vertical="top" indent="1"/>
    </xf>
    <xf numFmtId="0" fontId="3" fillId="3" borderId="267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4" fontId="86" fillId="98" borderId="254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4" fontId="87" fillId="6" borderId="253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7" fillId="6" borderId="253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6" fillId="91" borderId="272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6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6" fillId="6" borderId="272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71" borderId="287" applyNumberFormat="0" applyFont="0" applyAlignment="0" applyProtection="0"/>
    <xf numFmtId="0" fontId="34" fillId="55" borderId="260" applyNumberFormat="0" applyFont="0" applyAlignment="0" applyProtection="0"/>
    <xf numFmtId="0" fontId="58" fillId="75" borderId="277" applyNumberFormat="0" applyAlignment="0" applyProtection="0"/>
    <xf numFmtId="0" fontId="48" fillId="0" borderId="261" applyNumberFormat="0" applyFill="0" applyAlignment="0" applyProtection="0"/>
    <xf numFmtId="0" fontId="58" fillId="75" borderId="277" applyNumberFormat="0" applyAlignment="0" applyProtection="0"/>
    <xf numFmtId="4" fontId="6" fillId="95" borderId="283" applyNumberFormat="0" applyProtection="0">
      <alignment horizontal="left" vertical="center" indent="1"/>
    </xf>
    <xf numFmtId="4" fontId="3" fillId="51" borderId="277" applyNumberFormat="0" applyProtection="0">
      <alignment horizontal="right" vertical="center"/>
    </xf>
    <xf numFmtId="0" fontId="3" fillId="91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4" fontId="3" fillId="48" borderId="277" applyNumberFormat="0" applyProtection="0">
      <alignment horizontal="right" vertical="center"/>
    </xf>
    <xf numFmtId="0" fontId="41" fillId="3" borderId="259" applyNumberFormat="0" applyAlignment="0" applyProtection="0"/>
    <xf numFmtId="0" fontId="37" fillId="3" borderId="258" applyNumberFormat="0" applyAlignment="0" applyProtection="0"/>
    <xf numFmtId="0" fontId="34" fillId="55" borderId="260" applyNumberFormat="0" applyFont="0" applyAlignment="0" applyProtection="0"/>
    <xf numFmtId="0" fontId="34" fillId="55" borderId="260" applyNumberFormat="0" applyFont="0" applyAlignment="0" applyProtection="0"/>
    <xf numFmtId="0" fontId="76" fillId="75" borderId="279" applyNumberFormat="0" applyAlignment="0" applyProtection="0"/>
    <xf numFmtId="0" fontId="3" fillId="71" borderId="277" applyNumberFormat="0" applyFont="0" applyAlignment="0" applyProtection="0"/>
    <xf numFmtId="0" fontId="40" fillId="42" borderId="258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8" applyNumberFormat="0" applyAlignment="0" applyProtection="0"/>
    <xf numFmtId="0" fontId="40" fillId="42" borderId="258" applyNumberFormat="0" applyAlignment="0" applyProtection="0"/>
    <xf numFmtId="0" fontId="66" fillId="72" borderId="267" applyNumberFormat="0" applyAlignment="0" applyProtection="0"/>
    <xf numFmtId="0" fontId="41" fillId="3" borderId="259" applyNumberFormat="0" applyAlignment="0" applyProtection="0"/>
    <xf numFmtId="0" fontId="40" fillId="42" borderId="258" applyNumberFormat="0" applyAlignment="0" applyProtection="0"/>
    <xf numFmtId="0" fontId="66" fillId="72" borderId="267" applyNumberFormat="0" applyAlignment="0" applyProtection="0"/>
    <xf numFmtId="0" fontId="66" fillId="72" borderId="287" applyNumberFormat="0" applyAlignment="0" applyProtection="0"/>
    <xf numFmtId="0" fontId="37" fillId="3" borderId="258" applyNumberFormat="0" applyAlignment="0" applyProtection="0"/>
    <xf numFmtId="0" fontId="37" fillId="3" borderId="258" applyNumberFormat="0" applyAlignment="0" applyProtection="0"/>
    <xf numFmtId="0" fontId="80" fillId="54" borderId="292" applyNumberFormat="0" applyProtection="0">
      <alignment horizontal="left" vertical="top" indent="1"/>
    </xf>
    <xf numFmtId="0" fontId="3" fillId="71" borderId="267" applyNumberFormat="0" applyFont="0" applyAlignment="0" applyProtection="0"/>
    <xf numFmtId="4" fontId="3" fillId="51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94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3" fillId="44" borderId="287" applyNumberFormat="0" applyProtection="0">
      <alignment horizontal="right" vertical="center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81" fillId="91" borderId="272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6" borderId="273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0" fontId="6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4" borderId="267" applyNumberFormat="0" applyProtection="0">
      <alignment horizontal="left" vertical="center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6" borderId="267" applyNumberFormat="0" applyProtection="0">
      <alignment horizontal="left" vertical="center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6" fillId="96" borderId="274" applyNumberFormat="0">
      <protection locked="0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0" fontId="80" fillId="54" borderId="282" applyNumberFormat="0" applyProtection="0">
      <alignment horizontal="left" vertical="top" indent="1"/>
    </xf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3" fillId="6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0" fontId="58" fillId="75" borderId="267" applyNumberFormat="0" applyAlignment="0" applyProtection="0"/>
    <xf numFmtId="0" fontId="58" fillId="75" borderId="267" applyNumberFormat="0" applyAlignment="0" applyProtection="0"/>
    <xf numFmtId="0" fontId="80" fillId="54" borderId="282" applyNumberFormat="0" applyProtection="0">
      <alignment horizontal="left" vertical="top" indent="1"/>
    </xf>
    <xf numFmtId="0" fontId="76" fillId="75" borderId="279" applyNumberFormat="0" applyAlignment="0" applyProtection="0"/>
    <xf numFmtId="4" fontId="81" fillId="45" borderId="282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81" fillId="52" borderId="282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0" fontId="58" fillId="75" borderId="267" applyNumberFormat="0" applyAlignment="0" applyProtection="0"/>
    <xf numFmtId="4" fontId="3" fillId="90" borderId="277" applyNumberFormat="0" applyProtection="0">
      <alignment horizontal="left" vertical="center" indent="1"/>
    </xf>
    <xf numFmtId="4" fontId="79" fillId="90" borderId="277" applyNumberFormat="0" applyProtection="0">
      <alignment vertical="center"/>
    </xf>
    <xf numFmtId="4" fontId="81" fillId="48" borderId="282" applyNumberFormat="0" applyProtection="0">
      <alignment horizontal="right" vertical="center"/>
    </xf>
    <xf numFmtId="4" fontId="3" fillId="90" borderId="277" applyNumberFormat="0" applyProtection="0">
      <alignment horizontal="left" vertical="center" indent="1"/>
    </xf>
    <xf numFmtId="0" fontId="76" fillId="76" borderId="279" applyNumberFormat="0" applyAlignment="0" applyProtection="0"/>
    <xf numFmtId="0" fontId="58" fillId="75" borderId="267" applyNumberFormat="0" applyAlignment="0" applyProtection="0"/>
    <xf numFmtId="4" fontId="78" fillId="54" borderId="282" applyNumberFormat="0" applyProtection="0">
      <alignment vertical="center"/>
    </xf>
    <xf numFmtId="0" fontId="58" fillId="75" borderId="267" applyNumberFormat="0" applyAlignment="0" applyProtection="0"/>
    <xf numFmtId="4" fontId="3" fillId="90" borderId="277" applyNumberFormat="0" applyProtection="0">
      <alignment horizontal="left" vertical="center" indent="1"/>
    </xf>
    <xf numFmtId="4" fontId="3" fillId="50" borderId="283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79" fillId="90" borderId="277" applyNumberFormat="0" applyProtection="0">
      <alignment vertical="center"/>
    </xf>
    <xf numFmtId="4" fontId="3" fillId="45" borderId="277" applyNumberFormat="0" applyProtection="0">
      <alignment horizontal="right" vertical="center"/>
    </xf>
    <xf numFmtId="0" fontId="58" fillId="75" borderId="267" applyNumberFormat="0" applyAlignment="0" applyProtection="0"/>
    <xf numFmtId="0" fontId="3" fillId="71" borderId="277" applyNumberFormat="0" applyFont="0" applyAlignment="0" applyProtection="0"/>
    <xf numFmtId="0" fontId="77" fillId="54" borderId="282" applyNumberFormat="0" applyProtection="0">
      <alignment horizontal="left" vertical="top" indent="1"/>
    </xf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63" fillId="0" borderId="256" applyNumberFormat="0" applyFill="0" applyAlignment="0" applyProtection="0"/>
    <xf numFmtId="0" fontId="76" fillId="75" borderId="279" applyNumberFormat="0" applyAlignment="0" applyProtection="0"/>
    <xf numFmtId="4" fontId="79" fillId="90" borderId="277" applyNumberFormat="0" applyProtection="0">
      <alignment vertical="center"/>
    </xf>
    <xf numFmtId="4" fontId="3" fillId="94" borderId="283" applyNumberFormat="0" applyProtection="0">
      <alignment horizontal="left" vertical="center" indent="1"/>
    </xf>
    <xf numFmtId="4" fontId="3" fillId="94" borderId="283" applyNumberFormat="0" applyProtection="0">
      <alignment horizontal="left" vertical="center" indent="1"/>
    </xf>
    <xf numFmtId="4" fontId="3" fillId="93" borderId="277" applyNumberFormat="0" applyProtection="0">
      <alignment horizontal="right" vertical="center"/>
    </xf>
    <xf numFmtId="4" fontId="81" fillId="45" borderId="282" applyNumberFormat="0" applyProtection="0">
      <alignment horizontal="right" vertical="center"/>
    </xf>
    <xf numFmtId="4" fontId="83" fillId="3" borderId="262" applyNumberFormat="0" applyProtection="0">
      <alignment horizontal="left" vertical="center" indent="1"/>
    </xf>
    <xf numFmtId="4" fontId="83" fillId="3" borderId="262" applyNumberFormat="0" applyProtection="0">
      <alignment horizontal="left" vertical="center" indent="1"/>
    </xf>
    <xf numFmtId="4" fontId="81" fillId="55" borderId="262" applyNumberFormat="0" applyProtection="0">
      <alignment horizontal="left" vertical="center" indent="1"/>
    </xf>
    <xf numFmtId="4" fontId="79" fillId="97" borderId="264" applyNumberFormat="0" applyProtection="0">
      <alignment vertical="center"/>
    </xf>
    <xf numFmtId="4" fontId="79" fillId="97" borderId="264" applyNumberFormat="0" applyProtection="0">
      <alignment vertical="center"/>
    </xf>
    <xf numFmtId="4" fontId="79" fillId="97" borderId="264" applyNumberFormat="0" applyProtection="0">
      <alignment vertical="center"/>
    </xf>
    <xf numFmtId="4" fontId="79" fillId="97" borderId="264" applyNumberFormat="0" applyProtection="0">
      <alignment vertical="center"/>
    </xf>
    <xf numFmtId="4" fontId="79" fillId="97" borderId="264" applyNumberFormat="0" applyProtection="0">
      <alignment vertical="center"/>
    </xf>
    <xf numFmtId="4" fontId="79" fillId="97" borderId="264" applyNumberFormat="0" applyProtection="0">
      <alignment vertical="center"/>
    </xf>
    <xf numFmtId="4" fontId="84" fillId="55" borderId="262" applyNumberFormat="0" applyProtection="0">
      <alignment vertical="center"/>
    </xf>
    <xf numFmtId="4" fontId="79" fillId="97" borderId="264" applyNumberFormat="0" applyProtection="0">
      <alignment vertical="center"/>
    </xf>
    <xf numFmtId="4" fontId="79" fillId="97" borderId="264" applyNumberFormat="0" applyProtection="0">
      <alignment vertical="center"/>
    </xf>
    <xf numFmtId="4" fontId="83" fillId="55" borderId="262" applyNumberFormat="0" applyProtection="0">
      <alignment vertical="center"/>
    </xf>
    <xf numFmtId="4" fontId="83" fillId="55" borderId="262" applyNumberFormat="0" applyProtection="0">
      <alignment vertical="center"/>
    </xf>
    <xf numFmtId="4" fontId="83" fillId="55" borderId="262" applyNumberFormat="0" applyProtection="0">
      <alignment vertical="center"/>
    </xf>
    <xf numFmtId="4" fontId="83" fillId="55" borderId="262" applyNumberFormat="0" applyProtection="0">
      <alignment vertical="center"/>
    </xf>
    <xf numFmtId="4" fontId="83" fillId="55" borderId="262" applyNumberFormat="0" applyProtection="0">
      <alignment vertical="center"/>
    </xf>
    <xf numFmtId="4" fontId="83" fillId="55" borderId="262" applyNumberFormat="0" applyProtection="0">
      <alignment vertical="center"/>
    </xf>
    <xf numFmtId="4" fontId="81" fillId="55" borderId="262" applyNumberFormat="0" applyProtection="0">
      <alignment vertical="center"/>
    </xf>
    <xf numFmtId="0" fontId="4" fillId="95" borderId="265" applyBorder="0"/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3" borderId="277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6" fillId="95" borderId="283" applyNumberFormat="0" applyProtection="0">
      <alignment horizontal="left" vertical="center" indent="1"/>
    </xf>
    <xf numFmtId="4" fontId="3" fillId="94" borderId="283" applyNumberFormat="0" applyProtection="0">
      <alignment horizontal="left" vertical="center" indent="1"/>
    </xf>
    <xf numFmtId="4" fontId="3" fillId="94" borderId="283" applyNumberFormat="0" applyProtection="0">
      <alignment horizontal="left" vertical="center" indent="1"/>
    </xf>
    <xf numFmtId="4" fontId="3" fillId="94" borderId="283" applyNumberFormat="0" applyProtection="0">
      <alignment horizontal="left" vertical="center" indent="1"/>
    </xf>
    <xf numFmtId="4" fontId="3" fillId="94" borderId="283" applyNumberFormat="0" applyProtection="0">
      <alignment horizontal="left" vertical="center" indent="1"/>
    </xf>
    <xf numFmtId="0" fontId="6" fillId="96" borderId="264" applyNumberFormat="0">
      <protection locked="0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6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6" fillId="6" borderId="262" applyNumberFormat="0" applyProtection="0">
      <alignment horizontal="left" vertical="top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6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6" fillId="5" borderId="262" applyNumberFormat="0" applyProtection="0">
      <alignment horizontal="left" vertical="top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6" fillId="5" borderId="262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6" fillId="5" borderId="262" applyNumberFormat="0" applyProtection="0">
      <alignment horizontal="left" vertical="center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6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6" fillId="91" borderId="262" applyNumberFormat="0" applyProtection="0">
      <alignment horizontal="left" vertical="top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6" fillId="91" borderId="262" applyNumberFormat="0" applyProtection="0">
      <alignment horizontal="left" vertical="center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95" borderId="262" applyNumberFormat="0" applyProtection="0">
      <alignment horizontal="left" vertical="top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6" fillId="95" borderId="262" applyNumberFormat="0" applyProtection="0">
      <alignment horizontal="left" vertical="center" indent="1"/>
    </xf>
    <xf numFmtId="4" fontId="3" fillId="91" borderId="263" applyNumberFormat="0" applyProtection="0">
      <alignment horizontal="left" vertical="center" indent="1"/>
    </xf>
    <xf numFmtId="4" fontId="3" fillId="91" borderId="263" applyNumberFormat="0" applyProtection="0">
      <alignment horizontal="left" vertical="center" indent="1"/>
    </xf>
    <xf numFmtId="4" fontId="3" fillId="6" borderId="263" applyNumberFormat="0" applyProtection="0">
      <alignment horizontal="left" vertical="center" indent="1"/>
    </xf>
    <xf numFmtId="4" fontId="3" fillId="6" borderId="263" applyNumberFormat="0" applyProtection="0">
      <alignment horizontal="left" vertical="center" indent="1"/>
    </xf>
    <xf numFmtId="4" fontId="3" fillId="6" borderId="263" applyNumberFormat="0" applyProtection="0">
      <alignment horizontal="left" vertical="center" indent="1"/>
    </xf>
    <xf numFmtId="4" fontId="3" fillId="44" borderId="27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0" fontId="66" fillId="72" borderId="287" applyNumberFormat="0" applyAlignment="0" applyProtection="0"/>
    <xf numFmtId="0" fontId="66" fillId="72" borderId="288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8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3" fillId="71" borderId="287" applyNumberFormat="0" applyFont="0" applyAlignment="0" applyProtection="0"/>
    <xf numFmtId="0" fontId="6" fillId="71" borderId="290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4" fontId="3" fillId="54" borderId="287" applyNumberFormat="0" applyProtection="0">
      <alignment vertical="center"/>
    </xf>
    <xf numFmtId="4" fontId="81" fillId="45" borderId="292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4" fontId="3" fillId="54" borderId="267" applyNumberFormat="0" applyProtection="0">
      <alignment vertical="center"/>
    </xf>
    <xf numFmtId="0" fontId="48" fillId="0" borderId="261" applyNumberFormat="0" applyFill="0" applyAlignment="0" applyProtection="0"/>
    <xf numFmtId="4" fontId="3" fillId="0" borderId="257" applyNumberFormat="0" applyProtection="0">
      <alignment horizontal="right" vertical="center"/>
    </xf>
    <xf numFmtId="0" fontId="41" fillId="3" borderId="259" applyNumberFormat="0" applyAlignment="0" applyProtection="0"/>
    <xf numFmtId="0" fontId="76" fillId="75" borderId="269" applyNumberFormat="0" applyAlignment="0" applyProtection="0"/>
    <xf numFmtId="0" fontId="80" fillId="54" borderId="272" applyNumberFormat="0" applyProtection="0">
      <alignment horizontal="left" vertical="top" indent="1"/>
    </xf>
    <xf numFmtId="0" fontId="76" fillId="75" borderId="279" applyNumberFormat="0" applyAlignment="0" applyProtection="0"/>
    <xf numFmtId="0" fontId="76" fillId="75" borderId="279" applyNumberFormat="0" applyAlignment="0" applyProtection="0"/>
    <xf numFmtId="4" fontId="6" fillId="95" borderId="293" applyNumberFormat="0" applyProtection="0">
      <alignment horizontal="left" vertical="center" indent="1"/>
    </xf>
    <xf numFmtId="0" fontId="3" fillId="71" borderId="277" applyNumberFormat="0" applyFont="0" applyAlignment="0" applyProtection="0"/>
    <xf numFmtId="4" fontId="3" fillId="50" borderId="283" applyNumberFormat="0" applyProtection="0">
      <alignment horizontal="right" vertical="center"/>
    </xf>
    <xf numFmtId="4" fontId="79" fillId="90" borderId="267" applyNumberFormat="0" applyProtection="0">
      <alignment vertical="center"/>
    </xf>
    <xf numFmtId="0" fontId="3" fillId="71" borderId="267" applyNumberFormat="0" applyFont="0" applyAlignment="0" applyProtection="0"/>
    <xf numFmtId="0" fontId="3" fillId="71" borderId="277" applyNumberFormat="0" applyFont="0" applyAlignment="0" applyProtection="0"/>
    <xf numFmtId="0" fontId="66" fillId="72" borderId="277" applyNumberFormat="0" applyAlignment="0" applyProtection="0"/>
    <xf numFmtId="0" fontId="6" fillId="71" borderId="270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4" fontId="78" fillId="54" borderId="272" applyNumberFormat="0" applyProtection="0">
      <alignment vertical="center"/>
    </xf>
    <xf numFmtId="0" fontId="3" fillId="71" borderId="267" applyNumberFormat="0" applyFont="0" applyAlignment="0" applyProtection="0"/>
    <xf numFmtId="4" fontId="3" fillId="45" borderId="287" applyNumberFormat="0" applyProtection="0">
      <alignment horizontal="right" vertical="center"/>
    </xf>
    <xf numFmtId="0" fontId="34" fillId="55" borderId="270" applyNumberFormat="0" applyFont="0" applyAlignment="0" applyProtection="0"/>
    <xf numFmtId="0" fontId="34" fillId="55" borderId="270" applyNumberFormat="0" applyFont="0" applyAlignment="0" applyProtection="0"/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81" fillId="93" borderId="292" applyNumberFormat="0" applyProtection="0">
      <alignment horizontal="right" vertical="center"/>
    </xf>
    <xf numFmtId="0" fontId="34" fillId="55" borderId="270" applyNumberFormat="0" applyFont="0" applyAlignment="0" applyProtection="0"/>
    <xf numFmtId="0" fontId="98" fillId="42" borderId="251" applyNumberFormat="0" applyAlignment="0" applyProtection="0"/>
    <xf numFmtId="0" fontId="66" fillId="72" borderId="268" applyNumberFormat="0" applyAlignment="0" applyProtection="0"/>
    <xf numFmtId="0" fontId="3" fillId="71" borderId="267" applyNumberFormat="0" applyFont="0" applyAlignment="0" applyProtection="0"/>
    <xf numFmtId="0" fontId="76" fillId="75" borderId="269" applyNumberFormat="0" applyAlignment="0" applyProtection="0"/>
    <xf numFmtId="0" fontId="15" fillId="55" borderId="252" applyNumberFormat="0" applyFont="0" applyAlignment="0" applyProtection="0"/>
    <xf numFmtId="4" fontId="3" fillId="90" borderId="267" applyNumberFormat="0" applyProtection="0">
      <alignment horizontal="left" vertical="center" indent="1"/>
    </xf>
    <xf numFmtId="0" fontId="76" fillId="75" borderId="279" applyNumberFormat="0" applyAlignment="0" applyProtection="0"/>
    <xf numFmtId="4" fontId="3" fillId="93" borderId="287" applyNumberFormat="0" applyProtection="0">
      <alignment horizontal="right" vertical="center"/>
    </xf>
    <xf numFmtId="0" fontId="83" fillId="55" borderId="262" applyNumberFormat="0" applyProtection="0">
      <alignment horizontal="left" vertical="top" indent="1"/>
    </xf>
    <xf numFmtId="0" fontId="83" fillId="55" borderId="262" applyNumberFormat="0" applyProtection="0">
      <alignment horizontal="left" vertical="top" indent="1"/>
    </xf>
    <xf numFmtId="4" fontId="81" fillId="55" borderId="262" applyNumberFormat="0" applyProtection="0">
      <alignment horizontal="left" vertical="center" indent="1"/>
    </xf>
    <xf numFmtId="4" fontId="83" fillId="55" borderId="262" applyNumberFormat="0" applyProtection="0">
      <alignment vertical="center"/>
    </xf>
    <xf numFmtId="0" fontId="3" fillId="3" borderId="277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0" fontId="3" fillId="6" borderId="262" applyNumberFormat="0" applyProtection="0">
      <alignment horizontal="left" vertical="top" indent="1"/>
    </xf>
    <xf numFmtId="0" fontId="3" fillId="6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62" applyNumberFormat="0" applyProtection="0">
      <alignment horizontal="left" vertical="top" indent="1"/>
    </xf>
    <xf numFmtId="0" fontId="3" fillId="5" borderId="257" applyNumberFormat="0" applyProtection="0">
      <alignment horizontal="left" vertical="center" indent="1"/>
    </xf>
    <xf numFmtId="0" fontId="3" fillId="91" borderId="262" applyNumberFormat="0" applyProtection="0">
      <alignment horizontal="left" vertical="top" indent="1"/>
    </xf>
    <xf numFmtId="0" fontId="3" fillId="91" borderId="262" applyNumberFormat="0" applyProtection="0">
      <alignment horizontal="left" vertical="top" indent="1"/>
    </xf>
    <xf numFmtId="0" fontId="3" fillId="4" borderId="257" applyNumberFormat="0" applyProtection="0">
      <alignment horizontal="left" vertical="center" indent="1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81" fillId="91" borderId="262" applyNumberFormat="0" applyProtection="0">
      <alignment horizontal="right" vertical="center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6" fillId="95" borderId="263" applyNumberFormat="0" applyProtection="0">
      <alignment horizontal="left" vertical="center" indent="1"/>
    </xf>
    <xf numFmtId="4" fontId="81" fillId="44" borderId="282" applyNumberFormat="0" applyProtection="0">
      <alignment horizontal="right" vertical="center"/>
    </xf>
    <xf numFmtId="4" fontId="6" fillId="95" borderId="263" applyNumberFormat="0" applyProtection="0">
      <alignment horizontal="left" vertical="center" indent="1"/>
    </xf>
    <xf numFmtId="4" fontId="3" fillId="94" borderId="263" applyNumberFormat="0" applyProtection="0">
      <alignment horizontal="left" vertical="center" indent="1"/>
    </xf>
    <xf numFmtId="4" fontId="3" fillId="94" borderId="263" applyNumberFormat="0" applyProtection="0">
      <alignment horizontal="left" vertical="center" indent="1"/>
    </xf>
    <xf numFmtId="4" fontId="3" fillId="94" borderId="263" applyNumberFormat="0" applyProtection="0">
      <alignment horizontal="left" vertical="center" indent="1"/>
    </xf>
    <xf numFmtId="4" fontId="3" fillId="94" borderId="263" applyNumberFormat="0" applyProtection="0">
      <alignment horizontal="left" vertical="center" indent="1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81" fillId="93" borderId="262" applyNumberFormat="0" applyProtection="0">
      <alignment horizontal="right" vertical="center"/>
    </xf>
    <xf numFmtId="4" fontId="81" fillId="93" borderId="262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81" fillId="51" borderId="262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81" fillId="52" borderId="262" applyNumberFormat="0" applyProtection="0">
      <alignment horizontal="right" vertical="center"/>
    </xf>
    <xf numFmtId="4" fontId="81" fillId="48" borderId="262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81" fillId="45" borderId="262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50" borderId="263" applyNumberFormat="0" applyProtection="0">
      <alignment horizontal="right" vertical="center"/>
    </xf>
    <xf numFmtId="4" fontId="3" fillId="50" borderId="263" applyNumberFormat="0" applyProtection="0">
      <alignment horizontal="right" vertical="center"/>
    </xf>
    <xf numFmtId="4" fontId="3" fillId="50" borderId="263" applyNumberFormat="0" applyProtection="0">
      <alignment horizontal="right" vertical="center"/>
    </xf>
    <xf numFmtId="4" fontId="3" fillId="50" borderId="263" applyNumberFormat="0" applyProtection="0">
      <alignment horizontal="right" vertical="center"/>
    </xf>
    <xf numFmtId="4" fontId="81" fillId="50" borderId="262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81" fillId="43" borderId="262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93" borderId="277" applyNumberFormat="0" applyProtection="0">
      <alignment horizontal="right" vertical="center"/>
    </xf>
    <xf numFmtId="4" fontId="3" fillId="2" borderId="257" applyNumberFormat="0" applyProtection="0">
      <alignment horizontal="left" vertical="center" indent="1"/>
    </xf>
    <xf numFmtId="4" fontId="3" fillId="93" borderId="277" applyNumberFormat="0" applyProtection="0">
      <alignment horizontal="right" vertical="center"/>
    </xf>
    <xf numFmtId="4" fontId="3" fillId="2" borderId="257" applyNumberFormat="0" applyProtection="0">
      <alignment horizontal="left" vertical="center" indent="1"/>
    </xf>
    <xf numFmtId="0" fontId="80" fillId="54" borderId="262" applyNumberFormat="0" applyProtection="0">
      <alignment horizontal="left" vertical="top" indent="1"/>
    </xf>
    <xf numFmtId="0" fontId="80" fillId="54" borderId="262" applyNumberFormat="0" applyProtection="0">
      <alignment horizontal="left" vertical="top" indent="1"/>
    </xf>
    <xf numFmtId="0" fontId="77" fillId="54" borderId="262" applyNumberFormat="0" applyProtection="0">
      <alignment horizontal="left" vertical="top" indent="1"/>
    </xf>
    <xf numFmtId="0" fontId="80" fillId="54" borderId="262" applyNumberFormat="0" applyProtection="0">
      <alignment horizontal="left" vertical="top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77" fillId="54" borderId="262" applyNumberFormat="0" applyProtection="0">
      <alignment vertical="center"/>
    </xf>
    <xf numFmtId="4" fontId="3" fillId="54" borderId="257" applyNumberFormat="0" applyProtection="0">
      <alignment vertical="center"/>
    </xf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6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6" borderId="259" applyNumberFormat="0" applyAlignment="0" applyProtection="0"/>
    <xf numFmtId="0" fontId="76" fillId="75" borderId="259" applyNumberFormat="0" applyAlignment="0" applyProtection="0"/>
    <xf numFmtId="0" fontId="76" fillId="76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0" fontId="76" fillId="75" borderId="259" applyNumberFormat="0" applyAlignment="0" applyProtection="0"/>
    <xf numFmtId="4" fontId="3" fillId="93" borderId="277" applyNumberFormat="0" applyProtection="0">
      <alignment horizontal="right" vertical="center"/>
    </xf>
    <xf numFmtId="4" fontId="81" fillId="93" borderId="282" applyNumberFormat="0" applyProtection="0">
      <alignment horizontal="right" vertical="center"/>
    </xf>
    <xf numFmtId="0" fontId="34" fillId="55" borderId="260" applyNumberFormat="0" applyFont="0" applyAlignment="0" applyProtection="0"/>
    <xf numFmtId="0" fontId="34" fillId="55" borderId="260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76" fillId="75" borderId="279" applyNumberFormat="0" applyAlignment="0" applyProtection="0"/>
    <xf numFmtId="0" fontId="37" fillId="3" borderId="251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9" fillId="76" borderId="251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58" fillId="75" borderId="250" applyNumberFormat="0" applyAlignment="0" applyProtection="0"/>
    <xf numFmtId="0" fontId="40" fillId="3" borderId="251" applyNumberFormat="0" applyAlignment="0" applyProtection="0"/>
    <xf numFmtId="0" fontId="40" fillId="42" borderId="251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1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66" fillId="72" borderId="250" applyNumberFormat="0" applyAlignment="0" applyProtection="0"/>
    <xf numFmtId="0" fontId="40" fillId="42" borderId="251" applyNumberFormat="0" applyAlignment="0" applyProtection="0"/>
    <xf numFmtId="0" fontId="40" fillId="42" borderId="251" applyNumberFormat="0" applyAlignment="0" applyProtection="0"/>
    <xf numFmtId="0" fontId="40" fillId="42" borderId="251" applyNumberFormat="0" applyAlignment="0" applyProtection="0"/>
    <xf numFmtId="0" fontId="40" fillId="42" borderId="251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3" fillId="71" borderId="287" applyNumberFormat="0" applyFont="0" applyAlignment="0" applyProtection="0"/>
    <xf numFmtId="4" fontId="3" fillId="54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3" fillId="38" borderId="287" applyNumberFormat="0" applyProtection="0">
      <alignment horizontal="right" vertical="center"/>
    </xf>
    <xf numFmtId="0" fontId="6" fillId="71" borderId="270" applyNumberFormat="0" applyFon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4" fontId="3" fillId="54" borderId="267" applyNumberFormat="0" applyProtection="0">
      <alignment vertical="center"/>
    </xf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3" fillId="71" borderId="250" applyNumberFormat="0" applyFont="0" applyAlignment="0" applyProtection="0"/>
    <xf numFmtId="0" fontId="15" fillId="55" borderId="252" applyNumberFormat="0" applyFont="0" applyAlignment="0" applyProtection="0"/>
    <xf numFmtId="0" fontId="15" fillId="55" borderId="252" applyNumberFormat="0" applyFont="0" applyAlignment="0" applyProtection="0"/>
    <xf numFmtId="0" fontId="37" fillId="3" borderId="251" applyNumberFormat="0" applyAlignment="0" applyProtection="0"/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0" fontId="77" fillId="54" borderId="272" applyNumberFormat="0" applyProtection="0">
      <alignment horizontal="left" vertical="top" indent="1"/>
    </xf>
    <xf numFmtId="0" fontId="80" fillId="54" borderId="272" applyNumberFormat="0" applyProtection="0">
      <alignment horizontal="left" vertical="top" indent="1"/>
    </xf>
    <xf numFmtId="0" fontId="77" fillId="54" borderId="272" applyNumberFormat="0" applyProtection="0">
      <alignment horizontal="left" vertical="top" indent="1"/>
    </xf>
    <xf numFmtId="0" fontId="80" fillId="54" borderId="272" applyNumberFormat="0" applyProtection="0">
      <alignment horizontal="left" vertical="top" indent="1"/>
    </xf>
    <xf numFmtId="0" fontId="80" fillId="54" borderId="272" applyNumberFormat="0" applyProtection="0">
      <alignment horizontal="left" vertical="top" indent="1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3" fillId="54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79" fillId="90" borderId="250" applyNumberFormat="0" applyProtection="0">
      <alignment vertical="center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90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38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92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5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48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2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51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93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44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4" fontId="3" fillId="91" borderId="250" applyNumberFormat="0" applyProtection="0">
      <alignment horizontal="right" vertical="center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3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4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5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0" fontId="3" fillId="6" borderId="250" applyNumberFormat="0" applyProtection="0">
      <alignment horizontal="left" vertical="center" indent="1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3" fillId="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79" fillId="10" borderId="250" applyNumberFormat="0" applyProtection="0">
      <alignment horizontal="right" vertical="center"/>
    </xf>
    <xf numFmtId="4" fontId="3" fillId="94" borderId="293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2" borderId="250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0" fontId="6" fillId="95" borderId="272" applyNumberFormat="0" applyProtection="0">
      <alignment horizontal="left" vertical="center" indent="1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4" fontId="88" fillId="96" borderId="250" applyNumberFormat="0" applyProtection="0">
      <alignment horizontal="right" vertical="center"/>
    </xf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6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6" borderId="269" applyNumberFormat="0" applyAlignment="0" applyProtection="0"/>
    <xf numFmtId="0" fontId="3" fillId="71" borderId="267" applyNumberFormat="0" applyFont="0" applyAlignment="0" applyProtection="0"/>
    <xf numFmtId="0" fontId="6" fillId="71" borderId="270" applyNumberFormat="0" applyFon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83" fillId="55" borderId="262" applyNumberFormat="0" applyProtection="0">
      <alignment horizontal="left" vertical="top" indent="1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81" fillId="6" borderId="262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84" fillId="6" borderId="262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84" fillId="6" borderId="262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81" fillId="91" borderId="262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81" fillId="91" borderId="262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0" fontId="81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1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83" fillId="91" borderId="26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4" fontId="86" fillId="98" borderId="263" applyNumberFormat="0" applyProtection="0">
      <alignment horizontal="left" vertical="center" indent="1"/>
    </xf>
    <xf numFmtId="4" fontId="86" fillId="98" borderId="263" applyNumberFormat="0" applyProtection="0">
      <alignment horizontal="left" vertical="center" indent="1"/>
    </xf>
    <xf numFmtId="4" fontId="86" fillId="98" borderId="263" applyNumberFormat="0" applyProtection="0">
      <alignment horizontal="left" vertical="center" indent="1"/>
    </xf>
    <xf numFmtId="0" fontId="3" fillId="95" borderId="282" applyNumberFormat="0" applyProtection="0">
      <alignment horizontal="left" vertical="top" indent="1"/>
    </xf>
    <xf numFmtId="4" fontId="86" fillId="98" borderId="263" applyNumberFormat="0" applyProtection="0">
      <alignment horizontal="left" vertical="center" indent="1"/>
    </xf>
    <xf numFmtId="4" fontId="86" fillId="98" borderId="263" applyNumberFormat="0" applyProtection="0">
      <alignment horizontal="left" vertical="center" indent="1"/>
    </xf>
    <xf numFmtId="4" fontId="86" fillId="98" borderId="263" applyNumberFormat="0" applyProtection="0">
      <alignment horizontal="left" vertical="center" indent="1"/>
    </xf>
    <xf numFmtId="4" fontId="86" fillId="98" borderId="263" applyNumberFormat="0" applyProtection="0">
      <alignment horizontal="left" vertical="center" indent="1"/>
    </xf>
    <xf numFmtId="4" fontId="86" fillId="98" borderId="263" applyNumberFormat="0" applyProtection="0">
      <alignment horizontal="left" vertical="center" indent="1"/>
    </xf>
    <xf numFmtId="4" fontId="86" fillId="98" borderId="263" applyNumberFormat="0" applyProtection="0">
      <alignment horizontal="left" vertical="center" indent="1"/>
    </xf>
    <xf numFmtId="4" fontId="86" fillId="98" borderId="263" applyNumberFormat="0" applyProtection="0">
      <alignment horizontal="left" vertical="center" indent="1"/>
    </xf>
    <xf numFmtId="4" fontId="86" fillId="98" borderId="263" applyNumberFormat="0" applyProtection="0">
      <alignment horizontal="left" vertical="center" indent="1"/>
    </xf>
    <xf numFmtId="0" fontId="3" fillId="99" borderId="264"/>
    <xf numFmtId="0" fontId="3" fillId="99" borderId="264"/>
    <xf numFmtId="0" fontId="3" fillId="99" borderId="264"/>
    <xf numFmtId="0" fontId="3" fillId="99" borderId="264"/>
    <xf numFmtId="0" fontId="3" fillId="99" borderId="264"/>
    <xf numFmtId="0" fontId="3" fillId="99" borderId="264"/>
    <xf numFmtId="0" fontId="3" fillId="99" borderId="264"/>
    <xf numFmtId="4" fontId="87" fillId="6" borderId="262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7" fillId="6" borderId="262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6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6" fillId="5" borderId="282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6" fillId="6" borderId="282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6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4" fillId="55" borderId="270" applyNumberFormat="0" applyFont="0" applyAlignment="0" applyProtection="0"/>
    <xf numFmtId="0" fontId="48" fillId="0" borderId="271" applyNumberFormat="0" applyFill="0" applyAlignment="0" applyProtection="0"/>
    <xf numFmtId="0" fontId="3" fillId="4" borderId="277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0" fontId="34" fillId="55" borderId="280" applyNumberFormat="0" applyFont="0" applyAlignment="0" applyProtection="0"/>
    <xf numFmtId="0" fontId="3" fillId="5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48" fillId="0" borderId="271" applyNumberFormat="0" applyFill="0" applyAlignment="0" applyProtection="0"/>
    <xf numFmtId="0" fontId="41" fillId="3" borderId="269" applyNumberFormat="0" applyAlignment="0" applyProtection="0"/>
    <xf numFmtId="0" fontId="37" fillId="3" borderId="268" applyNumberFormat="0" applyAlignment="0" applyProtection="0"/>
    <xf numFmtId="0" fontId="34" fillId="55" borderId="270" applyNumberFormat="0" applyFont="0" applyAlignment="0" applyProtection="0"/>
    <xf numFmtId="0" fontId="34" fillId="55" borderId="270" applyNumberFormat="0" applyFont="0" applyAlignment="0" applyProtection="0"/>
    <xf numFmtId="0" fontId="76" fillId="75" borderId="289" applyNumberFormat="0" applyAlignment="0" applyProtection="0"/>
    <xf numFmtId="0" fontId="6" fillId="71" borderId="290" applyNumberFormat="0" applyFont="0" applyAlignment="0" applyProtection="0"/>
    <xf numFmtId="0" fontId="40" fillId="42" borderId="268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8" applyNumberFormat="0" applyAlignment="0" applyProtection="0"/>
    <xf numFmtId="0" fontId="66" fillId="72" borderId="287" applyNumberFormat="0" applyAlignment="0" applyProtection="0"/>
    <xf numFmtId="0" fontId="40" fillId="42" borderId="268" applyNumberFormat="0" applyAlignment="0" applyProtection="0"/>
    <xf numFmtId="0" fontId="41" fillId="3" borderId="269" applyNumberFormat="0" applyAlignment="0" applyProtection="0"/>
    <xf numFmtId="0" fontId="40" fillId="42" borderId="268" applyNumberFormat="0" applyAlignment="0" applyProtection="0"/>
    <xf numFmtId="0" fontId="66" fillId="72" borderId="277" applyNumberFormat="0" applyAlignment="0" applyProtection="0"/>
    <xf numFmtId="0" fontId="37" fillId="3" borderId="268" applyNumberFormat="0" applyAlignment="0" applyProtection="0"/>
    <xf numFmtId="0" fontId="37" fillId="3" borderId="268" applyNumberFormat="0" applyAlignment="0" applyProtection="0"/>
    <xf numFmtId="0" fontId="3" fillId="71" borderId="277" applyNumberFormat="0" applyFont="0" applyAlignment="0" applyProtection="0"/>
    <xf numFmtId="0" fontId="76" fillId="75" borderId="279" applyNumberFormat="0" applyAlignment="0" applyProtection="0"/>
    <xf numFmtId="4" fontId="81" fillId="93" borderId="282" applyNumberFormat="0" applyProtection="0">
      <alignment horizontal="right" vertical="center"/>
    </xf>
    <xf numFmtId="4" fontId="81" fillId="44" borderId="282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94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6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6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6" borderId="277" applyNumberFormat="0" applyProtection="0">
      <alignment horizontal="left" vertical="center" indent="1"/>
    </xf>
    <xf numFmtId="0" fontId="6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59" fillId="76" borderId="278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3" fillId="6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0" fontId="58" fillId="75" borderId="277" applyNumberFormat="0" applyAlignment="0" applyProtection="0"/>
    <xf numFmtId="0" fontId="58" fillId="75" borderId="277" applyNumberFormat="0" applyAlignment="0" applyProtection="0"/>
    <xf numFmtId="0" fontId="40" fillId="42" borderId="288" applyNumberFormat="0" applyAlignment="0" applyProtection="0"/>
    <xf numFmtId="0" fontId="80" fillId="54" borderId="292" applyNumberFormat="0" applyProtection="0">
      <alignment horizontal="left" vertical="top" indent="1"/>
    </xf>
    <xf numFmtId="0" fontId="76" fillId="75" borderId="289" applyNumberFormat="0" applyAlignment="0" applyProtection="0"/>
    <xf numFmtId="4" fontId="3" fillId="45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0" fontId="58" fillId="75" borderId="277" applyNumberFormat="0" applyAlignment="0" applyProtection="0"/>
    <xf numFmtId="0" fontId="80" fillId="54" borderId="292" applyNumberFormat="0" applyProtection="0">
      <alignment horizontal="left" vertical="top" indent="1"/>
    </xf>
    <xf numFmtId="4" fontId="3" fillId="90" borderId="287" applyNumberFormat="0" applyProtection="0">
      <alignment horizontal="left" vertical="center" indent="1"/>
    </xf>
    <xf numFmtId="4" fontId="3" fillId="48" borderId="287" applyNumberFormat="0" applyProtection="0">
      <alignment horizontal="right" vertical="center"/>
    </xf>
    <xf numFmtId="0" fontId="80" fillId="54" borderId="292" applyNumberFormat="0" applyProtection="0">
      <alignment horizontal="left" vertical="top" indent="1"/>
    </xf>
    <xf numFmtId="0" fontId="76" fillId="75" borderId="289" applyNumberFormat="0" applyAlignment="0" applyProtection="0"/>
    <xf numFmtId="0" fontId="58" fillId="75" borderId="277" applyNumberFormat="0" applyAlignment="0" applyProtection="0"/>
    <xf numFmtId="4" fontId="79" fillId="90" borderId="287" applyNumberFormat="0" applyProtection="0">
      <alignment vertical="center"/>
    </xf>
    <xf numFmtId="0" fontId="58" fillId="75" borderId="277" applyNumberFormat="0" applyAlignment="0" applyProtection="0"/>
    <xf numFmtId="0" fontId="77" fillId="54" borderId="292" applyNumberFormat="0" applyProtection="0">
      <alignment horizontal="left" vertical="top" indent="1"/>
    </xf>
    <xf numFmtId="0" fontId="40" fillId="42" borderId="288" applyNumberFormat="0" applyAlignment="0" applyProtection="0"/>
    <xf numFmtId="4" fontId="81" fillId="45" borderId="292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90" borderId="287" applyNumberFormat="0" applyProtection="0">
      <alignment horizontal="left" vertical="center" indent="1"/>
    </xf>
    <xf numFmtId="4" fontId="3" fillId="48" borderId="287" applyNumberFormat="0" applyProtection="0">
      <alignment horizontal="right" vertical="center"/>
    </xf>
    <xf numFmtId="0" fontId="58" fillId="75" borderId="277" applyNumberFormat="0" applyAlignment="0" applyProtection="0"/>
    <xf numFmtId="0" fontId="34" fillId="55" borderId="290" applyNumberFormat="0" applyFont="0" applyAlignment="0" applyProtection="0"/>
    <xf numFmtId="0" fontId="80" fillId="54" borderId="292" applyNumberFormat="0" applyProtection="0">
      <alignment horizontal="left" vertical="top" indent="1"/>
    </xf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63" fillId="0" borderId="266" applyNumberFormat="0" applyFill="0" applyAlignment="0" applyProtection="0"/>
    <xf numFmtId="0" fontId="76" fillId="75" borderId="289" applyNumberFormat="0" applyAlignment="0" applyProtection="0"/>
    <xf numFmtId="4" fontId="3" fillId="90" borderId="287" applyNumberFormat="0" applyProtection="0">
      <alignment horizontal="left" vertical="center" indent="1"/>
    </xf>
    <xf numFmtId="4" fontId="3" fillId="94" borderId="293" applyNumberFormat="0" applyProtection="0">
      <alignment horizontal="left" vertical="center" indent="1"/>
    </xf>
    <xf numFmtId="4" fontId="3" fillId="94" borderId="293" applyNumberFormat="0" applyProtection="0">
      <alignment horizontal="left" vertical="center" indent="1"/>
    </xf>
    <xf numFmtId="4" fontId="81" fillId="44" borderId="292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3" fillId="6" borderId="272" applyNumberFormat="0" applyProtection="0">
      <alignment horizontal="left" vertical="top" indent="1"/>
    </xf>
    <xf numFmtId="0" fontId="6" fillId="6" borderId="272" applyNumberFormat="0" applyProtection="0">
      <alignment horizontal="left" vertical="top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6" fillId="6" borderId="272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3" fillId="5" borderId="272" applyNumberFormat="0" applyProtection="0">
      <alignment horizontal="left" vertical="top" indent="1"/>
    </xf>
    <xf numFmtId="0" fontId="6" fillId="5" borderId="272" applyNumberFormat="0" applyProtection="0">
      <alignment horizontal="left" vertical="top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6" fillId="5" borderId="272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6" fillId="5" borderId="272" applyNumberFormat="0" applyProtection="0">
      <alignment horizontal="left" vertical="center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6" fillId="91" borderId="272" applyNumberFormat="0" applyProtection="0">
      <alignment horizontal="left" vertical="top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6" fillId="91" borderId="272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6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6" fillId="95" borderId="272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4" fontId="3" fillId="6" borderId="273" applyNumberFormat="0" applyProtection="0">
      <alignment horizontal="left" vertical="center" indent="1"/>
    </xf>
    <xf numFmtId="4" fontId="3" fillId="6" borderId="273" applyNumberFormat="0" applyProtection="0">
      <alignment horizontal="left" vertical="center" indent="1"/>
    </xf>
    <xf numFmtId="4" fontId="3" fillId="6" borderId="273" applyNumberFormat="0" applyProtection="0">
      <alignment horizontal="left" vertical="center" indent="1"/>
    </xf>
    <xf numFmtId="4" fontId="3" fillId="6" borderId="273" applyNumberFormat="0" applyProtection="0">
      <alignment horizontal="left" vertical="center" indent="1"/>
    </xf>
    <xf numFmtId="4" fontId="3" fillId="6" borderId="273" applyNumberFormat="0" applyProtection="0">
      <alignment horizontal="left" vertical="center" indent="1"/>
    </xf>
    <xf numFmtId="4" fontId="3" fillId="6" borderId="273" applyNumberFormat="0" applyProtection="0">
      <alignment horizontal="left" vertical="center" indent="1"/>
    </xf>
    <xf numFmtId="4" fontId="3" fillId="6" borderId="273" applyNumberFormat="0" applyProtection="0">
      <alignment horizontal="left" vertical="center" indent="1"/>
    </xf>
    <xf numFmtId="4" fontId="3" fillId="94" borderId="293" applyNumberFormat="0" applyProtection="0">
      <alignment horizontal="left" vertical="center" indent="1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81" fillId="91" borderId="272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6" fillId="95" borderId="273" applyNumberFormat="0" applyProtection="0">
      <alignment horizontal="left" vertical="center" indent="1"/>
    </xf>
    <xf numFmtId="4" fontId="3" fillId="94" borderId="273" applyNumberFormat="0" applyProtection="0">
      <alignment horizontal="left" vertical="center" indent="1"/>
    </xf>
    <xf numFmtId="4" fontId="3" fillId="94" borderId="273" applyNumberFormat="0" applyProtection="0">
      <alignment horizontal="left" vertical="center" indent="1"/>
    </xf>
    <xf numFmtId="4" fontId="3" fillId="94" borderId="273" applyNumberFormat="0" applyProtection="0">
      <alignment horizontal="left" vertical="center" indent="1"/>
    </xf>
    <xf numFmtId="4" fontId="3" fillId="94" borderId="273" applyNumberFormat="0" applyProtection="0">
      <alignment horizontal="left" vertical="center" indent="1"/>
    </xf>
    <xf numFmtId="4" fontId="3" fillId="94" borderId="273" applyNumberFormat="0" applyProtection="0">
      <alignment horizontal="left" vertical="center" indent="1"/>
    </xf>
    <xf numFmtId="4" fontId="3" fillId="44" borderId="28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81" fillId="44" borderId="272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81" fillId="93" borderId="272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0" fontId="58" fillId="75" borderId="267" applyNumberFormat="0" applyAlignment="0" applyProtection="0"/>
    <xf numFmtId="0" fontId="58" fillId="75" borderId="267" applyNumberFormat="0" applyAlignment="0" applyProtection="0"/>
    <xf numFmtId="0" fontId="59" fillId="76" borderId="268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9" fillId="76" borderId="268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9" fillId="76" borderId="268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9" fillId="76" borderId="268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9" fillId="76" borderId="268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9" fillId="76" borderId="268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87" applyNumberForma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4" fillId="55" borderId="280" applyNumberFormat="0" applyFont="0" applyAlignment="0" applyProtection="0"/>
    <xf numFmtId="0" fontId="34" fillId="55" borderId="280" applyNumberFormat="0" applyFont="0" applyAlignment="0" applyProtection="0"/>
    <xf numFmtId="0" fontId="34" fillId="55" borderId="280" applyNumberFormat="0" applyFont="0" applyAlignment="0" applyProtection="0"/>
    <xf numFmtId="0" fontId="76" fillId="75" borderId="279" applyNumberFormat="0" applyAlignment="0" applyProtection="0"/>
    <xf numFmtId="0" fontId="76" fillId="76" borderId="279" applyNumberFormat="0" applyAlignment="0" applyProtection="0"/>
    <xf numFmtId="0" fontId="76" fillId="75" borderId="279" applyNumberFormat="0" applyAlignment="0" applyProtection="0"/>
    <xf numFmtId="0" fontId="76" fillId="76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6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0" fontId="77" fillId="54" borderId="282" applyNumberFormat="0" applyProtection="0">
      <alignment horizontal="left" vertical="top" indent="1"/>
    </xf>
    <xf numFmtId="4" fontId="3" fillId="2" borderId="277" applyNumberFormat="0" applyProtection="0">
      <alignment horizontal="left" vertical="center" indent="1"/>
    </xf>
    <xf numFmtId="4" fontId="81" fillId="50" borderId="282" applyNumberFormat="0" applyProtection="0">
      <alignment horizontal="right" vertical="center"/>
    </xf>
    <xf numFmtId="4" fontId="3" fillId="50" borderId="283" applyNumberFormat="0" applyProtection="0">
      <alignment horizontal="right" vertical="center"/>
    </xf>
    <xf numFmtId="4" fontId="3" fillId="50" borderId="283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0" fontId="41" fillId="3" borderId="269" applyNumberFormat="0" applyAlignment="0" applyProtection="0"/>
    <xf numFmtId="4" fontId="3" fillId="52" borderId="287" applyNumberFormat="0" applyProtection="0">
      <alignment horizontal="right" vertical="center"/>
    </xf>
    <xf numFmtId="0" fontId="80" fillId="54" borderId="282" applyNumberFormat="0" applyProtection="0">
      <alignment horizontal="left" vertical="top" indent="1"/>
    </xf>
    <xf numFmtId="4" fontId="3" fillId="50" borderId="283" applyNumberFormat="0" applyProtection="0">
      <alignment horizontal="right" vertical="center"/>
    </xf>
    <xf numFmtId="0" fontId="76" fillId="75" borderId="289" applyNumberFormat="0" applyAlignment="0" applyProtection="0"/>
    <xf numFmtId="0" fontId="76" fillId="75" borderId="289" applyNumberFormat="0" applyAlignment="0" applyProtection="0"/>
    <xf numFmtId="0" fontId="3" fillId="71" borderId="287" applyNumberFormat="0" applyFont="0" applyAlignment="0" applyProtection="0"/>
    <xf numFmtId="4" fontId="3" fillId="50" borderId="293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79" fillId="90" borderId="277" applyNumberFormat="0" applyProtection="0">
      <alignment vertical="center"/>
    </xf>
    <xf numFmtId="0" fontId="58" fillId="75" borderId="267" applyNumberFormat="0" applyAlignment="0" applyProtection="0"/>
    <xf numFmtId="0" fontId="76" fillId="75" borderId="279" applyNumberFormat="0" applyAlignment="0" applyProtection="0"/>
    <xf numFmtId="4" fontId="77" fillId="54" borderId="282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79" fillId="90" borderId="277" applyNumberFormat="0" applyProtection="0">
      <alignment vertical="center"/>
    </xf>
    <xf numFmtId="4" fontId="3" fillId="90" borderId="277" applyNumberFormat="0" applyProtection="0">
      <alignment horizontal="left" vertical="center" indent="1"/>
    </xf>
    <xf numFmtId="4" fontId="79" fillId="90" borderId="277" applyNumberFormat="0" applyProtection="0">
      <alignment vertical="center"/>
    </xf>
    <xf numFmtId="4" fontId="3" fillId="90" borderId="277" applyNumberFormat="0" applyProtection="0">
      <alignment horizontal="left" vertical="center" indent="1"/>
    </xf>
    <xf numFmtId="0" fontId="58" fillId="75" borderId="267" applyNumberFormat="0" applyAlignment="0" applyProtection="0"/>
    <xf numFmtId="4" fontId="81" fillId="48" borderId="282" applyNumberFormat="0" applyProtection="0">
      <alignment horizontal="right" vertical="center"/>
    </xf>
    <xf numFmtId="4" fontId="3" fillId="90" borderId="277" applyNumberFormat="0" applyProtection="0">
      <alignment horizontal="left" vertical="center" indent="1"/>
    </xf>
    <xf numFmtId="0" fontId="58" fillId="75" borderId="267" applyNumberFormat="0" applyAlignment="0" applyProtection="0"/>
    <xf numFmtId="0" fontId="80" fillId="54" borderId="282" applyNumberFormat="0" applyProtection="0">
      <alignment horizontal="left" vertical="top" indent="1"/>
    </xf>
    <xf numFmtId="0" fontId="80" fillId="54" borderId="282" applyNumberFormat="0" applyProtection="0">
      <alignment horizontal="left" vertical="top" indent="1"/>
    </xf>
    <xf numFmtId="0" fontId="80" fillId="54" borderId="282" applyNumberFormat="0" applyProtection="0">
      <alignment horizontal="left" vertical="top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0" fontId="80" fillId="54" borderId="282" applyNumberFormat="0" applyProtection="0">
      <alignment horizontal="left" vertical="top" indent="1"/>
    </xf>
    <xf numFmtId="0" fontId="66" fillId="72" borderId="26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98" fillId="42" borderId="258" applyNumberFormat="0" applyAlignment="0" applyProtection="0"/>
    <xf numFmtId="0" fontId="80" fillId="54" borderId="282" applyNumberFormat="0" applyProtection="0">
      <alignment horizontal="left" vertical="top" indent="1"/>
    </xf>
    <xf numFmtId="4" fontId="3" fillId="2" borderId="277" applyNumberFormat="0" applyProtection="0">
      <alignment horizontal="left" vertical="center" indent="1"/>
    </xf>
    <xf numFmtId="0" fontId="15" fillId="55" borderId="260" applyNumberFormat="0" applyFont="0" applyAlignment="0" applyProtection="0"/>
    <xf numFmtId="4" fontId="3" fillId="52" borderId="277" applyNumberFormat="0" applyProtection="0">
      <alignment horizontal="right" vertical="center"/>
    </xf>
    <xf numFmtId="0" fontId="76" fillId="76" borderId="289" applyNumberFormat="0" applyAlignment="0" applyProtection="0"/>
    <xf numFmtId="0" fontId="34" fillId="55" borderId="280" applyNumberFormat="0" applyFont="0" applyAlignment="0" applyProtection="0"/>
    <xf numFmtId="0" fontId="66" fillId="72" borderId="277" applyNumberFormat="0" applyAlignment="0" applyProtection="0"/>
    <xf numFmtId="4" fontId="3" fillId="2" borderId="277" applyNumberFormat="0" applyProtection="0">
      <alignment horizontal="left" vertical="center" indent="1"/>
    </xf>
    <xf numFmtId="0" fontId="6" fillId="96" borderId="274" applyNumberFormat="0">
      <protection locked="0"/>
    </xf>
    <xf numFmtId="4" fontId="6" fillId="95" borderId="293" applyNumberFormat="0" applyProtection="0">
      <alignment horizontal="left" vertical="center" indent="1"/>
    </xf>
    <xf numFmtId="0" fontId="3" fillId="6" borderId="272" applyNumberFormat="0" applyProtection="0">
      <alignment horizontal="left" vertical="top" indent="1"/>
    </xf>
    <xf numFmtId="0" fontId="6" fillId="6" borderId="272" applyNumberFormat="0" applyProtection="0">
      <alignment horizontal="left" vertical="top" indent="1"/>
    </xf>
    <xf numFmtId="0" fontId="3" fillId="6" borderId="267" applyNumberFormat="0" applyProtection="0">
      <alignment horizontal="left" vertical="center" indent="1"/>
    </xf>
    <xf numFmtId="0" fontId="3" fillId="5" borderId="272" applyNumberFormat="0" applyProtection="0">
      <alignment horizontal="left" vertical="top" indent="1"/>
    </xf>
    <xf numFmtId="0" fontId="6" fillId="5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1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95" borderId="272" applyNumberFormat="0" applyProtection="0">
      <alignment horizontal="left" vertical="top" indent="1"/>
    </xf>
    <xf numFmtId="0" fontId="3" fillId="3" borderId="267" applyNumberFormat="0" applyProtection="0">
      <alignment horizontal="left" vertical="center" indent="1"/>
    </xf>
    <xf numFmtId="4" fontId="3" fillId="91" borderId="273" applyNumberFormat="0" applyProtection="0">
      <alignment horizontal="left" vertical="center" indent="1"/>
    </xf>
    <xf numFmtId="4" fontId="3" fillId="6" borderId="273" applyNumberFormat="0" applyProtection="0">
      <alignment horizontal="left" vertical="center" indent="1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81" fillId="51" borderId="272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81" fillId="52" borderId="272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81" fillId="48" borderId="272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81" fillId="48" borderId="272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81" fillId="50" borderId="272" applyNumberFormat="0" applyProtection="0">
      <alignment horizontal="right" vertical="center"/>
    </xf>
    <xf numFmtId="4" fontId="3" fillId="50" borderId="273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81" fillId="43" borderId="272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81" fillId="38" borderId="272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81" fillId="38" borderId="272" applyNumberFormat="0" applyProtection="0">
      <alignment horizontal="right" vertical="center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0" fontId="80" fillId="54" borderId="272" applyNumberFormat="0" applyProtection="0">
      <alignment horizontal="left" vertical="top" indent="1"/>
    </xf>
    <xf numFmtId="0" fontId="80" fillId="54" borderId="272" applyNumberFormat="0" applyProtection="0">
      <alignment horizontal="left" vertical="top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77" fillId="54" borderId="272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77" fillId="54" borderId="272" applyNumberFormat="0" applyProtection="0">
      <alignment horizontal="left" vertical="center" indent="1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6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6" borderId="269" applyNumberFormat="0" applyAlignment="0" applyProtection="0"/>
    <xf numFmtId="0" fontId="76" fillId="75" borderId="269" applyNumberFormat="0" applyAlignment="0" applyProtection="0"/>
    <xf numFmtId="0" fontId="76" fillId="75" borderId="269" applyNumberFormat="0" applyAlignment="0" applyProtection="0"/>
    <xf numFmtId="0" fontId="76" fillId="76" borderId="269" applyNumberFormat="0" applyAlignment="0" applyProtection="0"/>
    <xf numFmtId="0" fontId="76" fillId="75" borderId="269" applyNumberForma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6" fillId="71" borderId="270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6" fillId="71" borderId="270" applyNumberFormat="0" applyFont="0" applyAlignment="0" applyProtection="0"/>
    <xf numFmtId="4" fontId="78" fillId="54" borderId="292" applyNumberFormat="0" applyProtection="0">
      <alignment vertical="center"/>
    </xf>
    <xf numFmtId="4" fontId="78" fillId="54" borderId="292" applyNumberFormat="0" applyProtection="0">
      <alignment vertical="center"/>
    </xf>
    <xf numFmtId="4" fontId="3" fillId="54" borderId="287" applyNumberFormat="0" applyProtection="0">
      <alignment vertical="center"/>
    </xf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6" fillId="71" borderId="290" applyNumberFormat="0" applyFont="0" applyAlignment="0" applyProtection="0"/>
    <xf numFmtId="0" fontId="3" fillId="71" borderId="287" applyNumberFormat="0" applyFont="0" applyAlignment="0" applyProtection="0"/>
    <xf numFmtId="0" fontId="37" fillId="3" borderId="258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9" fillId="76" borderId="258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58" fillId="75" borderId="257" applyNumberFormat="0" applyAlignment="0" applyProtection="0"/>
    <xf numFmtId="0" fontId="40" fillId="3" borderId="258" applyNumberFormat="0" applyAlignment="0" applyProtection="0"/>
    <xf numFmtId="0" fontId="40" fillId="42" borderId="258" applyNumberFormat="0" applyAlignment="0" applyProtection="0"/>
    <xf numFmtId="0" fontId="40" fillId="42" borderId="278" applyNumberFormat="0" applyAlignment="0" applyProtection="0"/>
    <xf numFmtId="0" fontId="40" fillId="42" borderId="278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8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5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40" fillId="42" borderId="258" applyNumberFormat="0" applyAlignment="0" applyProtection="0"/>
    <xf numFmtId="0" fontId="40" fillId="42" borderId="258" applyNumberFormat="0" applyAlignment="0" applyProtection="0"/>
    <xf numFmtId="0" fontId="40" fillId="42" borderId="258" applyNumberFormat="0" applyAlignment="0" applyProtection="0"/>
    <xf numFmtId="0" fontId="40" fillId="42" borderId="258" applyNumberFormat="0" applyAlignment="0" applyProtection="0"/>
    <xf numFmtId="0" fontId="40" fillId="42" borderId="278" applyNumberFormat="0" applyAlignment="0" applyProtection="0"/>
    <xf numFmtId="0" fontId="40" fillId="42" borderId="278" applyNumberFormat="0" applyAlignment="0" applyProtection="0"/>
    <xf numFmtId="0" fontId="58" fillId="75" borderId="287" applyNumberForma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4" fontId="77" fillId="54" borderId="282" applyNumberFormat="0" applyProtection="0">
      <alignment vertical="center"/>
    </xf>
    <xf numFmtId="4" fontId="77" fillId="54" borderId="282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92" borderId="277" applyNumberFormat="0" applyProtection="0">
      <alignment horizontal="right" vertical="center"/>
    </xf>
    <xf numFmtId="4" fontId="3" fillId="50" borderId="283" applyNumberFormat="0" applyProtection="0">
      <alignment horizontal="right" vertical="center"/>
    </xf>
    <xf numFmtId="4" fontId="3" fillId="50" borderId="283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3" fillId="71" borderId="257" applyNumberFormat="0" applyFont="0" applyAlignment="0" applyProtection="0"/>
    <xf numFmtId="0" fontId="15" fillId="55" borderId="260" applyNumberFormat="0" applyFont="0" applyAlignment="0" applyProtection="0"/>
    <xf numFmtId="0" fontId="15" fillId="55" borderId="260" applyNumberFormat="0" applyFont="0" applyAlignment="0" applyProtection="0"/>
    <xf numFmtId="0" fontId="37" fillId="3" borderId="258" applyNumberFormat="0" applyAlignment="0" applyProtection="0"/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81" fillId="51" borderId="282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81" fillId="51" borderId="282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3" fillId="54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79" fillId="90" borderId="257" applyNumberFormat="0" applyProtection="0">
      <alignment vertical="center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90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38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92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5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48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2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51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93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44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4" fontId="3" fillId="91" borderId="257" applyNumberFormat="0" applyProtection="0">
      <alignment horizontal="right" vertical="center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3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4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5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0" fontId="3" fillId="6" borderId="257" applyNumberFormat="0" applyProtection="0">
      <alignment horizontal="left" vertical="center" indent="1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3" fillId="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4" fontId="79" fillId="10" borderId="257" applyNumberFormat="0" applyProtection="0">
      <alignment horizontal="right" vertical="center"/>
    </xf>
    <xf numFmtId="0" fontId="6" fillId="103" borderId="259" applyNumberFormat="0" applyProtection="0">
      <alignment horizontal="left" vertical="center" indent="1"/>
    </xf>
    <xf numFmtId="0" fontId="6" fillId="103" borderId="259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4" fontId="3" fillId="2" borderId="257" applyNumberFormat="0" applyProtection="0">
      <alignment horizontal="left" vertical="center" indent="1"/>
    </xf>
    <xf numFmtId="0" fontId="6" fillId="103" borderId="259" applyNumberFormat="0" applyProtection="0">
      <alignment horizontal="left" vertical="center" indent="1"/>
    </xf>
    <xf numFmtId="0" fontId="6" fillId="103" borderId="259" applyNumberFormat="0" applyProtection="0">
      <alignment horizontal="left" vertical="center" indent="1"/>
    </xf>
    <xf numFmtId="0" fontId="6" fillId="103" borderId="259" applyNumberFormat="0" applyProtection="0">
      <alignment horizontal="left" vertical="center" indent="1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8" fillId="96" borderId="257" applyNumberFormat="0" applyProtection="0">
      <alignment horizontal="right" vertical="center"/>
    </xf>
    <xf numFmtId="4" fontId="81" fillId="38" borderId="282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81" fillId="38" borderId="282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81" fillId="43" borderId="282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0" fontId="80" fillId="54" borderId="282" applyNumberFormat="0" applyProtection="0">
      <alignment horizontal="left" vertical="top" indent="1"/>
    </xf>
    <xf numFmtId="4" fontId="79" fillId="90" borderId="277" applyNumberFormat="0" applyProtection="0">
      <alignment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50" borderId="283" applyNumberFormat="0" applyProtection="0">
      <alignment horizontal="right" vertical="center"/>
    </xf>
    <xf numFmtId="0" fontId="58" fillId="75" borderId="267" applyNumberFormat="0" applyAlignment="0" applyProtection="0"/>
    <xf numFmtId="0" fontId="58" fillId="75" borderId="267" applyNumberFormat="0" applyAlignment="0" applyProtection="0"/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6" borderId="293" applyNumberFormat="0" applyProtection="0">
      <alignment horizontal="left" vertical="center" indent="1"/>
    </xf>
    <xf numFmtId="4" fontId="3" fillId="6" borderId="293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0" fontId="6" fillId="95" borderId="292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4" fillId="95" borderId="275" applyBorder="0"/>
    <xf numFmtId="4" fontId="81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1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3" fillId="55" borderId="272" applyNumberFormat="0" applyProtection="0">
      <alignment vertical="center"/>
    </xf>
    <xf numFmtId="4" fontId="84" fillId="55" borderId="272" applyNumberFormat="0" applyProtection="0">
      <alignment vertical="center"/>
    </xf>
    <xf numFmtId="4" fontId="79" fillId="97" borderId="274" applyNumberFormat="0" applyProtection="0">
      <alignment vertical="center"/>
    </xf>
    <xf numFmtId="4" fontId="79" fillId="97" borderId="274" applyNumberFormat="0" applyProtection="0">
      <alignment vertical="center"/>
    </xf>
    <xf numFmtId="4" fontId="79" fillId="97" borderId="274" applyNumberFormat="0" applyProtection="0">
      <alignment vertical="center"/>
    </xf>
    <xf numFmtId="4" fontId="84" fillId="55" borderId="272" applyNumberFormat="0" applyProtection="0">
      <alignment vertical="center"/>
    </xf>
    <xf numFmtId="4" fontId="79" fillId="97" borderId="274" applyNumberFormat="0" applyProtection="0">
      <alignment vertical="center"/>
    </xf>
    <xf numFmtId="4" fontId="79" fillId="97" borderId="274" applyNumberFormat="0" applyProtection="0">
      <alignment vertical="center"/>
    </xf>
    <xf numFmtId="4" fontId="79" fillId="97" borderId="274" applyNumberFormat="0" applyProtection="0">
      <alignment vertical="center"/>
    </xf>
    <xf numFmtId="4" fontId="79" fillId="97" borderId="274" applyNumberFormat="0" applyProtection="0">
      <alignment vertical="center"/>
    </xf>
    <xf numFmtId="4" fontId="79" fillId="97" borderId="274" applyNumberFormat="0" applyProtection="0">
      <alignment vertical="center"/>
    </xf>
    <xf numFmtId="4" fontId="79" fillId="97" borderId="274" applyNumberFormat="0" applyProtection="0">
      <alignment vertical="center"/>
    </xf>
    <xf numFmtId="4" fontId="79" fillId="97" borderId="274" applyNumberFormat="0" applyProtection="0">
      <alignment vertical="center"/>
    </xf>
    <xf numFmtId="4" fontId="79" fillId="97" borderId="274" applyNumberFormat="0" applyProtection="0">
      <alignment vertical="center"/>
    </xf>
    <xf numFmtId="4" fontId="81" fillId="55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1" fillId="55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4" fontId="83" fillId="3" borderId="272" applyNumberFormat="0" applyProtection="0">
      <alignment horizontal="left" vertical="center" indent="1"/>
    </xf>
    <xf numFmtId="0" fontId="81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1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0" fontId="83" fillId="55" borderId="272" applyNumberFormat="0" applyProtection="0">
      <alignment horizontal="left" vertical="top" indent="1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81" fillId="6" borderId="272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84" fillId="6" borderId="272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84" fillId="6" borderId="272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81" fillId="91" borderId="272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81" fillId="91" borderId="272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0" fontId="81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1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83" fillId="91" borderId="27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4" fontId="86" fillId="98" borderId="273" applyNumberFormat="0" applyProtection="0">
      <alignment horizontal="left" vertical="center" indent="1"/>
    </xf>
    <xf numFmtId="4" fontId="86" fillId="98" borderId="273" applyNumberFormat="0" applyProtection="0">
      <alignment horizontal="left" vertical="center" indent="1"/>
    </xf>
    <xf numFmtId="4" fontId="86" fillId="98" borderId="273" applyNumberFormat="0" applyProtection="0">
      <alignment horizontal="left" vertical="center" indent="1"/>
    </xf>
    <xf numFmtId="0" fontId="3" fillId="95" borderId="292" applyNumberFormat="0" applyProtection="0">
      <alignment horizontal="left" vertical="top" indent="1"/>
    </xf>
    <xf numFmtId="4" fontId="86" fillId="98" borderId="273" applyNumberFormat="0" applyProtection="0">
      <alignment horizontal="left" vertical="center" indent="1"/>
    </xf>
    <xf numFmtId="4" fontId="86" fillId="98" borderId="273" applyNumberFormat="0" applyProtection="0">
      <alignment horizontal="left" vertical="center" indent="1"/>
    </xf>
    <xf numFmtId="4" fontId="86" fillId="98" borderId="273" applyNumberFormat="0" applyProtection="0">
      <alignment horizontal="left" vertical="center" indent="1"/>
    </xf>
    <xf numFmtId="4" fontId="86" fillId="98" borderId="273" applyNumberFormat="0" applyProtection="0">
      <alignment horizontal="left" vertical="center" indent="1"/>
    </xf>
    <xf numFmtId="4" fontId="86" fillId="98" borderId="273" applyNumberFormat="0" applyProtection="0">
      <alignment horizontal="left" vertical="center" indent="1"/>
    </xf>
    <xf numFmtId="4" fontId="86" fillId="98" borderId="273" applyNumberFormat="0" applyProtection="0">
      <alignment horizontal="left" vertical="center" indent="1"/>
    </xf>
    <xf numFmtId="4" fontId="86" fillId="98" borderId="273" applyNumberFormat="0" applyProtection="0">
      <alignment horizontal="left" vertical="center" indent="1"/>
    </xf>
    <xf numFmtId="4" fontId="86" fillId="98" borderId="273" applyNumberFormat="0" applyProtection="0">
      <alignment horizontal="left" vertical="center" indent="1"/>
    </xf>
    <xf numFmtId="0" fontId="3" fillId="99" borderId="274"/>
    <xf numFmtId="0" fontId="3" fillId="99" borderId="274"/>
    <xf numFmtId="0" fontId="3" fillId="99" borderId="274"/>
    <xf numFmtId="0" fontId="3" fillId="99" borderId="274"/>
    <xf numFmtId="0" fontId="3" fillId="99" borderId="274"/>
    <xf numFmtId="0" fontId="3" fillId="99" borderId="274"/>
    <xf numFmtId="0" fontId="3" fillId="99" borderId="274"/>
    <xf numFmtId="4" fontId="87" fillId="6" borderId="272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7" fillId="6" borderId="272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0" fontId="3" fillId="95" borderId="292" applyNumberFormat="0" applyProtection="0">
      <alignment horizontal="left" vertical="top" indent="1"/>
    </xf>
    <xf numFmtId="0" fontId="6" fillId="91" borderId="292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6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6" fillId="6" borderId="292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4" fillId="55" borderId="280" applyNumberFormat="0" applyFont="0" applyAlignment="0" applyProtection="0"/>
    <xf numFmtId="0" fontId="48" fillId="0" borderId="281" applyNumberFormat="0" applyFill="0" applyAlignment="0" applyProtection="0"/>
    <xf numFmtId="0" fontId="48" fillId="0" borderId="281" applyNumberFormat="0" applyFill="0" applyAlignment="0" applyProtection="0"/>
    <xf numFmtId="4" fontId="3" fillId="0" borderId="277" applyNumberFormat="0" applyProtection="0">
      <alignment horizontal="right" vertical="center"/>
    </xf>
    <xf numFmtId="0" fontId="41" fillId="3" borderId="279" applyNumberFormat="0" applyAlignment="0" applyProtection="0"/>
    <xf numFmtId="0" fontId="34" fillId="55" borderId="280" applyNumberFormat="0" applyFont="0" applyAlignment="0" applyProtection="0"/>
    <xf numFmtId="0" fontId="40" fillId="42" borderId="278" applyNumberFormat="0" applyAlignment="0" applyProtection="0"/>
    <xf numFmtId="0" fontId="40" fillId="42" borderId="278" applyNumberFormat="0" applyAlignment="0" applyProtection="0"/>
    <xf numFmtId="0" fontId="66" fillId="72" borderId="287" applyNumberFormat="0" applyAlignment="0" applyProtection="0"/>
    <xf numFmtId="0" fontId="41" fillId="3" borderId="279" applyNumberFormat="0" applyAlignment="0" applyProtection="0"/>
    <xf numFmtId="0" fontId="40" fillId="42" borderId="278" applyNumberFormat="0" applyAlignment="0" applyProtection="0"/>
    <xf numFmtId="0" fontId="66" fillId="72" borderId="287" applyNumberFormat="0" applyAlignment="0" applyProtection="0"/>
    <xf numFmtId="0" fontId="37" fillId="3" borderId="278" applyNumberFormat="0" applyAlignment="0" applyProtection="0"/>
    <xf numFmtId="0" fontId="37" fillId="3" borderId="278" applyNumberFormat="0" applyAlignment="0" applyProtection="0"/>
    <xf numFmtId="0" fontId="3" fillId="71" borderId="287" applyNumberFormat="0" applyFont="0" applyAlignment="0" applyProtection="0"/>
    <xf numFmtId="0" fontId="76" fillId="75" borderId="289" applyNumberFormat="0" applyAlignment="0" applyProtection="0"/>
    <xf numFmtId="0" fontId="80" fillId="54" borderId="292" applyNumberFormat="0" applyProtection="0">
      <alignment horizontal="left" vertical="top" indent="1"/>
    </xf>
    <xf numFmtId="4" fontId="3" fillId="50" borderId="293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94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81" fillId="91" borderId="292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6" borderId="293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0" fontId="6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4" borderId="287" applyNumberFormat="0" applyProtection="0">
      <alignment horizontal="left" vertical="center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6" borderId="287" applyNumberFormat="0" applyProtection="0">
      <alignment horizontal="left" vertical="center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6" fillId="96" borderId="294" applyNumberFormat="0">
      <protection locked="0"/>
    </xf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3" fillId="6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63" fillId="0" borderId="276" applyNumberFormat="0" applyFill="0" applyAlignment="0" applyProtection="0"/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6" fillId="6" borderId="282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6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6" fillId="5" borderId="282" applyNumberFormat="0" applyProtection="0">
      <alignment horizontal="left" vertical="center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91" borderId="282" applyNumberFormat="0" applyProtection="0">
      <alignment horizontal="left" vertical="top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6" fillId="91" borderId="282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6" fillId="91" borderId="282" applyNumberFormat="0" applyProtection="0">
      <alignment horizontal="left" vertical="center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6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6" fillId="95" borderId="282" applyNumberFormat="0" applyProtection="0">
      <alignment horizontal="left" vertical="top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6" fillId="95" borderId="282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6" fillId="95" borderId="282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4" fontId="3" fillId="91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6" borderId="283" applyNumberFormat="0" applyProtection="0">
      <alignment horizontal="left" vertical="center" indent="1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81" fillId="91" borderId="282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81" fillId="91" borderId="282" applyNumberFormat="0" applyProtection="0">
      <alignment horizontal="right" vertical="center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6" fillId="95" borderId="283" applyNumberFormat="0" applyProtection="0">
      <alignment horizontal="left" vertical="center" indent="1"/>
    </xf>
    <xf numFmtId="4" fontId="3" fillId="94" borderId="283" applyNumberFormat="0" applyProtection="0">
      <alignment horizontal="left" vertical="center" indent="1"/>
    </xf>
    <xf numFmtId="4" fontId="3" fillId="94" borderId="283" applyNumberFormat="0" applyProtection="0">
      <alignment horizontal="left" vertical="center" indent="1"/>
    </xf>
    <xf numFmtId="4" fontId="3" fillId="94" borderId="283" applyNumberFormat="0" applyProtection="0">
      <alignment horizontal="left" vertical="center" indent="1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9" fillId="76" borderId="278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9" fillId="76" borderId="278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9" fillId="76" borderId="278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9" fillId="76" borderId="278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4" fillId="55" borderId="290" applyNumberFormat="0" applyFon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6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4" fontId="77" fillId="54" borderId="292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0" fontId="80" fillId="54" borderId="292" applyNumberFormat="0" applyProtection="0">
      <alignment horizontal="left" vertical="top" indent="1"/>
    </xf>
    <xf numFmtId="4" fontId="3" fillId="38" borderId="287" applyNumberFormat="0" applyProtection="0">
      <alignment horizontal="right" vertical="center"/>
    </xf>
    <xf numFmtId="4" fontId="3" fillId="50" borderId="293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0" fontId="41" fillId="3" borderId="279" applyNumberFormat="0" applyAlignment="0" applyProtection="0"/>
    <xf numFmtId="0" fontId="37" fillId="3" borderId="278" applyNumberFormat="0" applyAlignment="0" applyProtection="0"/>
    <xf numFmtId="4" fontId="3" fillId="93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0" fontId="58" fillId="75" borderId="287" applyNumberFormat="0" applyAlignment="0" applyProtection="0"/>
    <xf numFmtId="4" fontId="3" fillId="48" borderId="287" applyNumberFormat="0" applyProtection="0">
      <alignment horizontal="right" vertical="center"/>
    </xf>
    <xf numFmtId="4" fontId="79" fillId="90" borderId="287" applyNumberFormat="0" applyProtection="0">
      <alignment vertical="center"/>
    </xf>
    <xf numFmtId="0" fontId="58" fillId="75" borderId="277" applyNumberFormat="0" applyAlignment="0" applyProtection="0"/>
    <xf numFmtId="0" fontId="76" fillId="75" borderId="289" applyNumberFormat="0" applyAlignment="0" applyProtection="0"/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79" fillId="90" borderId="287" applyNumberFormat="0" applyProtection="0">
      <alignment vertical="center"/>
    </xf>
    <xf numFmtId="4" fontId="3" fillId="90" borderId="287" applyNumberFormat="0" applyProtection="0">
      <alignment horizontal="left" vertical="center" indent="1"/>
    </xf>
    <xf numFmtId="4" fontId="79" fillId="90" borderId="287" applyNumberFormat="0" applyProtection="0">
      <alignment vertical="center"/>
    </xf>
    <xf numFmtId="4" fontId="3" fillId="48" borderId="287" applyNumberFormat="0" applyProtection="0">
      <alignment horizontal="right" vertical="center"/>
    </xf>
    <xf numFmtId="0" fontId="77" fillId="54" borderId="292" applyNumberFormat="0" applyProtection="0">
      <alignment horizontal="left" vertical="top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0" fontId="66" fillId="72" borderId="27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98" fillId="42" borderId="268" applyNumberFormat="0" applyAlignment="0" applyProtection="0"/>
    <xf numFmtId="0" fontId="80" fillId="54" borderId="292" applyNumberFormat="0" applyProtection="0">
      <alignment horizontal="left" vertical="top" indent="1"/>
    </xf>
    <xf numFmtId="4" fontId="3" fillId="38" borderId="287" applyNumberFormat="0" applyProtection="0">
      <alignment horizontal="right" vertical="center"/>
    </xf>
    <xf numFmtId="0" fontId="15" fillId="55" borderId="270" applyNumberFormat="0" applyFont="0" applyAlignment="0" applyProtection="0"/>
    <xf numFmtId="4" fontId="3" fillId="51" borderId="287" applyNumberFormat="0" applyProtection="0">
      <alignment horizontal="right" vertical="center"/>
    </xf>
    <xf numFmtId="4" fontId="3" fillId="2" borderId="287" applyNumberFormat="0" applyProtection="0">
      <alignment horizontal="left" vertical="center" indent="1"/>
    </xf>
    <xf numFmtId="0" fontId="6" fillId="96" borderId="284" applyNumberFormat="0">
      <protection locked="0"/>
    </xf>
    <xf numFmtId="0" fontId="3" fillId="6" borderId="282" applyNumberFormat="0" applyProtection="0">
      <alignment horizontal="left" vertical="top" indent="1"/>
    </xf>
    <xf numFmtId="0" fontId="3" fillId="6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82" applyNumberFormat="0" applyProtection="0">
      <alignment horizontal="left" vertical="top" indent="1"/>
    </xf>
    <xf numFmtId="0" fontId="3" fillId="5" borderId="277" applyNumberFormat="0" applyProtection="0">
      <alignment horizontal="left" vertical="center" indent="1"/>
    </xf>
    <xf numFmtId="0" fontId="3" fillId="91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95" borderId="282" applyNumberFormat="0" applyProtection="0">
      <alignment horizontal="left" vertical="top" indent="1"/>
    </xf>
    <xf numFmtId="0" fontId="3" fillId="3" borderId="277" applyNumberFormat="0" applyProtection="0">
      <alignment horizontal="left" vertical="center" indent="1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81" fillId="52" borderId="282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50" borderId="283" applyNumberFormat="0" applyProtection="0">
      <alignment horizontal="right" vertical="center"/>
    </xf>
    <xf numFmtId="4" fontId="81" fillId="50" borderId="282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8" fillId="54" borderId="282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77" fillId="54" borderId="282" applyNumberFormat="0" applyProtection="0">
      <alignment vertical="center"/>
    </xf>
    <xf numFmtId="4" fontId="3" fillId="54" borderId="277" applyNumberFormat="0" applyProtection="0">
      <alignment vertical="center"/>
    </xf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6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76" fillId="75" borderId="279" applyNumberForma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6" fillId="71" borderId="280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6" fillId="71" borderId="280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58" fillId="75" borderId="287" applyNumberFormat="0" applyAlignment="0" applyProtection="0"/>
    <xf numFmtId="0" fontId="37" fillId="3" borderId="268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9" fillId="76" borderId="268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58" fillId="75" borderId="267" applyNumberFormat="0" applyAlignment="0" applyProtection="0"/>
    <xf numFmtId="0" fontId="40" fillId="3" borderId="268" applyNumberFormat="0" applyAlignment="0" applyProtection="0"/>
    <xf numFmtId="0" fontId="40" fillId="42" borderId="268" applyNumberFormat="0" applyAlignment="0" applyProtection="0"/>
    <xf numFmtId="0" fontId="40" fillId="42" borderId="288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8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66" fillId="72" borderId="267" applyNumberFormat="0" applyAlignment="0" applyProtection="0"/>
    <xf numFmtId="0" fontId="40" fillId="42" borderId="268" applyNumberFormat="0" applyAlignment="0" applyProtection="0"/>
    <xf numFmtId="0" fontId="40" fillId="42" borderId="268" applyNumberFormat="0" applyAlignment="0" applyProtection="0"/>
    <xf numFmtId="0" fontId="40" fillId="42" borderId="268" applyNumberFormat="0" applyAlignment="0" applyProtection="0"/>
    <xf numFmtId="0" fontId="40" fillId="42" borderId="268" applyNumberFormat="0" applyAlignment="0" applyProtection="0"/>
    <xf numFmtId="0" fontId="40" fillId="42" borderId="288" applyNumberFormat="0" applyAlignment="0" applyProtection="0"/>
    <xf numFmtId="0" fontId="58" fillId="75" borderId="277" applyNumberFormat="0" applyAlignment="0" applyProtection="0"/>
    <xf numFmtId="0" fontId="3" fillId="71" borderId="287" applyNumberFormat="0" applyFont="0" applyAlignment="0" applyProtection="0"/>
    <xf numFmtId="0" fontId="34" fillId="55" borderId="290" applyNumberFormat="0" applyFont="0" applyAlignment="0" applyProtection="0"/>
    <xf numFmtId="0" fontId="3" fillId="71" borderId="287" applyNumberFormat="0" applyFont="0" applyAlignment="0" applyProtection="0"/>
    <xf numFmtId="0" fontId="34" fillId="55" borderId="290" applyNumberFormat="0" applyFon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6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77" fillId="54" borderId="292" applyNumberFormat="0" applyProtection="0">
      <alignment vertical="center"/>
    </xf>
    <xf numFmtId="4" fontId="3" fillId="90" borderId="287" applyNumberFormat="0" applyProtection="0">
      <alignment horizontal="left" vertical="center" indent="1"/>
    </xf>
    <xf numFmtId="4" fontId="3" fillId="38" borderId="287" applyNumberFormat="0" applyProtection="0">
      <alignment horizontal="right" vertical="center"/>
    </xf>
    <xf numFmtId="4" fontId="81" fillId="50" borderId="292" applyNumberFormat="0" applyProtection="0">
      <alignment horizontal="right" vertical="center"/>
    </xf>
    <xf numFmtId="4" fontId="3" fillId="50" borderId="293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3" fillId="71" borderId="267" applyNumberFormat="0" applyFont="0" applyAlignment="0" applyProtection="0"/>
    <xf numFmtId="0" fontId="15" fillId="55" borderId="270" applyNumberFormat="0" applyFont="0" applyAlignment="0" applyProtection="0"/>
    <xf numFmtId="0" fontId="15" fillId="55" borderId="270" applyNumberFormat="0" applyFont="0" applyAlignment="0" applyProtection="0"/>
    <xf numFmtId="0" fontId="37" fillId="3" borderId="268" applyNumberFormat="0" applyAlignment="0" applyProtection="0"/>
    <xf numFmtId="4" fontId="3" fillId="52" borderId="287" applyNumberFormat="0" applyProtection="0">
      <alignment horizontal="right" vertical="center"/>
    </xf>
    <xf numFmtId="4" fontId="81" fillId="52" borderId="292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81" fillId="51" borderId="292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3" fillId="54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79" fillId="90" borderId="267" applyNumberFormat="0" applyProtection="0">
      <alignment vertical="center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90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38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92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5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48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2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51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93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44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4" fontId="3" fillId="91" borderId="267" applyNumberFormat="0" applyProtection="0">
      <alignment horizontal="right" vertical="center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3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4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5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0" fontId="3" fillId="6" borderId="267" applyNumberFormat="0" applyProtection="0">
      <alignment horizontal="left" vertical="center" indent="1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3" fillId="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4" fontId="79" fillId="10" borderId="267" applyNumberFormat="0" applyProtection="0">
      <alignment horizontal="right" vertical="center"/>
    </xf>
    <xf numFmtId="0" fontId="6" fillId="103" borderId="269" applyNumberFormat="0" applyProtection="0">
      <alignment horizontal="left" vertical="center" indent="1"/>
    </xf>
    <xf numFmtId="0" fontId="6" fillId="103" borderId="269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4" fontId="3" fillId="2" borderId="267" applyNumberFormat="0" applyProtection="0">
      <alignment horizontal="left" vertical="center" indent="1"/>
    </xf>
    <xf numFmtId="0" fontId="6" fillId="103" borderId="269" applyNumberFormat="0" applyProtection="0">
      <alignment horizontal="left" vertical="center" indent="1"/>
    </xf>
    <xf numFmtId="0" fontId="6" fillId="103" borderId="269" applyNumberFormat="0" applyProtection="0">
      <alignment horizontal="left" vertical="center" indent="1"/>
    </xf>
    <xf numFmtId="0" fontId="6" fillId="103" borderId="269" applyNumberFormat="0" applyProtection="0">
      <alignment horizontal="left" vertical="center" indent="1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88" fillId="96" borderId="26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81" fillId="43" borderId="292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50" borderId="293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0" fontId="80" fillId="54" borderId="292" applyNumberFormat="0" applyProtection="0">
      <alignment horizontal="left" vertical="top" indent="1"/>
    </xf>
    <xf numFmtId="4" fontId="3" fillId="90" borderId="287" applyNumberFormat="0" applyProtection="0">
      <alignment horizontal="left" vertical="center" indent="1"/>
    </xf>
    <xf numFmtId="4" fontId="3" fillId="50" borderId="293" applyNumberFormat="0" applyProtection="0">
      <alignment horizontal="right" vertical="center"/>
    </xf>
    <xf numFmtId="4" fontId="3" fillId="50" borderId="293" applyNumberFormat="0" applyProtection="0">
      <alignment horizontal="right" vertical="center"/>
    </xf>
    <xf numFmtId="4" fontId="3" fillId="50" borderId="293" applyNumberFormat="0" applyProtection="0">
      <alignment horizontal="right" vertical="center"/>
    </xf>
    <xf numFmtId="4" fontId="3" fillId="50" borderId="293" applyNumberFormat="0" applyProtection="0">
      <alignment horizontal="right" vertical="center"/>
    </xf>
    <xf numFmtId="4" fontId="3" fillId="50" borderId="293" applyNumberFormat="0" applyProtection="0">
      <alignment horizontal="right" vertical="center"/>
    </xf>
    <xf numFmtId="0" fontId="58" fillId="75" borderId="277" applyNumberFormat="0" applyAlignment="0" applyProtection="0"/>
    <xf numFmtId="0" fontId="58" fillId="75" borderId="277" applyNumberFormat="0" applyAlignment="0" applyProtection="0"/>
    <xf numFmtId="0" fontId="6" fillId="96" borderId="284" applyNumberFormat="0">
      <protection locked="0"/>
    </xf>
    <xf numFmtId="0" fontId="4" fillId="95" borderId="285" applyBorder="0"/>
    <xf numFmtId="4" fontId="81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1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3" fillId="55" borderId="282" applyNumberFormat="0" applyProtection="0">
      <alignment vertical="center"/>
    </xf>
    <xf numFmtId="4" fontId="84" fillId="55" borderId="282" applyNumberFormat="0" applyProtection="0">
      <alignment vertical="center"/>
    </xf>
    <xf numFmtId="4" fontId="79" fillId="97" borderId="284" applyNumberFormat="0" applyProtection="0">
      <alignment vertical="center"/>
    </xf>
    <xf numFmtId="4" fontId="79" fillId="97" borderId="284" applyNumberFormat="0" applyProtection="0">
      <alignment vertical="center"/>
    </xf>
    <xf numFmtId="4" fontId="79" fillId="97" borderId="284" applyNumberFormat="0" applyProtection="0">
      <alignment vertical="center"/>
    </xf>
    <xf numFmtId="4" fontId="84" fillId="55" borderId="282" applyNumberFormat="0" applyProtection="0">
      <alignment vertical="center"/>
    </xf>
    <xf numFmtId="4" fontId="79" fillId="97" borderId="284" applyNumberFormat="0" applyProtection="0">
      <alignment vertical="center"/>
    </xf>
    <xf numFmtId="4" fontId="79" fillId="97" borderId="284" applyNumberFormat="0" applyProtection="0">
      <alignment vertical="center"/>
    </xf>
    <xf numFmtId="4" fontId="79" fillId="97" borderId="284" applyNumberFormat="0" applyProtection="0">
      <alignment vertical="center"/>
    </xf>
    <xf numFmtId="4" fontId="79" fillId="97" borderId="284" applyNumberFormat="0" applyProtection="0">
      <alignment vertical="center"/>
    </xf>
    <xf numFmtId="4" fontId="79" fillId="97" borderId="284" applyNumberFormat="0" applyProtection="0">
      <alignment vertical="center"/>
    </xf>
    <xf numFmtId="4" fontId="79" fillId="97" borderId="284" applyNumberFormat="0" applyProtection="0">
      <alignment vertical="center"/>
    </xf>
    <xf numFmtId="4" fontId="79" fillId="97" borderId="284" applyNumberFormat="0" applyProtection="0">
      <alignment vertical="center"/>
    </xf>
    <xf numFmtId="4" fontId="79" fillId="97" borderId="284" applyNumberFormat="0" applyProtection="0">
      <alignment vertical="center"/>
    </xf>
    <xf numFmtId="4" fontId="81" fillId="55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1" fillId="55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4" fontId="83" fillId="3" borderId="282" applyNumberFormat="0" applyProtection="0">
      <alignment horizontal="left" vertical="center" indent="1"/>
    </xf>
    <xf numFmtId="0" fontId="81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1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0" fontId="83" fillId="55" borderId="282" applyNumberFormat="0" applyProtection="0">
      <alignment horizontal="left" vertical="top" indent="1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81" fillId="6" borderId="282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84" fillId="6" borderId="282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84" fillId="6" borderId="282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81" fillId="91" borderId="282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81" fillId="91" borderId="282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0" fontId="81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1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0" fontId="83" fillId="91" borderId="282" applyNumberFormat="0" applyProtection="0">
      <alignment horizontal="left" vertical="top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4" fontId="86" fillId="98" borderId="283" applyNumberFormat="0" applyProtection="0">
      <alignment horizontal="left" vertical="center" indent="1"/>
    </xf>
    <xf numFmtId="0" fontId="3" fillId="99" borderId="284"/>
    <xf numFmtId="0" fontId="3" fillId="99" borderId="284"/>
    <xf numFmtId="0" fontId="3" fillId="99" borderId="284"/>
    <xf numFmtId="0" fontId="3" fillId="99" borderId="284"/>
    <xf numFmtId="0" fontId="3" fillId="99" borderId="284"/>
    <xf numFmtId="0" fontId="3" fillId="99" borderId="284"/>
    <xf numFmtId="0" fontId="3" fillId="99" borderId="284"/>
    <xf numFmtId="4" fontId="87" fillId="6" borderId="282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7" fillId="6" borderId="282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0" fontId="34" fillId="55" borderId="290" applyNumberFormat="0" applyFont="0" applyAlignment="0" applyProtection="0"/>
    <xf numFmtId="0" fontId="48" fillId="0" borderId="291" applyNumberFormat="0" applyFill="0" applyAlignment="0" applyProtection="0"/>
    <xf numFmtId="0" fontId="48" fillId="0" borderId="291" applyNumberFormat="0" applyFill="0" applyAlignment="0" applyProtection="0"/>
    <xf numFmtId="0" fontId="41" fillId="3" borderId="289" applyNumberFormat="0" applyAlignment="0" applyProtection="0"/>
    <xf numFmtId="0" fontId="37" fillId="3" borderId="288" applyNumberFormat="0" applyAlignment="0" applyProtection="0"/>
    <xf numFmtId="0" fontId="34" fillId="55" borderId="290" applyNumberFormat="0" applyFont="0" applyAlignment="0" applyProtection="0"/>
    <xf numFmtId="0" fontId="34" fillId="55" borderId="290" applyNumberFormat="0" applyFont="0" applyAlignment="0" applyProtection="0"/>
    <xf numFmtId="0" fontId="40" fillId="42" borderId="288" applyNumberFormat="0" applyAlignment="0" applyProtection="0"/>
    <xf numFmtId="0" fontId="40" fillId="42" borderId="288" applyNumberFormat="0" applyAlignment="0" applyProtection="0"/>
    <xf numFmtId="0" fontId="41" fillId="3" borderId="289" applyNumberFormat="0" applyAlignment="0" applyProtection="0"/>
    <xf numFmtId="0" fontId="40" fillId="42" borderId="288" applyNumberFormat="0" applyAlignment="0" applyProtection="0"/>
    <xf numFmtId="0" fontId="37" fillId="3" borderId="288" applyNumberFormat="0" applyAlignment="0" applyProtection="0"/>
    <xf numFmtId="0" fontId="37" fillId="3" borderId="288" applyNumberFormat="0" applyAlignment="0" applyProtection="0"/>
    <xf numFmtId="0" fontId="3" fillId="6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63" fillId="0" borderId="286" applyNumberFormat="0" applyFill="0" applyAlignment="0" applyProtection="0"/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3" fillId="6" borderId="292" applyNumberFormat="0" applyProtection="0">
      <alignment horizontal="left" vertical="top" indent="1"/>
    </xf>
    <xf numFmtId="0" fontId="6" fillId="6" borderId="292" applyNumberFormat="0" applyProtection="0">
      <alignment horizontal="left" vertical="top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6" fillId="6" borderId="292" applyNumberFormat="0" applyProtection="0">
      <alignment horizontal="left" vertical="center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3" fillId="5" borderId="292" applyNumberFormat="0" applyProtection="0">
      <alignment horizontal="left" vertical="top" indent="1"/>
    </xf>
    <xf numFmtId="0" fontId="6" fillId="5" borderId="292" applyNumberFormat="0" applyProtection="0">
      <alignment horizontal="left" vertical="top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6" fillId="5" borderId="292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6" fillId="5" borderId="292" applyNumberFormat="0" applyProtection="0">
      <alignment horizontal="left" vertical="center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6" fillId="91" borderId="292" applyNumberFormat="0" applyProtection="0">
      <alignment horizontal="left" vertical="top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6" fillId="91" borderId="292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6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6" fillId="95" borderId="292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4" fontId="3" fillId="6" borderId="293" applyNumberFormat="0" applyProtection="0">
      <alignment horizontal="left" vertical="center" indent="1"/>
    </xf>
    <xf numFmtId="4" fontId="3" fillId="6" borderId="293" applyNumberFormat="0" applyProtection="0">
      <alignment horizontal="left" vertical="center" indent="1"/>
    </xf>
    <xf numFmtId="4" fontId="3" fillId="6" borderId="293" applyNumberFormat="0" applyProtection="0">
      <alignment horizontal="left" vertical="center" indent="1"/>
    </xf>
    <xf numFmtId="4" fontId="3" fillId="6" borderId="293" applyNumberFormat="0" applyProtection="0">
      <alignment horizontal="left" vertical="center" indent="1"/>
    </xf>
    <xf numFmtId="4" fontId="3" fillId="6" borderId="293" applyNumberFormat="0" applyProtection="0">
      <alignment horizontal="left" vertical="center" indent="1"/>
    </xf>
    <xf numFmtId="4" fontId="3" fillId="6" borderId="293" applyNumberFormat="0" applyProtection="0">
      <alignment horizontal="left" vertical="center" indent="1"/>
    </xf>
    <xf numFmtId="4" fontId="3" fillId="6" borderId="293" applyNumberFormat="0" applyProtection="0">
      <alignment horizontal="left" vertical="center" indent="1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81" fillId="91" borderId="292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6" fillId="95" borderId="293" applyNumberFormat="0" applyProtection="0">
      <alignment horizontal="left" vertical="center" indent="1"/>
    </xf>
    <xf numFmtId="4" fontId="3" fillId="94" borderId="293" applyNumberFormat="0" applyProtection="0">
      <alignment horizontal="left" vertical="center" indent="1"/>
    </xf>
    <xf numFmtId="4" fontId="3" fillId="94" borderId="293" applyNumberFormat="0" applyProtection="0">
      <alignment horizontal="left" vertical="center" indent="1"/>
    </xf>
    <xf numFmtId="4" fontId="3" fillId="94" borderId="293" applyNumberFormat="0" applyProtection="0">
      <alignment horizontal="left" vertical="center" indent="1"/>
    </xf>
    <xf numFmtId="4" fontId="3" fillId="94" borderId="293" applyNumberFormat="0" applyProtection="0">
      <alignment horizontal="left" vertical="center" indent="1"/>
    </xf>
    <xf numFmtId="4" fontId="3" fillId="94" borderId="293" applyNumberFormat="0" applyProtection="0">
      <alignment horizontal="left" vertical="center" indent="1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81" fillId="44" borderId="292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81" fillId="93" borderId="292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0" fontId="58" fillId="75" borderId="287" applyNumberFormat="0" applyAlignment="0" applyProtection="0"/>
    <xf numFmtId="0" fontId="58" fillId="75" borderId="287" applyNumberFormat="0" applyAlignment="0" applyProtection="0"/>
    <xf numFmtId="0" fontId="59" fillId="76" borderId="288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9" fillId="76" borderId="288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9" fillId="76" borderId="288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9" fillId="76" borderId="288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9" fillId="76" borderId="288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9" fillId="76" borderId="288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4" fontId="3" fillId="0" borderId="287" applyNumberFormat="0" applyProtection="0">
      <alignment horizontal="right" vertical="center"/>
    </xf>
    <xf numFmtId="0" fontId="41" fillId="3" borderId="289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66" fillId="72" borderId="287" applyNumberFormat="0" applyAlignment="0" applyProtection="0"/>
    <xf numFmtId="0" fontId="98" fillId="42" borderId="278" applyNumberFormat="0" applyAlignment="0" applyProtection="0"/>
    <xf numFmtId="0" fontId="15" fillId="55" borderId="280" applyNumberFormat="0" applyFont="0" applyAlignment="0" applyProtection="0"/>
    <xf numFmtId="0" fontId="6" fillId="96" borderId="294" applyNumberFormat="0">
      <protection locked="0"/>
    </xf>
    <xf numFmtId="0" fontId="3" fillId="6" borderId="292" applyNumberFormat="0" applyProtection="0">
      <alignment horizontal="left" vertical="top" indent="1"/>
    </xf>
    <xf numFmtId="0" fontId="6" fillId="6" borderId="292" applyNumberFormat="0" applyProtection="0">
      <alignment horizontal="left" vertical="top" indent="1"/>
    </xf>
    <xf numFmtId="0" fontId="3" fillId="6" borderId="287" applyNumberFormat="0" applyProtection="0">
      <alignment horizontal="left" vertical="center" indent="1"/>
    </xf>
    <xf numFmtId="0" fontId="3" fillId="5" borderId="292" applyNumberFormat="0" applyProtection="0">
      <alignment horizontal="left" vertical="top" indent="1"/>
    </xf>
    <xf numFmtId="0" fontId="6" fillId="5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1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95" borderId="292" applyNumberFormat="0" applyProtection="0">
      <alignment horizontal="left" vertical="top" indent="1"/>
    </xf>
    <xf numFmtId="0" fontId="3" fillId="3" borderId="287" applyNumberFormat="0" applyProtection="0">
      <alignment horizontal="left" vertical="center" indent="1"/>
    </xf>
    <xf numFmtId="4" fontId="3" fillId="91" borderId="293" applyNumberFormat="0" applyProtection="0">
      <alignment horizontal="left" vertical="center" indent="1"/>
    </xf>
    <xf numFmtId="4" fontId="3" fillId="6" borderId="293" applyNumberFormat="0" applyProtection="0">
      <alignment horizontal="left" vertical="center" indent="1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81" fillId="51" borderId="292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81" fillId="52" borderId="292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81" fillId="48" borderId="292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81" fillId="48" borderId="292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81" fillId="50" borderId="292" applyNumberFormat="0" applyProtection="0">
      <alignment horizontal="right" vertical="center"/>
    </xf>
    <xf numFmtId="4" fontId="3" fillId="50" borderId="293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81" fillId="43" borderId="292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81" fillId="38" borderId="292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81" fillId="38" borderId="292" applyNumberFormat="0" applyProtection="0">
      <alignment horizontal="right" vertical="center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0" fontId="80" fillId="54" borderId="292" applyNumberFormat="0" applyProtection="0">
      <alignment horizontal="left" vertical="top" indent="1"/>
    </xf>
    <xf numFmtId="0" fontId="80" fillId="54" borderId="292" applyNumberFormat="0" applyProtection="0">
      <alignment horizontal="left" vertical="top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77" fillId="54" borderId="292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77" fillId="54" borderId="292" applyNumberFormat="0" applyProtection="0">
      <alignment horizontal="left" vertical="center" indent="1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6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6" borderId="289" applyNumberFormat="0" applyAlignment="0" applyProtection="0"/>
    <xf numFmtId="0" fontId="76" fillId="75" borderId="289" applyNumberFormat="0" applyAlignment="0" applyProtection="0"/>
    <xf numFmtId="0" fontId="76" fillId="75" borderId="289" applyNumberFormat="0" applyAlignment="0" applyProtection="0"/>
    <xf numFmtId="0" fontId="76" fillId="76" borderId="289" applyNumberFormat="0" applyAlignment="0" applyProtection="0"/>
    <xf numFmtId="0" fontId="76" fillId="75" borderId="289" applyNumberForma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6" fillId="71" borderId="290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6" fillId="71" borderId="290" applyNumberFormat="0" applyFont="0" applyAlignment="0" applyProtection="0"/>
    <xf numFmtId="0" fontId="37" fillId="3" borderId="278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9" fillId="76" borderId="278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58" fillId="75" borderId="277" applyNumberFormat="0" applyAlignment="0" applyProtection="0"/>
    <xf numFmtId="0" fontId="40" fillId="3" borderId="278" applyNumberFormat="0" applyAlignment="0" applyProtection="0"/>
    <xf numFmtId="0" fontId="40" fillId="42" borderId="278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8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66" fillId="72" borderId="277" applyNumberFormat="0" applyAlignment="0" applyProtection="0"/>
    <xf numFmtId="0" fontId="40" fillId="42" borderId="278" applyNumberFormat="0" applyAlignment="0" applyProtection="0"/>
    <xf numFmtId="0" fontId="40" fillId="42" borderId="278" applyNumberFormat="0" applyAlignment="0" applyProtection="0"/>
    <xf numFmtId="0" fontId="40" fillId="42" borderId="278" applyNumberFormat="0" applyAlignment="0" applyProtection="0"/>
    <xf numFmtId="0" fontId="40" fillId="42" borderId="278" applyNumberForma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3" fillId="71" borderId="277" applyNumberFormat="0" applyFont="0" applyAlignment="0" applyProtection="0"/>
    <xf numFmtId="0" fontId="15" fillId="55" borderId="280" applyNumberFormat="0" applyFont="0" applyAlignment="0" applyProtection="0"/>
    <xf numFmtId="0" fontId="15" fillId="55" borderId="280" applyNumberFormat="0" applyFont="0" applyAlignment="0" applyProtection="0"/>
    <xf numFmtId="0" fontId="37" fillId="3" borderId="278" applyNumberFormat="0" applyAlignment="0" applyProtection="0"/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3" fillId="54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79" fillId="90" borderId="277" applyNumberFormat="0" applyProtection="0">
      <alignment vertical="center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90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38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92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5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48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2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51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93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44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4" fontId="3" fillId="91" borderId="277" applyNumberFormat="0" applyProtection="0">
      <alignment horizontal="right" vertical="center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3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4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5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0" fontId="3" fillId="6" borderId="277" applyNumberFormat="0" applyProtection="0">
      <alignment horizontal="left" vertical="center" indent="1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3" fillId="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4" fontId="79" fillId="10" borderId="277" applyNumberFormat="0" applyProtection="0">
      <alignment horizontal="right" vertical="center"/>
    </xf>
    <xf numFmtId="0" fontId="6" fillId="103" borderId="279" applyNumberFormat="0" applyProtection="0">
      <alignment horizontal="left" vertical="center" indent="1"/>
    </xf>
    <xf numFmtId="0" fontId="6" fillId="103" borderId="279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4" fontId="3" fillId="2" borderId="277" applyNumberFormat="0" applyProtection="0">
      <alignment horizontal="left" vertical="center" indent="1"/>
    </xf>
    <xf numFmtId="0" fontId="6" fillId="103" borderId="279" applyNumberFormat="0" applyProtection="0">
      <alignment horizontal="left" vertical="center" indent="1"/>
    </xf>
    <xf numFmtId="0" fontId="6" fillId="103" borderId="279" applyNumberFormat="0" applyProtection="0">
      <alignment horizontal="left" vertical="center" indent="1"/>
    </xf>
    <xf numFmtId="0" fontId="6" fillId="103" borderId="279" applyNumberFormat="0" applyProtection="0">
      <alignment horizontal="left" vertical="center" indent="1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4" fontId="88" fillId="96" borderId="277" applyNumberFormat="0" applyProtection="0">
      <alignment horizontal="right" vertical="center"/>
    </xf>
    <xf numFmtId="0" fontId="58" fillId="75" borderId="287" applyNumberFormat="0" applyAlignment="0" applyProtection="0"/>
    <xf numFmtId="0" fontId="58" fillId="75" borderId="287" applyNumberFormat="0" applyAlignment="0" applyProtection="0"/>
    <xf numFmtId="0" fontId="4" fillId="95" borderId="295" applyBorder="0"/>
    <xf numFmtId="4" fontId="81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1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3" fillId="55" borderId="292" applyNumberFormat="0" applyProtection="0">
      <alignment vertical="center"/>
    </xf>
    <xf numFmtId="4" fontId="84" fillId="55" borderId="292" applyNumberFormat="0" applyProtection="0">
      <alignment vertical="center"/>
    </xf>
    <xf numFmtId="4" fontId="79" fillId="97" borderId="294" applyNumberFormat="0" applyProtection="0">
      <alignment vertical="center"/>
    </xf>
    <xf numFmtId="4" fontId="79" fillId="97" borderId="294" applyNumberFormat="0" applyProtection="0">
      <alignment vertical="center"/>
    </xf>
    <xf numFmtId="4" fontId="79" fillId="97" borderId="294" applyNumberFormat="0" applyProtection="0">
      <alignment vertical="center"/>
    </xf>
    <xf numFmtId="4" fontId="84" fillId="55" borderId="292" applyNumberFormat="0" applyProtection="0">
      <alignment vertical="center"/>
    </xf>
    <xf numFmtId="4" fontId="79" fillId="97" borderId="294" applyNumberFormat="0" applyProtection="0">
      <alignment vertical="center"/>
    </xf>
    <xf numFmtId="4" fontId="79" fillId="97" borderId="294" applyNumberFormat="0" applyProtection="0">
      <alignment vertical="center"/>
    </xf>
    <xf numFmtId="4" fontId="79" fillId="97" borderId="294" applyNumberFormat="0" applyProtection="0">
      <alignment vertical="center"/>
    </xf>
    <xf numFmtId="4" fontId="79" fillId="97" borderId="294" applyNumberFormat="0" applyProtection="0">
      <alignment vertical="center"/>
    </xf>
    <xf numFmtId="4" fontId="79" fillId="97" borderId="294" applyNumberFormat="0" applyProtection="0">
      <alignment vertical="center"/>
    </xf>
    <xf numFmtId="4" fontId="79" fillId="97" borderId="294" applyNumberFormat="0" applyProtection="0">
      <alignment vertical="center"/>
    </xf>
    <xf numFmtId="4" fontId="79" fillId="97" borderId="294" applyNumberFormat="0" applyProtection="0">
      <alignment vertical="center"/>
    </xf>
    <xf numFmtId="4" fontId="79" fillId="97" borderId="294" applyNumberFormat="0" applyProtection="0">
      <alignment vertical="center"/>
    </xf>
    <xf numFmtId="4" fontId="81" fillId="55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1" fillId="55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4" fontId="83" fillId="3" borderId="292" applyNumberFormat="0" applyProtection="0">
      <alignment horizontal="left" vertical="center" indent="1"/>
    </xf>
    <xf numFmtId="0" fontId="81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1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0" fontId="83" fillId="55" borderId="292" applyNumberFormat="0" applyProtection="0">
      <alignment horizontal="left" vertical="top" indent="1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81" fillId="6" borderId="292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84" fillId="6" borderId="292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84" fillId="6" borderId="292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81" fillId="91" borderId="292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81" fillId="91" borderId="292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0" fontId="81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1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0" fontId="83" fillId="91" borderId="292" applyNumberFormat="0" applyProtection="0">
      <alignment horizontal="left" vertical="top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4" fontId="86" fillId="98" borderId="293" applyNumberFormat="0" applyProtection="0">
      <alignment horizontal="left" vertical="center" indent="1"/>
    </xf>
    <xf numFmtId="0" fontId="3" fillId="99" borderId="294"/>
    <xf numFmtId="0" fontId="3" fillId="99" borderId="294"/>
    <xf numFmtId="0" fontId="3" fillId="99" borderId="294"/>
    <xf numFmtId="0" fontId="3" fillId="99" borderId="294"/>
    <xf numFmtId="0" fontId="3" fillId="99" borderId="294"/>
    <xf numFmtId="0" fontId="3" fillId="99" borderId="294"/>
    <xf numFmtId="0" fontId="3" fillId="99" borderId="294"/>
    <xf numFmtId="4" fontId="87" fillId="6" borderId="292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7" fillId="6" borderId="292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63" fillId="0" borderId="296" applyNumberFormat="0" applyFill="0" applyAlignment="0" applyProtection="0"/>
    <xf numFmtId="0" fontId="98" fillId="42" borderId="288" applyNumberFormat="0" applyAlignment="0" applyProtection="0"/>
    <xf numFmtId="0" fontId="15" fillId="55" borderId="290" applyNumberFormat="0" applyFont="0" applyAlignment="0" applyProtection="0"/>
    <xf numFmtId="0" fontId="37" fillId="3" borderId="288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9" fillId="76" borderId="288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58" fillId="75" borderId="287" applyNumberFormat="0" applyAlignment="0" applyProtection="0"/>
    <xf numFmtId="0" fontId="40" fillId="3" borderId="288" applyNumberFormat="0" applyAlignment="0" applyProtection="0"/>
    <xf numFmtId="0" fontId="40" fillId="42" borderId="288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8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66" fillId="72" borderId="287" applyNumberFormat="0" applyAlignment="0" applyProtection="0"/>
    <xf numFmtId="0" fontId="40" fillId="42" borderId="288" applyNumberFormat="0" applyAlignment="0" applyProtection="0"/>
    <xf numFmtId="0" fontId="40" fillId="42" borderId="288" applyNumberFormat="0" applyAlignment="0" applyProtection="0"/>
    <xf numFmtId="0" fontId="40" fillId="42" borderId="288" applyNumberFormat="0" applyAlignment="0" applyProtection="0"/>
    <xf numFmtId="0" fontId="40" fillId="42" borderId="288" applyNumberForma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3" fillId="71" borderId="287" applyNumberFormat="0" applyFont="0" applyAlignment="0" applyProtection="0"/>
    <xf numFmtId="0" fontId="15" fillId="55" borderId="290" applyNumberFormat="0" applyFont="0" applyAlignment="0" applyProtection="0"/>
    <xf numFmtId="0" fontId="15" fillId="55" borderId="290" applyNumberFormat="0" applyFont="0" applyAlignment="0" applyProtection="0"/>
    <xf numFmtId="0" fontId="37" fillId="3" borderId="288" applyNumberFormat="0" applyAlignment="0" applyProtection="0"/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3" fillId="54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79" fillId="90" borderId="287" applyNumberFormat="0" applyProtection="0">
      <alignment vertical="center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90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38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92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5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48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2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51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93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44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4" fontId="3" fillId="91" borderId="287" applyNumberFormat="0" applyProtection="0">
      <alignment horizontal="right" vertical="center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3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4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5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0" fontId="3" fillId="6" borderId="287" applyNumberFormat="0" applyProtection="0">
      <alignment horizontal="left" vertical="center" indent="1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3" fillId="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4" fontId="79" fillId="10" borderId="287" applyNumberFormat="0" applyProtection="0">
      <alignment horizontal="right" vertical="center"/>
    </xf>
    <xf numFmtId="0" fontId="6" fillId="103" borderId="289" applyNumberFormat="0" applyProtection="0">
      <alignment horizontal="left" vertical="center" indent="1"/>
    </xf>
    <xf numFmtId="0" fontId="6" fillId="103" borderId="289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4" fontId="3" fillId="2" borderId="287" applyNumberFormat="0" applyProtection="0">
      <alignment horizontal="left" vertical="center" indent="1"/>
    </xf>
    <xf numFmtId="0" fontId="6" fillId="103" borderId="289" applyNumberFormat="0" applyProtection="0">
      <alignment horizontal="left" vertical="center" indent="1"/>
    </xf>
    <xf numFmtId="0" fontId="6" fillId="103" borderId="289" applyNumberFormat="0" applyProtection="0">
      <alignment horizontal="left" vertical="center" indent="1"/>
    </xf>
    <xf numFmtId="0" fontId="6" fillId="103" borderId="289" applyNumberFormat="0" applyProtection="0">
      <alignment horizontal="left" vertical="center" indent="1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4" fontId="88" fillId="96" borderId="287" applyNumberFormat="0" applyProtection="0">
      <alignment horizontal="right" vertical="center"/>
    </xf>
    <xf numFmtId="0" fontId="126" fillId="16" borderId="0"/>
    <xf numFmtId="0" fontId="58" fillId="75" borderId="299" applyNumberFormat="0" applyAlignment="0" applyProtection="0"/>
    <xf numFmtId="0" fontId="66" fillId="72" borderId="299" applyNumberFormat="0" applyAlignment="0" applyProtection="0"/>
    <xf numFmtId="0" fontId="3" fillId="71" borderId="299" applyNumberFormat="0" applyFont="0" applyAlignment="0" applyProtection="0"/>
    <xf numFmtId="0" fontId="76" fillId="75" borderId="300" applyNumberFormat="0" applyAlignment="0" applyProtection="0"/>
    <xf numFmtId="4" fontId="3" fillId="54" borderId="299" applyNumberFormat="0" applyProtection="0">
      <alignment vertical="center"/>
    </xf>
    <xf numFmtId="4" fontId="79" fillId="90" borderId="299" applyNumberFormat="0" applyProtection="0">
      <alignment vertical="center"/>
    </xf>
    <xf numFmtId="4" fontId="3" fillId="90" borderId="299" applyNumberFormat="0" applyProtection="0">
      <alignment horizontal="left" vertical="center" indent="1"/>
    </xf>
    <xf numFmtId="0" fontId="80" fillId="54" borderId="301" applyNumberFormat="0" applyProtection="0">
      <alignment horizontal="left" vertical="top" indent="1"/>
    </xf>
    <xf numFmtId="4" fontId="3" fillId="2" borderId="299" applyNumberFormat="0" applyProtection="0">
      <alignment horizontal="left" vertical="center" indent="1"/>
    </xf>
    <xf numFmtId="4" fontId="3" fillId="38" borderId="299" applyNumberFormat="0" applyProtection="0">
      <alignment horizontal="right" vertical="center"/>
    </xf>
    <xf numFmtId="4" fontId="3" fillId="92" borderId="299" applyNumberFormat="0" applyProtection="0">
      <alignment horizontal="right" vertical="center"/>
    </xf>
    <xf numFmtId="4" fontId="3" fillId="50" borderId="302" applyNumberFormat="0" applyProtection="0">
      <alignment horizontal="right" vertical="center"/>
    </xf>
    <xf numFmtId="4" fontId="3" fillId="45" borderId="299" applyNumberFormat="0" applyProtection="0">
      <alignment horizontal="right" vertical="center"/>
    </xf>
    <xf numFmtId="4" fontId="3" fillId="48" borderId="299" applyNumberFormat="0" applyProtection="0">
      <alignment horizontal="right" vertical="center"/>
    </xf>
    <xf numFmtId="4" fontId="3" fillId="52" borderId="299" applyNumberFormat="0" applyProtection="0">
      <alignment horizontal="right" vertical="center"/>
    </xf>
    <xf numFmtId="4" fontId="3" fillId="51" borderId="299" applyNumberFormat="0" applyProtection="0">
      <alignment horizontal="right" vertical="center"/>
    </xf>
    <xf numFmtId="4" fontId="3" fillId="93" borderId="299" applyNumberFormat="0" applyProtection="0">
      <alignment horizontal="right" vertical="center"/>
    </xf>
    <xf numFmtId="4" fontId="3" fillId="44" borderId="299" applyNumberFormat="0" applyProtection="0">
      <alignment horizontal="right" vertical="center"/>
    </xf>
    <xf numFmtId="4" fontId="3" fillId="94" borderId="302" applyNumberFormat="0" applyProtection="0">
      <alignment horizontal="left" vertical="center" indent="1"/>
    </xf>
    <xf numFmtId="4" fontId="6" fillId="95" borderId="302" applyNumberFormat="0" applyProtection="0">
      <alignment horizontal="left" vertical="center" indent="1"/>
    </xf>
    <xf numFmtId="4" fontId="6" fillId="95" borderId="302" applyNumberFormat="0" applyProtection="0">
      <alignment horizontal="left" vertical="center" indent="1"/>
    </xf>
    <xf numFmtId="4" fontId="3" fillId="91" borderId="299" applyNumberFormat="0" applyProtection="0">
      <alignment horizontal="right" vertical="center"/>
    </xf>
    <xf numFmtId="4" fontId="3" fillId="6" borderId="302" applyNumberFormat="0" applyProtection="0">
      <alignment horizontal="left" vertical="center" indent="1"/>
    </xf>
    <xf numFmtId="4" fontId="3" fillId="91" borderId="302" applyNumberFormat="0" applyProtection="0">
      <alignment horizontal="left" vertical="center" indent="1"/>
    </xf>
    <xf numFmtId="0" fontId="3" fillId="3" borderId="299" applyNumberFormat="0" applyProtection="0">
      <alignment horizontal="left" vertical="center" indent="1"/>
    </xf>
    <xf numFmtId="0" fontId="3" fillId="95" borderId="301" applyNumberFormat="0" applyProtection="0">
      <alignment horizontal="left" vertical="top" indent="1"/>
    </xf>
    <xf numFmtId="0" fontId="3" fillId="4" borderId="299" applyNumberFormat="0" applyProtection="0">
      <alignment horizontal="left" vertical="center" indent="1"/>
    </xf>
    <xf numFmtId="0" fontId="3" fillId="91" borderId="301" applyNumberFormat="0" applyProtection="0">
      <alignment horizontal="left" vertical="top" indent="1"/>
    </xf>
    <xf numFmtId="0" fontId="3" fillId="5" borderId="299" applyNumberFormat="0" applyProtection="0">
      <alignment horizontal="left" vertical="center" indent="1"/>
    </xf>
    <xf numFmtId="0" fontId="3" fillId="5" borderId="301" applyNumberFormat="0" applyProtection="0">
      <alignment horizontal="left" vertical="top" indent="1"/>
    </xf>
    <xf numFmtId="0" fontId="3" fillId="6" borderId="299" applyNumberFormat="0" applyProtection="0">
      <alignment horizontal="left" vertical="center" indent="1"/>
    </xf>
    <xf numFmtId="0" fontId="3" fillId="6" borderId="301" applyNumberFormat="0" applyProtection="0">
      <alignment horizontal="left" vertical="top" indent="1"/>
    </xf>
    <xf numFmtId="0" fontId="4" fillId="95" borderId="303" applyBorder="0"/>
    <xf numFmtId="4" fontId="83" fillId="55" borderId="301" applyNumberFormat="0" applyProtection="0">
      <alignment vertical="center"/>
    </xf>
    <xf numFmtId="4" fontId="83" fillId="3" borderId="301" applyNumberFormat="0" applyProtection="0">
      <alignment horizontal="left" vertical="center" indent="1"/>
    </xf>
    <xf numFmtId="0" fontId="83" fillId="55" borderId="301" applyNumberFormat="0" applyProtection="0">
      <alignment horizontal="left" vertical="top" indent="1"/>
    </xf>
    <xf numFmtId="4" fontId="3" fillId="0" borderId="299" applyNumberFormat="0" applyProtection="0">
      <alignment horizontal="right" vertical="center"/>
    </xf>
    <xf numFmtId="4" fontId="79" fillId="10" borderId="299" applyNumberFormat="0" applyProtection="0">
      <alignment horizontal="right" vertical="center"/>
    </xf>
    <xf numFmtId="4" fontId="3" fillId="2" borderId="299" applyNumberFormat="0" applyProtection="0">
      <alignment horizontal="left" vertical="center" indent="1"/>
    </xf>
    <xf numFmtId="0" fontId="83" fillId="91" borderId="301" applyNumberFormat="0" applyProtection="0">
      <alignment horizontal="left" vertical="top" indent="1"/>
    </xf>
    <xf numFmtId="4" fontId="86" fillId="98" borderId="302" applyNumberFormat="0" applyProtection="0">
      <alignment horizontal="left" vertical="center" indent="1"/>
    </xf>
    <xf numFmtId="4" fontId="88" fillId="96" borderId="299" applyNumberFormat="0" applyProtection="0">
      <alignment horizontal="right" vertical="center"/>
    </xf>
    <xf numFmtId="0" fontId="63" fillId="0" borderId="304" applyNumberFormat="0" applyFill="0" applyAlignment="0" applyProtection="0"/>
    <xf numFmtId="166" fontId="1" fillId="0" borderId="0" applyFont="0" applyFill="0" applyBorder="0" applyAlignment="0" applyProtection="0"/>
    <xf numFmtId="0" fontId="3" fillId="16" borderId="0"/>
    <xf numFmtId="0" fontId="3" fillId="16" borderId="0"/>
    <xf numFmtId="0" fontId="132" fillId="16" borderId="0"/>
    <xf numFmtId="0" fontId="132" fillId="16" borderId="0"/>
    <xf numFmtId="172" fontId="6" fillId="0" borderId="0" applyFont="0" applyFill="0" applyBorder="0" applyAlignment="0" applyProtection="0"/>
    <xf numFmtId="0" fontId="133" fillId="16" borderId="0"/>
    <xf numFmtId="0" fontId="133" fillId="16" borderId="0"/>
    <xf numFmtId="0" fontId="133" fillId="16" borderId="0"/>
    <xf numFmtId="0" fontId="133" fillId="16" borderId="0"/>
    <xf numFmtId="0" fontId="133" fillId="16" borderId="0"/>
    <xf numFmtId="166" fontId="1" fillId="0" borderId="0" applyFont="0" applyFill="0" applyBorder="0" applyAlignment="0" applyProtection="0"/>
    <xf numFmtId="0" fontId="134" fillId="16" borderId="0"/>
  </cellStyleXfs>
  <cellXfs count="926">
    <xf numFmtId="0" fontId="0" fillId="0" borderId="0" xfId="0"/>
    <xf numFmtId="14" fontId="7" fillId="8" borderId="3" xfId="9" applyNumberFormat="1" applyFont="1" applyFill="1" applyBorder="1" applyAlignment="1">
      <alignment horizontal="center" vertical="center"/>
    </xf>
    <xf numFmtId="167" fontId="7" fillId="8" borderId="6" xfId="9" applyNumberFormat="1" applyFont="1" applyFill="1" applyBorder="1" applyAlignment="1">
      <alignment horizontal="left" vertical="center" indent="2"/>
    </xf>
    <xf numFmtId="167" fontId="7" fillId="8" borderId="6" xfId="9" applyNumberFormat="1" applyFont="1" applyFill="1" applyBorder="1" applyAlignment="1">
      <alignment horizontal="left" vertical="center" indent="1"/>
    </xf>
    <xf numFmtId="167" fontId="7" fillId="8" borderId="6" xfId="9" applyNumberFormat="1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0" fillId="0" borderId="0" xfId="0" applyFont="1"/>
    <xf numFmtId="0" fontId="12" fillId="0" borderId="0" xfId="0" applyFont="1"/>
    <xf numFmtId="167" fontId="12" fillId="0" borderId="0" xfId="0" applyNumberFormat="1" applyFont="1"/>
    <xf numFmtId="164" fontId="10" fillId="0" borderId="0" xfId="0" applyNumberFormat="1" applyFont="1"/>
    <xf numFmtId="0" fontId="11" fillId="9" borderId="21" xfId="37" applyFont="1" applyFill="1" applyBorder="1" applyAlignment="1">
      <alignment vertical="center" wrapText="1"/>
    </xf>
    <xf numFmtId="167" fontId="11" fillId="9" borderId="22" xfId="37" applyNumberFormat="1" applyFont="1" applyFill="1" applyBorder="1" applyAlignment="1">
      <alignment vertical="center"/>
    </xf>
    <xf numFmtId="0" fontId="11" fillId="0" borderId="0" xfId="30" applyFont="1"/>
    <xf numFmtId="0" fontId="10" fillId="0" borderId="0" xfId="30" applyFont="1"/>
    <xf numFmtId="0" fontId="8" fillId="9" borderId="29" xfId="30" applyFont="1" applyFill="1" applyBorder="1" applyAlignment="1">
      <alignment horizontal="center" vertical="top" wrapText="1"/>
    </xf>
    <xf numFmtId="3" fontId="8" fillId="0" borderId="0" xfId="30" applyNumberFormat="1" applyFont="1" applyAlignment="1">
      <alignment horizontal="justify" vertical="top" wrapText="1"/>
    </xf>
    <xf numFmtId="3" fontId="10" fillId="0" borderId="0" xfId="30" applyNumberFormat="1" applyFont="1"/>
    <xf numFmtId="0" fontId="8" fillId="9" borderId="58" xfId="30" applyFont="1" applyFill="1" applyBorder="1" applyAlignment="1">
      <alignment horizontal="justify" vertical="center" wrapText="1"/>
    </xf>
    <xf numFmtId="164" fontId="8" fillId="9" borderId="47" xfId="4" applyFont="1" applyFill="1" applyBorder="1" applyAlignment="1">
      <alignment horizontal="right" vertical="center" wrapText="1"/>
    </xf>
    <xf numFmtId="164" fontId="12" fillId="0" borderId="0" xfId="30" applyNumberFormat="1" applyFont="1" applyAlignment="1">
      <alignment vertical="top"/>
    </xf>
    <xf numFmtId="164" fontId="12" fillId="0" borderId="0" xfId="30" applyNumberFormat="1" applyFont="1"/>
    <xf numFmtId="167" fontId="7" fillId="8" borderId="5" xfId="9" applyNumberFormat="1" applyFont="1" applyFill="1" applyBorder="1" applyAlignment="1">
      <alignment horizontal="center" vertical="center"/>
    </xf>
    <xf numFmtId="164" fontId="13" fillId="0" borderId="0" xfId="0" applyNumberFormat="1" applyFont="1"/>
    <xf numFmtId="167" fontId="7" fillId="8" borderId="6" xfId="9" applyNumberFormat="1" applyFont="1" applyFill="1" applyBorder="1" applyAlignment="1">
      <alignment horizontal="left" vertical="center"/>
    </xf>
    <xf numFmtId="167" fontId="5" fillId="0" borderId="4" xfId="9" applyNumberFormat="1" applyFont="1" applyBorder="1" applyAlignment="1">
      <alignment horizontal="left" vertical="center" indent="3"/>
    </xf>
    <xf numFmtId="164" fontId="5" fillId="0" borderId="5" xfId="4" applyFont="1" applyBorder="1" applyAlignment="1">
      <alignment vertical="center"/>
    </xf>
    <xf numFmtId="167" fontId="7" fillId="0" borderId="59" xfId="9" applyNumberFormat="1" applyFont="1" applyBorder="1" applyAlignment="1">
      <alignment horizontal="left" vertical="center" wrapText="1" indent="3"/>
    </xf>
    <xf numFmtId="167" fontId="7" fillId="0" borderId="67" xfId="9" applyNumberFormat="1" applyFont="1" applyBorder="1" applyAlignment="1">
      <alignment horizontal="left" vertical="center"/>
    </xf>
    <xf numFmtId="164" fontId="7" fillId="0" borderId="68" xfId="9" applyNumberFormat="1" applyFont="1" applyBorder="1" applyAlignment="1">
      <alignment vertical="center"/>
    </xf>
    <xf numFmtId="167" fontId="7" fillId="8" borderId="4" xfId="9" applyNumberFormat="1" applyFont="1" applyFill="1" applyBorder="1" applyAlignment="1">
      <alignment horizontal="left" vertical="center" indent="2"/>
    </xf>
    <xf numFmtId="164" fontId="7" fillId="8" borderId="5" xfId="9" applyNumberFormat="1" applyFont="1" applyFill="1" applyBorder="1" applyAlignment="1">
      <alignment vertical="center"/>
    </xf>
    <xf numFmtId="14" fontId="7" fillId="7" borderId="69" xfId="9" applyNumberFormat="1" applyFont="1" applyFill="1" applyBorder="1" applyAlignment="1">
      <alignment horizontal="center" vertical="center" wrapText="1"/>
    </xf>
    <xf numFmtId="14" fontId="7" fillId="7" borderId="70" xfId="9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4" fontId="7" fillId="8" borderId="2" xfId="9" applyNumberFormat="1" applyFont="1" applyFill="1" applyBorder="1" applyAlignment="1">
      <alignment horizontal="center" vertical="center"/>
    </xf>
    <xf numFmtId="167" fontId="7" fillId="7" borderId="71" xfId="9" applyNumberFormat="1" applyFont="1" applyFill="1" applyBorder="1" applyAlignment="1">
      <alignment horizontal="center" vertical="center"/>
    </xf>
    <xf numFmtId="167" fontId="7" fillId="7" borderId="72" xfId="9" applyNumberFormat="1" applyFont="1" applyFill="1" applyBorder="1" applyAlignment="1">
      <alignment horizontal="center" vertical="center"/>
    </xf>
    <xf numFmtId="167" fontId="5" fillId="0" borderId="38" xfId="9" applyNumberFormat="1" applyFont="1" applyBorder="1" applyAlignment="1">
      <alignment vertical="center"/>
    </xf>
    <xf numFmtId="167" fontId="7" fillId="8" borderId="73" xfId="9" applyNumberFormat="1" applyFont="1" applyFill="1" applyBorder="1" applyAlignment="1">
      <alignment vertical="center"/>
    </xf>
    <xf numFmtId="167" fontId="7" fillId="7" borderId="4" xfId="9" applyNumberFormat="1" applyFont="1" applyFill="1" applyBorder="1" applyAlignment="1">
      <alignment horizontal="center" vertical="top"/>
    </xf>
    <xf numFmtId="167" fontId="7" fillId="7" borderId="72" xfId="9" applyNumberFormat="1" applyFont="1" applyFill="1" applyBorder="1" applyAlignment="1">
      <alignment horizontal="center" vertical="top"/>
    </xf>
    <xf numFmtId="167" fontId="7" fillId="8" borderId="38" xfId="9" applyNumberFormat="1" applyFont="1" applyFill="1" applyBorder="1" applyAlignment="1">
      <alignment vertical="center"/>
    </xf>
    <xf numFmtId="167" fontId="5" fillId="0" borderId="71" xfId="9" applyNumberFormat="1" applyFont="1" applyBorder="1" applyAlignment="1">
      <alignment vertical="center"/>
    </xf>
    <xf numFmtId="164" fontId="7" fillId="0" borderId="0" xfId="9" applyNumberFormat="1" applyFont="1" applyAlignment="1">
      <alignment vertical="center"/>
    </xf>
    <xf numFmtId="167" fontId="7" fillId="0" borderId="0" xfId="9" applyNumberFormat="1" applyFont="1" applyAlignment="1">
      <alignment vertical="center"/>
    </xf>
    <xf numFmtId="167" fontId="7" fillId="0" borderId="43" xfId="9" applyNumberFormat="1" applyFont="1" applyBorder="1" applyAlignment="1">
      <alignment vertical="center"/>
    </xf>
    <xf numFmtId="167" fontId="7" fillId="0" borderId="74" xfId="9" applyNumberFormat="1" applyFont="1" applyBorder="1" applyAlignment="1">
      <alignment vertical="center"/>
    </xf>
    <xf numFmtId="167" fontId="7" fillId="0" borderId="67" xfId="9" applyNumberFormat="1" applyFont="1" applyBorder="1" applyAlignment="1">
      <alignment vertical="center"/>
    </xf>
    <xf numFmtId="167" fontId="19" fillId="0" borderId="0" xfId="9" applyNumberFormat="1" applyFont="1" applyAlignment="1">
      <alignment vertical="center"/>
    </xf>
    <xf numFmtId="167" fontId="7" fillId="7" borderId="75" xfId="9" applyNumberFormat="1" applyFont="1" applyFill="1" applyBorder="1" applyAlignment="1">
      <alignment horizontal="center" vertical="center"/>
    </xf>
    <xf numFmtId="167" fontId="7" fillId="7" borderId="45" xfId="4" applyNumberFormat="1" applyFont="1" applyFill="1" applyBorder="1" applyAlignment="1">
      <alignment vertical="center" wrapText="1"/>
    </xf>
    <xf numFmtId="167" fontId="5" fillId="0" borderId="45" xfId="4" applyNumberFormat="1" applyFont="1" applyBorder="1" applyAlignment="1">
      <alignment horizontal="right" vertical="center" wrapText="1"/>
    </xf>
    <xf numFmtId="167" fontId="7" fillId="0" borderId="45" xfId="4" applyNumberFormat="1" applyFont="1" applyBorder="1" applyAlignment="1">
      <alignment horizontal="right" vertical="center" wrapText="1"/>
    </xf>
    <xf numFmtId="167" fontId="7" fillId="17" borderId="45" xfId="4" applyNumberFormat="1" applyFont="1" applyFill="1" applyBorder="1" applyAlignment="1">
      <alignment vertical="center" wrapText="1"/>
    </xf>
    <xf numFmtId="167" fontId="7" fillId="7" borderId="76" xfId="4" applyNumberFormat="1" applyFont="1" applyFill="1" applyBorder="1" applyAlignment="1">
      <alignment vertical="center" wrapText="1"/>
    </xf>
    <xf numFmtId="167" fontId="7" fillId="7" borderId="6" xfId="9" applyNumberFormat="1" applyFont="1" applyFill="1" applyBorder="1" applyAlignment="1">
      <alignment vertical="center"/>
    </xf>
    <xf numFmtId="167" fontId="7" fillId="7" borderId="5" xfId="9" applyNumberFormat="1" applyFont="1" applyFill="1" applyBorder="1" applyAlignment="1">
      <alignment horizontal="center" vertical="center"/>
    </xf>
    <xf numFmtId="14" fontId="8" fillId="8" borderId="3" xfId="9" applyNumberFormat="1" applyFont="1" applyFill="1" applyBorder="1" applyAlignment="1">
      <alignment horizontal="center" vertical="center"/>
    </xf>
    <xf numFmtId="167" fontId="8" fillId="8" borderId="5" xfId="9" applyNumberFormat="1" applyFont="1" applyFill="1" applyBorder="1" applyAlignment="1">
      <alignment horizontal="center" vertical="center"/>
    </xf>
    <xf numFmtId="167" fontId="8" fillId="8" borderId="6" xfId="9" applyNumberFormat="1" applyFont="1" applyFill="1" applyBorder="1" applyAlignment="1">
      <alignment vertical="center"/>
    </xf>
    <xf numFmtId="167" fontId="8" fillId="0" borderId="4" xfId="9" applyNumberFormat="1" applyFont="1" applyBorder="1" applyAlignment="1">
      <alignment vertical="center" wrapText="1"/>
    </xf>
    <xf numFmtId="164" fontId="9" fillId="0" borderId="5" xfId="9" applyNumberFormat="1" applyFont="1" applyBorder="1" applyAlignment="1">
      <alignment horizontal="center" vertical="center"/>
    </xf>
    <xf numFmtId="167" fontId="9" fillId="0" borderId="71" xfId="9" applyNumberFormat="1" applyFont="1" applyBorder="1" applyAlignment="1">
      <alignment vertical="center"/>
    </xf>
    <xf numFmtId="164" fontId="8" fillId="0" borderId="0" xfId="9" applyNumberFormat="1" applyFont="1" applyAlignment="1">
      <alignment vertical="center"/>
    </xf>
    <xf numFmtId="167" fontId="8" fillId="0" borderId="0" xfId="9" applyNumberFormat="1" applyFont="1" applyAlignment="1">
      <alignment vertical="center"/>
    </xf>
    <xf numFmtId="167" fontId="8" fillId="0" borderId="67" xfId="9" applyNumberFormat="1" applyFont="1" applyBorder="1" applyAlignment="1">
      <alignment vertical="center" wrapText="1"/>
    </xf>
    <xf numFmtId="164" fontId="8" fillId="0" borderId="44" xfId="9" applyNumberFormat="1" applyFont="1" applyBorder="1" applyAlignment="1">
      <alignment vertical="center"/>
    </xf>
    <xf numFmtId="167" fontId="8" fillId="0" borderId="43" xfId="9" applyNumberFormat="1" applyFont="1" applyBorder="1" applyAlignment="1">
      <alignment vertical="center"/>
    </xf>
    <xf numFmtId="164" fontId="24" fillId="0" borderId="0" xfId="0" applyNumberFormat="1" applyFont="1"/>
    <xf numFmtId="0" fontId="24" fillId="0" borderId="0" xfId="0" applyFont="1" applyAlignment="1">
      <alignment vertical="center"/>
    </xf>
    <xf numFmtId="0" fontId="24" fillId="0" borderId="0" xfId="0" applyFont="1"/>
    <xf numFmtId="170" fontId="8" fillId="18" borderId="27" xfId="36" applyNumberFormat="1" applyFont="1" applyFill="1" applyBorder="1" applyAlignment="1">
      <alignment horizontal="center" vertical="center" wrapText="1"/>
    </xf>
    <xf numFmtId="0" fontId="8" fillId="18" borderId="30" xfId="36" applyFont="1" applyFill="1" applyBorder="1" applyAlignment="1">
      <alignment horizontal="center" vertical="top" wrapText="1"/>
    </xf>
    <xf numFmtId="170" fontId="8" fillId="18" borderId="26" xfId="36" applyNumberFormat="1" applyFont="1" applyFill="1" applyBorder="1" applyAlignment="1">
      <alignment horizontal="center" vertical="center" wrapText="1"/>
    </xf>
    <xf numFmtId="164" fontId="9" fillId="0" borderId="55" xfId="4" applyFont="1" applyBorder="1" applyAlignment="1">
      <alignment horizontal="right" vertical="center" wrapText="1"/>
    </xf>
    <xf numFmtId="0" fontId="9" fillId="0" borderId="81" xfId="36" applyFont="1" applyBorder="1" applyAlignment="1">
      <alignment horizontal="justify" vertical="center" wrapText="1"/>
    </xf>
    <xf numFmtId="0" fontId="9" fillId="0" borderId="107" xfId="36" applyFont="1" applyBorder="1" applyAlignment="1">
      <alignment horizontal="justify" vertical="center" wrapText="1"/>
    </xf>
    <xf numFmtId="164" fontId="16" fillId="0" borderId="0" xfId="0" applyNumberFormat="1" applyFont="1" applyAlignment="1">
      <alignment horizontal="right"/>
    </xf>
    <xf numFmtId="195" fontId="16" fillId="0" borderId="0" xfId="1" applyNumberFormat="1" applyFont="1" applyFill="1" applyBorder="1"/>
    <xf numFmtId="164" fontId="16" fillId="0" borderId="112" xfId="9" quotePrefix="1" applyNumberFormat="1" applyFont="1" applyBorder="1" applyAlignment="1">
      <alignment horizontal="right" vertical="center"/>
    </xf>
    <xf numFmtId="195" fontId="16" fillId="0" borderId="113" xfId="1" quotePrefix="1" applyNumberFormat="1" applyFont="1" applyFill="1" applyBorder="1" applyAlignment="1">
      <alignment horizontal="center" vertical="center"/>
    </xf>
    <xf numFmtId="164" fontId="29" fillId="100" borderId="114" xfId="9" applyNumberFormat="1" applyFont="1" applyFill="1" applyBorder="1" applyAlignment="1">
      <alignment horizontal="right" vertical="center"/>
    </xf>
    <xf numFmtId="195" fontId="29" fillId="100" borderId="115" xfId="1" applyNumberFormat="1" applyFont="1" applyFill="1" applyBorder="1" applyAlignment="1">
      <alignment horizontal="center" vertical="center"/>
    </xf>
    <xf numFmtId="164" fontId="29" fillId="0" borderId="112" xfId="9" applyNumberFormat="1" applyFont="1" applyBorder="1" applyAlignment="1">
      <alignment horizontal="right" vertical="center"/>
    </xf>
    <xf numFmtId="195" fontId="29" fillId="0" borderId="113" xfId="1" applyNumberFormat="1" applyFont="1" applyFill="1" applyBorder="1" applyAlignment="1">
      <alignment horizontal="center" vertical="center"/>
    </xf>
    <xf numFmtId="164" fontId="16" fillId="0" borderId="112" xfId="9" applyNumberFormat="1" applyFont="1" applyBorder="1" applyAlignment="1">
      <alignment horizontal="right" vertical="center"/>
    </xf>
    <xf numFmtId="195" fontId="16" fillId="0" borderId="113" xfId="1" applyNumberFormat="1" applyFont="1" applyFill="1" applyBorder="1" applyAlignment="1">
      <alignment horizontal="center" vertical="center"/>
    </xf>
    <xf numFmtId="164" fontId="29" fillId="100" borderId="116" xfId="9" applyNumberFormat="1" applyFont="1" applyFill="1" applyBorder="1" applyAlignment="1">
      <alignment horizontal="right" vertical="center"/>
    </xf>
    <xf numFmtId="195" fontId="29" fillId="100" borderId="117" xfId="1" applyNumberFormat="1" applyFont="1" applyFill="1" applyBorder="1" applyAlignment="1">
      <alignment horizontal="center" vertical="center"/>
    </xf>
    <xf numFmtId="167" fontId="16" fillId="0" borderId="120" xfId="9" quotePrefix="1" applyNumberFormat="1" applyFont="1" applyBorder="1" applyAlignment="1">
      <alignment horizontal="right" vertical="center"/>
    </xf>
    <xf numFmtId="195" fontId="16" fillId="0" borderId="113" xfId="9" quotePrefix="1" applyNumberFormat="1" applyFont="1" applyBorder="1" applyAlignment="1">
      <alignment horizontal="center" vertical="center"/>
    </xf>
    <xf numFmtId="164" fontId="16" fillId="0" borderId="120" xfId="9" quotePrefix="1" applyNumberFormat="1" applyFont="1" applyBorder="1" applyAlignment="1">
      <alignment horizontal="right" vertical="center"/>
    </xf>
    <xf numFmtId="195" fontId="16" fillId="0" borderId="113" xfId="1" quotePrefix="1" applyNumberFormat="1" applyFont="1" applyBorder="1" applyAlignment="1">
      <alignment horizontal="center" vertical="center"/>
    </xf>
    <xf numFmtId="164" fontId="29" fillId="100" borderId="121" xfId="9" applyNumberFormat="1" applyFont="1" applyFill="1" applyBorder="1" applyAlignment="1">
      <alignment horizontal="right" vertical="center"/>
    </xf>
    <xf numFmtId="164" fontId="29" fillId="0" borderId="120" xfId="9" applyNumberFormat="1" applyFont="1" applyBorder="1" applyAlignment="1">
      <alignment horizontal="right" vertical="center"/>
    </xf>
    <xf numFmtId="195" fontId="29" fillId="0" borderId="113" xfId="9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14" applyFont="1"/>
    <xf numFmtId="167" fontId="24" fillId="0" borderId="0" xfId="0" applyNumberFormat="1" applyFont="1"/>
    <xf numFmtId="164" fontId="24" fillId="0" borderId="0" xfId="4" applyFont="1"/>
    <xf numFmtId="0" fontId="9" fillId="0" borderId="49" xfId="37" applyFont="1" applyBorder="1" applyAlignment="1">
      <alignment vertical="center"/>
    </xf>
    <xf numFmtId="0" fontId="11" fillId="9" borderId="18" xfId="37" applyFont="1" applyFill="1" applyBorder="1" applyAlignment="1">
      <alignment vertical="center" wrapText="1"/>
    </xf>
    <xf numFmtId="167" fontId="11" fillId="9" borderId="18" xfId="37" applyNumberFormat="1" applyFont="1" applyFill="1" applyBorder="1" applyAlignment="1">
      <alignment vertical="center"/>
    </xf>
    <xf numFmtId="170" fontId="8" fillId="9" borderId="31" xfId="30" applyNumberFormat="1" applyFont="1" applyFill="1" applyBorder="1" applyAlignment="1">
      <alignment horizontal="center" vertical="center" wrapText="1"/>
    </xf>
    <xf numFmtId="0" fontId="8" fillId="9" borderId="28" xfId="30" applyFont="1" applyFill="1" applyBorder="1" applyAlignment="1">
      <alignment horizontal="justify" vertical="center" wrapText="1"/>
    </xf>
    <xf numFmtId="164" fontId="8" fillId="9" borderId="28" xfId="4" applyFont="1" applyFill="1" applyBorder="1" applyAlignment="1">
      <alignment horizontal="right" vertical="center" wrapText="1"/>
    </xf>
    <xf numFmtId="0" fontId="8" fillId="9" borderId="29" xfId="30" applyFont="1" applyFill="1" applyBorder="1" applyAlignment="1">
      <alignment horizontal="justify" vertical="center" wrapText="1"/>
    </xf>
    <xf numFmtId="164" fontId="8" fillId="9" borderId="29" xfId="4" applyFont="1" applyFill="1" applyBorder="1" applyAlignment="1">
      <alignment horizontal="right" vertical="center" wrapText="1"/>
    </xf>
    <xf numFmtId="164" fontId="8" fillId="9" borderId="28" xfId="30" applyNumberFormat="1" applyFont="1" applyFill="1" applyBorder="1" applyAlignment="1">
      <alignment horizontal="right" vertical="center" wrapText="1"/>
    </xf>
    <xf numFmtId="0" fontId="8" fillId="9" borderId="28" xfId="30" applyFont="1" applyFill="1" applyBorder="1" applyAlignment="1">
      <alignment horizontal="center" vertical="top" wrapText="1"/>
    </xf>
    <xf numFmtId="175" fontId="8" fillId="9" borderId="28" xfId="30" applyNumberFormat="1" applyFont="1" applyFill="1" applyBorder="1" applyAlignment="1">
      <alignment horizontal="justify" vertical="center" wrapText="1"/>
    </xf>
    <xf numFmtId="0" fontId="102" fillId="0" borderId="0" xfId="0" applyFont="1"/>
    <xf numFmtId="0" fontId="17" fillId="0" borderId="0" xfId="0" applyFont="1"/>
    <xf numFmtId="164" fontId="17" fillId="0" borderId="0" xfId="4" applyFont="1"/>
    <xf numFmtId="3" fontId="24" fillId="0" borderId="0" xfId="0" applyNumberFormat="1" applyFont="1"/>
    <xf numFmtId="167" fontId="29" fillId="8" borderId="5" xfId="9" applyNumberFormat="1" applyFont="1" applyFill="1" applyBorder="1" applyAlignment="1">
      <alignment horizontal="center" vertical="top"/>
    </xf>
    <xf numFmtId="0" fontId="102" fillId="0" borderId="0" xfId="0" applyFont="1" applyAlignment="1">
      <alignment horizontal="left" vertical="center"/>
    </xf>
    <xf numFmtId="167" fontId="16" fillId="0" borderId="0" xfId="9" applyNumberFormat="1" applyFont="1"/>
    <xf numFmtId="167" fontId="102" fillId="0" borderId="0" xfId="9" applyNumberFormat="1" applyFont="1"/>
    <xf numFmtId="167" fontId="101" fillId="0" borderId="0" xfId="9" applyNumberFormat="1" applyFont="1"/>
    <xf numFmtId="167" fontId="29" fillId="0" borderId="0" xfId="0" applyNumberFormat="1" applyFont="1"/>
    <xf numFmtId="41" fontId="24" fillId="0" borderId="0" xfId="0" applyNumberFormat="1" applyFont="1"/>
    <xf numFmtId="0" fontId="16" fillId="0" borderId="0" xfId="14" applyFont="1" applyAlignment="1">
      <alignment horizontal="center"/>
    </xf>
    <xf numFmtId="0" fontId="16" fillId="0" borderId="0" xfId="14" applyFont="1" applyAlignment="1">
      <alignment wrapText="1"/>
    </xf>
    <xf numFmtId="3" fontId="24" fillId="0" borderId="0" xfId="0" applyNumberFormat="1" applyFont="1" applyAlignment="1">
      <alignment vertical="center"/>
    </xf>
    <xf numFmtId="167" fontId="29" fillId="8" borderId="25" xfId="17" applyNumberFormat="1" applyFont="1" applyFill="1" applyBorder="1" applyAlignment="1">
      <alignment horizontal="center" vertical="center" wrapText="1"/>
    </xf>
    <xf numFmtId="167" fontId="29" fillId="8" borderId="5" xfId="17" applyNumberFormat="1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24" fillId="0" borderId="0" xfId="4" applyFont="1" applyAlignment="1">
      <alignment vertical="center"/>
    </xf>
    <xf numFmtId="167" fontId="29" fillId="7" borderId="18" xfId="10" applyNumberFormat="1" applyFont="1" applyFill="1" applyBorder="1" applyAlignment="1">
      <alignment vertical="center"/>
    </xf>
    <xf numFmtId="0" fontId="27" fillId="0" borderId="0" xfId="0" applyFont="1"/>
    <xf numFmtId="167" fontId="27" fillId="0" borderId="0" xfId="0" applyNumberFormat="1" applyFont="1"/>
    <xf numFmtId="0" fontId="29" fillId="7" borderId="16" xfId="0" applyFont="1" applyFill="1" applyBorder="1" applyAlignment="1">
      <alignment horizontal="center" vertical="center" wrapText="1"/>
    </xf>
    <xf numFmtId="0" fontId="24" fillId="0" borderId="16" xfId="0" applyFont="1" applyBorder="1"/>
    <xf numFmtId="0" fontId="24" fillId="0" borderId="15" xfId="0" applyFont="1" applyBorder="1"/>
    <xf numFmtId="0" fontId="24" fillId="0" borderId="18" xfId="0" applyFont="1" applyBorder="1"/>
    <xf numFmtId="167" fontId="17" fillId="0" borderId="0" xfId="0" applyNumberFormat="1" applyFont="1"/>
    <xf numFmtId="0" fontId="25" fillId="7" borderId="41" xfId="0" applyFont="1" applyFill="1" applyBorder="1" applyAlignment="1">
      <alignment horizontal="center"/>
    </xf>
    <xf numFmtId="0" fontId="25" fillId="7" borderId="16" xfId="0" applyFont="1" applyFill="1" applyBorder="1" applyAlignment="1">
      <alignment horizontal="center"/>
    </xf>
    <xf numFmtId="0" fontId="25" fillId="7" borderId="18" xfId="0" applyFont="1" applyFill="1" applyBorder="1"/>
    <xf numFmtId="41" fontId="25" fillId="7" borderId="18" xfId="0" applyNumberFormat="1" applyFont="1" applyFill="1" applyBorder="1" applyAlignment="1">
      <alignment horizontal="right"/>
    </xf>
    <xf numFmtId="14" fontId="25" fillId="7" borderId="49" xfId="0" applyNumberFormat="1" applyFont="1" applyFill="1" applyBorder="1" applyAlignment="1">
      <alignment horizontal="center" vertical="center" wrapText="1"/>
    </xf>
    <xf numFmtId="14" fontId="25" fillId="7" borderId="16" xfId="0" applyNumberFormat="1" applyFont="1" applyFill="1" applyBorder="1" applyAlignment="1">
      <alignment horizontal="center" vertical="center" wrapText="1"/>
    </xf>
    <xf numFmtId="3" fontId="16" fillId="0" borderId="49" xfId="17" applyNumberFormat="1" applyFont="1" applyBorder="1" applyAlignment="1">
      <alignment vertical="center"/>
    </xf>
    <xf numFmtId="177" fontId="25" fillId="7" borderId="18" xfId="0" applyNumberFormat="1" applyFont="1" applyFill="1" applyBorder="1" applyAlignment="1">
      <alignment horizontal="right"/>
    </xf>
    <xf numFmtId="164" fontId="17" fillId="0" borderId="0" xfId="0" applyNumberFormat="1" applyFont="1"/>
    <xf numFmtId="0" fontId="25" fillId="0" borderId="0" xfId="0" applyFont="1"/>
    <xf numFmtId="164" fontId="29" fillId="7" borderId="23" xfId="4" applyFont="1" applyFill="1" applyBorder="1" applyAlignment="1">
      <alignment horizontal="right" vertical="center"/>
    </xf>
    <xf numFmtId="0" fontId="28" fillId="7" borderId="49" xfId="0" applyFont="1" applyFill="1" applyBorder="1" applyAlignment="1">
      <alignment horizontal="center" vertical="center" wrapText="1"/>
    </xf>
    <xf numFmtId="0" fontId="28" fillId="7" borderId="16" xfId="0" applyFont="1" applyFill="1" applyBorder="1" applyAlignment="1">
      <alignment horizontal="center" vertical="center" wrapText="1"/>
    </xf>
    <xf numFmtId="0" fontId="28" fillId="7" borderId="16" xfId="0" applyFont="1" applyFill="1" applyBorder="1" applyAlignment="1">
      <alignment horizontal="center" vertical="center"/>
    </xf>
    <xf numFmtId="164" fontId="28" fillId="7" borderId="18" xfId="4" applyFont="1" applyFill="1" applyBorder="1" applyAlignment="1">
      <alignment horizontal="left" vertical="center"/>
    </xf>
    <xf numFmtId="164" fontId="28" fillId="7" borderId="18" xfId="4" applyFont="1" applyFill="1" applyBorder="1" applyAlignment="1">
      <alignment horizontal="right" vertical="center"/>
    </xf>
    <xf numFmtId="167" fontId="28" fillId="7" borderId="18" xfId="4" applyNumberFormat="1" applyFont="1" applyFill="1" applyBorder="1" applyAlignment="1">
      <alignment horizontal="right" vertical="center"/>
    </xf>
    <xf numFmtId="0" fontId="107" fillId="7" borderId="37" xfId="0" applyFont="1" applyFill="1" applyBorder="1" applyAlignment="1">
      <alignment horizontal="left"/>
    </xf>
    <xf numFmtId="0" fontId="28" fillId="7" borderId="41" xfId="0" applyFont="1" applyFill="1" applyBorder="1" applyAlignment="1">
      <alignment horizontal="center" vertical="center"/>
    </xf>
    <xf numFmtId="0" fontId="29" fillId="7" borderId="49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/>
    </xf>
    <xf numFmtId="0" fontId="29" fillId="7" borderId="17" xfId="0" applyFont="1" applyFill="1" applyBorder="1" applyAlignment="1">
      <alignment horizontal="center" vertical="center"/>
    </xf>
    <xf numFmtId="164" fontId="29" fillId="7" borderId="21" xfId="4" applyFont="1" applyFill="1" applyBorder="1" applyAlignment="1">
      <alignment horizontal="left" vertical="center"/>
    </xf>
    <xf numFmtId="164" fontId="29" fillId="7" borderId="22" xfId="4" applyFont="1" applyFill="1" applyBorder="1" applyAlignment="1">
      <alignment horizontal="right" vertical="center"/>
    </xf>
    <xf numFmtId="167" fontId="29" fillId="7" borderId="22" xfId="4" applyNumberFormat="1" applyFont="1" applyFill="1" applyBorder="1" applyAlignment="1">
      <alignment horizontal="right" vertical="center"/>
    </xf>
    <xf numFmtId="0" fontId="27" fillId="0" borderId="18" xfId="0" applyFont="1" applyBorder="1" applyAlignment="1">
      <alignment horizontal="center" vertical="center"/>
    </xf>
    <xf numFmtId="0" fontId="27" fillId="0" borderId="18" xfId="0" applyFont="1" applyBorder="1"/>
    <xf numFmtId="0" fontId="27" fillId="15" borderId="18" xfId="0" applyFont="1" applyFill="1" applyBorder="1" applyAlignment="1">
      <alignment horizontal="center" vertical="center"/>
    </xf>
    <xf numFmtId="164" fontId="29" fillId="7" borderId="131" xfId="4" applyFont="1" applyFill="1" applyBorder="1" applyAlignment="1">
      <alignment horizontal="left" vertical="center"/>
    </xf>
    <xf numFmtId="164" fontId="29" fillId="7" borderId="132" xfId="4" applyFont="1" applyFill="1" applyBorder="1" applyAlignment="1">
      <alignment horizontal="right" vertical="center"/>
    </xf>
    <xf numFmtId="167" fontId="29" fillId="7" borderId="132" xfId="4" applyNumberFormat="1" applyFont="1" applyFill="1" applyBorder="1" applyAlignment="1">
      <alignment horizontal="right" vertical="center"/>
    </xf>
    <xf numFmtId="164" fontId="29" fillId="7" borderId="133" xfId="4" applyFont="1" applyFill="1" applyBorder="1" applyAlignment="1">
      <alignment horizontal="right" vertical="center"/>
    </xf>
    <xf numFmtId="0" fontId="16" fillId="15" borderId="0" xfId="0" applyFont="1" applyFill="1"/>
    <xf numFmtId="0" fontId="16" fillId="15" borderId="0" xfId="0" applyFont="1" applyFill="1" applyAlignment="1">
      <alignment horizontal="right" vertical="center"/>
    </xf>
    <xf numFmtId="167" fontId="29" fillId="7" borderId="18" xfId="26" applyNumberFormat="1" applyFont="1" applyFill="1" applyBorder="1" applyAlignment="1">
      <alignment horizontal="center" vertical="center" wrapText="1"/>
    </xf>
    <xf numFmtId="14" fontId="29" fillId="7" borderId="18" xfId="26" applyNumberFormat="1" applyFont="1" applyFill="1" applyBorder="1" applyAlignment="1">
      <alignment horizontal="center" vertical="center" wrapText="1"/>
    </xf>
    <xf numFmtId="167" fontId="29" fillId="15" borderId="49" xfId="26" applyNumberFormat="1" applyFont="1" applyFill="1" applyBorder="1" applyAlignment="1">
      <alignment horizontal="left" vertical="center" wrapText="1"/>
    </xf>
    <xf numFmtId="167" fontId="16" fillId="15" borderId="49" xfId="26" applyNumberFormat="1" applyFont="1" applyFill="1" applyBorder="1" applyAlignment="1">
      <alignment horizontal="center" vertical="center" wrapText="1"/>
    </xf>
    <xf numFmtId="164" fontId="16" fillId="15" borderId="49" xfId="10" applyFont="1" applyFill="1" applyBorder="1" applyAlignment="1">
      <alignment horizontal="right" vertical="center" wrapText="1"/>
    </xf>
    <xf numFmtId="167" fontId="16" fillId="15" borderId="52" xfId="26" applyNumberFormat="1" applyFont="1" applyFill="1" applyBorder="1" applyAlignment="1">
      <alignment horizontal="left" vertical="center" wrapText="1"/>
    </xf>
    <xf numFmtId="167" fontId="16" fillId="15" borderId="52" xfId="26" applyNumberFormat="1" applyFont="1" applyFill="1" applyBorder="1" applyAlignment="1">
      <alignment horizontal="center" vertical="center" wrapText="1"/>
    </xf>
    <xf numFmtId="167" fontId="16" fillId="15" borderId="52" xfId="26" applyNumberFormat="1" applyFont="1" applyFill="1" applyBorder="1" applyAlignment="1">
      <alignment horizontal="right" vertical="center"/>
    </xf>
    <xf numFmtId="164" fontId="16" fillId="15" borderId="52" xfId="10" applyFont="1" applyFill="1" applyBorder="1" applyAlignment="1">
      <alignment horizontal="right" vertical="center" wrapText="1"/>
    </xf>
    <xf numFmtId="167" fontId="29" fillId="7" borderId="18" xfId="26" applyNumberFormat="1" applyFont="1" applyFill="1" applyBorder="1" applyAlignment="1">
      <alignment vertical="center" wrapText="1"/>
    </xf>
    <xf numFmtId="167" fontId="29" fillId="7" borderId="18" xfId="26" applyNumberFormat="1" applyFont="1" applyFill="1" applyBorder="1" applyAlignment="1">
      <alignment horizontal="center" vertical="center"/>
    </xf>
    <xf numFmtId="167" fontId="29" fillId="7" borderId="18" xfId="26" applyNumberFormat="1" applyFont="1" applyFill="1" applyBorder="1" applyAlignment="1">
      <alignment horizontal="right" vertical="center"/>
    </xf>
    <xf numFmtId="167" fontId="16" fillId="15" borderId="18" xfId="26" applyNumberFormat="1" applyFont="1" applyFill="1" applyBorder="1" applyAlignment="1">
      <alignment horizontal="left" vertical="center" wrapText="1"/>
    </xf>
    <xf numFmtId="167" fontId="16" fillId="15" borderId="18" xfId="26" applyNumberFormat="1" applyFont="1" applyFill="1" applyBorder="1" applyAlignment="1">
      <alignment horizontal="center" vertical="center" wrapText="1"/>
    </xf>
    <xf numFmtId="167" fontId="16" fillId="15" borderId="18" xfId="10" applyNumberFormat="1" applyFont="1" applyFill="1" applyBorder="1" applyAlignment="1">
      <alignment horizontal="right" vertical="center" wrapText="1"/>
    </xf>
    <xf numFmtId="167" fontId="16" fillId="15" borderId="18" xfId="26" applyNumberFormat="1" applyFont="1" applyFill="1" applyBorder="1" applyAlignment="1">
      <alignment horizontal="center" vertical="center"/>
    </xf>
    <xf numFmtId="167" fontId="16" fillId="15" borderId="18" xfId="10" applyNumberFormat="1" applyFont="1" applyFill="1" applyBorder="1" applyAlignment="1">
      <alignment horizontal="right" vertical="center"/>
    </xf>
    <xf numFmtId="167" fontId="16" fillId="7" borderId="18" xfId="26" applyNumberFormat="1" applyFont="1" applyFill="1" applyBorder="1" applyAlignment="1">
      <alignment horizontal="center" vertical="center"/>
    </xf>
    <xf numFmtId="167" fontId="29" fillId="15" borderId="18" xfId="26" applyNumberFormat="1" applyFont="1" applyFill="1" applyBorder="1" applyAlignment="1">
      <alignment horizontal="left" vertical="center" wrapText="1"/>
    </xf>
    <xf numFmtId="167" fontId="29" fillId="15" borderId="18" xfId="26" applyNumberFormat="1" applyFont="1" applyFill="1" applyBorder="1" applyAlignment="1">
      <alignment horizontal="center" vertical="center"/>
    </xf>
    <xf numFmtId="167" fontId="29" fillId="15" borderId="18" xfId="26" applyNumberFormat="1" applyFont="1" applyFill="1" applyBorder="1" applyAlignment="1">
      <alignment horizontal="right" vertical="center"/>
    </xf>
    <xf numFmtId="167" fontId="16" fillId="15" borderId="18" xfId="26" applyNumberFormat="1" applyFont="1" applyFill="1" applyBorder="1" applyAlignment="1">
      <alignment vertical="center" wrapText="1"/>
    </xf>
    <xf numFmtId="167" fontId="16" fillId="15" borderId="18" xfId="26" applyNumberFormat="1" applyFont="1" applyFill="1" applyBorder="1" applyAlignment="1">
      <alignment horizontal="right" vertical="center"/>
    </xf>
    <xf numFmtId="3" fontId="16" fillId="15" borderId="18" xfId="26" applyNumberFormat="1" applyFont="1" applyFill="1" applyBorder="1" applyAlignment="1">
      <alignment horizontal="center" vertical="center"/>
    </xf>
    <xf numFmtId="167" fontId="29" fillId="15" borderId="18" xfId="26" applyNumberFormat="1" applyFont="1" applyFill="1" applyBorder="1" applyAlignment="1">
      <alignment horizontal="center" vertical="center" wrapText="1"/>
    </xf>
    <xf numFmtId="167" fontId="29" fillId="15" borderId="18" xfId="26" applyNumberFormat="1" applyFont="1" applyFill="1" applyBorder="1" applyAlignment="1">
      <alignment horizontal="right" vertical="center" wrapText="1"/>
    </xf>
    <xf numFmtId="178" fontId="16" fillId="15" borderId="18" xfId="26" applyNumberFormat="1" applyFont="1" applyFill="1" applyBorder="1" applyAlignment="1">
      <alignment horizontal="center" vertical="center"/>
    </xf>
    <xf numFmtId="167" fontId="16" fillId="15" borderId="18" xfId="26" applyNumberFormat="1" applyFont="1" applyFill="1" applyBorder="1" applyAlignment="1">
      <alignment horizontal="right" vertical="center" wrapText="1"/>
    </xf>
    <xf numFmtId="0" fontId="16" fillId="0" borderId="18" xfId="0" applyFont="1" applyBorder="1" applyAlignment="1">
      <alignment horizontal="center"/>
    </xf>
    <xf numFmtId="0" fontId="24" fillId="15" borderId="0" xfId="0" applyFont="1" applyFill="1"/>
    <xf numFmtId="0" fontId="27" fillId="0" borderId="18" xfId="0" applyFont="1" applyBorder="1" applyAlignment="1">
      <alignment horizontal="left" vertical="center"/>
    </xf>
    <xf numFmtId="0" fontId="16" fillId="0" borderId="0" xfId="24" applyFont="1" applyFill="1" applyAlignment="1">
      <alignment vertical="center"/>
    </xf>
    <xf numFmtId="0" fontId="29" fillId="0" borderId="0" xfId="24" applyFont="1" applyFill="1" applyAlignment="1">
      <alignment vertical="center"/>
    </xf>
    <xf numFmtId="14" fontId="29" fillId="7" borderId="49" xfId="24" applyNumberFormat="1" applyFont="1" applyFill="1" applyBorder="1" applyAlignment="1">
      <alignment horizontal="center" vertical="center"/>
    </xf>
    <xf numFmtId="0" fontId="29" fillId="7" borderId="16" xfId="24" applyFont="1" applyFill="1" applyBorder="1" applyAlignment="1">
      <alignment horizontal="center" vertical="center"/>
    </xf>
    <xf numFmtId="0" fontId="29" fillId="7" borderId="19" xfId="24" applyFont="1" applyFill="1" applyBorder="1" applyAlignment="1">
      <alignment vertical="center"/>
    </xf>
    <xf numFmtId="167" fontId="16" fillId="0" borderId="18" xfId="10" applyNumberFormat="1" applyFont="1" applyFill="1" applyBorder="1" applyAlignment="1">
      <alignment vertical="center"/>
    </xf>
    <xf numFmtId="0" fontId="29" fillId="7" borderId="18" xfId="24" applyFont="1" applyFill="1" applyBorder="1" applyAlignment="1">
      <alignment horizontal="center" vertical="center" wrapText="1"/>
    </xf>
    <xf numFmtId="0" fontId="29" fillId="7" borderId="18" xfId="24" applyFont="1" applyFill="1" applyBorder="1" applyAlignment="1">
      <alignment vertical="center"/>
    </xf>
    <xf numFmtId="0" fontId="29" fillId="7" borderId="18" xfId="24" applyFont="1" applyFill="1" applyBorder="1" applyAlignment="1">
      <alignment horizontal="center" vertical="center"/>
    </xf>
    <xf numFmtId="167" fontId="16" fillId="0" borderId="0" xfId="24" applyNumberFormat="1" applyFont="1" applyFill="1" applyAlignment="1">
      <alignment vertical="center"/>
    </xf>
    <xf numFmtId="0" fontId="29" fillId="7" borderId="12" xfId="24" applyFont="1" applyFill="1" applyBorder="1" applyAlignment="1">
      <alignment vertical="center"/>
    </xf>
    <xf numFmtId="0" fontId="29" fillId="7" borderId="32" xfId="24" applyFont="1" applyFill="1" applyBorder="1" applyAlignment="1">
      <alignment horizontal="center" vertical="center" wrapText="1"/>
    </xf>
    <xf numFmtId="0" fontId="16" fillId="0" borderId="15" xfId="24" applyFont="1" applyFill="1" applyBorder="1" applyAlignment="1">
      <alignment vertical="center"/>
    </xf>
    <xf numFmtId="0" fontId="29" fillId="7" borderId="21" xfId="24" applyFont="1" applyFill="1" applyBorder="1" applyAlignment="1">
      <alignment vertical="center"/>
    </xf>
    <xf numFmtId="164" fontId="16" fillId="0" borderId="0" xfId="10" applyFont="1" applyFill="1" applyAlignment="1">
      <alignment vertical="center"/>
    </xf>
    <xf numFmtId="0" fontId="16" fillId="0" borderId="18" xfId="24" applyFont="1" applyFill="1" applyBorder="1" applyAlignment="1">
      <alignment vertical="center"/>
    </xf>
    <xf numFmtId="0" fontId="29" fillId="0" borderId="18" xfId="24" applyFont="1" applyFill="1" applyBorder="1" applyAlignment="1">
      <alignment vertical="center"/>
    </xf>
    <xf numFmtId="0" fontId="16" fillId="15" borderId="18" xfId="24" applyFont="1" applyFill="1" applyBorder="1" applyAlignment="1">
      <alignment vertical="center"/>
    </xf>
    <xf numFmtId="167" fontId="16" fillId="15" borderId="18" xfId="10" applyNumberFormat="1" applyFont="1" applyFill="1" applyBorder="1" applyAlignment="1">
      <alignment vertical="center"/>
    </xf>
    <xf numFmtId="0" fontId="16" fillId="0" borderId="18" xfId="24" applyFont="1" applyFill="1" applyBorder="1" applyAlignment="1">
      <alignment horizontal="left" vertical="center"/>
    </xf>
    <xf numFmtId="164" fontId="16" fillId="0" borderId="18" xfId="10" applyFont="1" applyFill="1" applyBorder="1" applyAlignment="1">
      <alignment vertical="center"/>
    </xf>
    <xf numFmtId="41" fontId="29" fillId="7" borderId="5" xfId="31" applyFont="1" applyFill="1" applyBorder="1" applyAlignment="1">
      <alignment horizontal="center" vertical="top"/>
    </xf>
    <xf numFmtId="14" fontId="25" fillId="7" borderId="49" xfId="0" applyNumberFormat="1" applyFont="1" applyFill="1" applyBorder="1" applyAlignment="1">
      <alignment horizontal="center" vertical="center"/>
    </xf>
    <xf numFmtId="164" fontId="25" fillId="7" borderId="18" xfId="10" applyFont="1" applyFill="1" applyBorder="1"/>
    <xf numFmtId="164" fontId="25" fillId="7" borderId="20" xfId="10" applyFont="1" applyFill="1" applyBorder="1"/>
    <xf numFmtId="164" fontId="16" fillId="0" borderId="18" xfId="10" applyFont="1" applyBorder="1"/>
    <xf numFmtId="0" fontId="25" fillId="0" borderId="18" xfId="0" applyFont="1" applyBorder="1"/>
    <xf numFmtId="167" fontId="16" fillId="0" borderId="24" xfId="0" applyNumberFormat="1" applyFont="1" applyBorder="1" applyAlignment="1">
      <alignment horizontal="right" vertical="center" wrapText="1"/>
    </xf>
    <xf numFmtId="0" fontId="29" fillId="12" borderId="24" xfId="0" applyFont="1" applyFill="1" applyBorder="1" applyAlignment="1">
      <alignment horizontal="justify" vertical="center"/>
    </xf>
    <xf numFmtId="167" fontId="29" fillId="12" borderId="24" xfId="0" applyNumberFormat="1" applyFont="1" applyFill="1" applyBorder="1" applyAlignment="1">
      <alignment horizontal="right" vertical="center" wrapText="1"/>
    </xf>
    <xf numFmtId="0" fontId="16" fillId="0" borderId="24" xfId="0" applyFont="1" applyBorder="1" applyAlignment="1">
      <alignment horizontal="left" vertical="center"/>
    </xf>
    <xf numFmtId="0" fontId="16" fillId="0" borderId="0" xfId="0" applyFont="1" applyAlignment="1">
      <alignment horizontal="justify" vertical="top" wrapText="1"/>
    </xf>
    <xf numFmtId="167" fontId="17" fillId="0" borderId="0" xfId="1" applyNumberFormat="1" applyFont="1" applyBorder="1" applyAlignment="1">
      <alignment horizontal="right" vertical="center" wrapText="1"/>
    </xf>
    <xf numFmtId="3" fontId="17" fillId="0" borderId="0" xfId="1" applyNumberFormat="1" applyFont="1" applyBorder="1" applyAlignment="1">
      <alignment horizontal="right" vertical="center" wrapText="1"/>
    </xf>
    <xf numFmtId="14" fontId="29" fillId="7" borderId="128" xfId="0" applyNumberFormat="1" applyFont="1" applyFill="1" applyBorder="1" applyAlignment="1">
      <alignment horizontal="center" vertical="center" wrapText="1"/>
    </xf>
    <xf numFmtId="3" fontId="17" fillId="0" borderId="0" xfId="0" applyNumberFormat="1" applyFont="1"/>
    <xf numFmtId="164" fontId="17" fillId="0" borderId="0" xfId="4" applyFont="1" applyBorder="1" applyAlignment="1">
      <alignment horizontal="right" vertical="center" wrapText="1"/>
    </xf>
    <xf numFmtId="164" fontId="17" fillId="0" borderId="0" xfId="4" applyFont="1" applyFill="1"/>
    <xf numFmtId="0" fontId="16" fillId="0" borderId="0" xfId="0" applyFont="1" applyAlignment="1">
      <alignment horizontal="justify" vertical="center" wrapText="1"/>
    </xf>
    <xf numFmtId="0" fontId="16" fillId="0" borderId="130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167" fontId="16" fillId="0" borderId="134" xfId="0" applyNumberFormat="1" applyFont="1" applyBorder="1" applyAlignment="1">
      <alignment horizontal="justify" vertical="center" wrapText="1"/>
    </xf>
    <xf numFmtId="3" fontId="25" fillId="0" borderId="0" xfId="0" applyNumberFormat="1" applyFont="1"/>
    <xf numFmtId="0" fontId="8" fillId="0" borderId="46" xfId="30" applyFont="1" applyBorder="1" applyAlignment="1">
      <alignment horizontal="justify" vertical="center" wrapText="1"/>
    </xf>
    <xf numFmtId="0" fontId="9" fillId="0" borderId="46" xfId="30" applyFont="1" applyBorder="1" applyAlignment="1">
      <alignment horizontal="justify" vertical="center" wrapText="1"/>
    </xf>
    <xf numFmtId="0" fontId="9" fillId="0" borderId="46" xfId="30" applyFont="1" applyBorder="1" applyAlignment="1">
      <alignment horizontal="left" vertical="center" wrapText="1"/>
    </xf>
    <xf numFmtId="0" fontId="8" fillId="0" borderId="28" xfId="30" applyFont="1" applyBorder="1" applyAlignment="1">
      <alignment horizontal="justify" vertical="center" wrapText="1"/>
    </xf>
    <xf numFmtId="164" fontId="8" fillId="0" borderId="28" xfId="4" applyFont="1" applyBorder="1" applyAlignment="1">
      <alignment horizontal="right" vertical="center" wrapText="1"/>
    </xf>
    <xf numFmtId="0" fontId="9" fillId="0" borderId="28" xfId="30" applyFont="1" applyBorder="1" applyAlignment="1">
      <alignment horizontal="justify" vertical="center" wrapText="1"/>
    </xf>
    <xf numFmtId="175" fontId="9" fillId="0" borderId="28" xfId="30" applyNumberFormat="1" applyFont="1" applyBorder="1" applyAlignment="1">
      <alignment horizontal="justify" vertical="center" wrapText="1"/>
    </xf>
    <xf numFmtId="0" fontId="8" fillId="0" borderId="28" xfId="30" applyFont="1" applyBorder="1" applyAlignment="1">
      <alignment vertical="top" wrapText="1"/>
    </xf>
    <xf numFmtId="0" fontId="9" fillId="0" borderId="28" xfId="30" applyFont="1" applyBorder="1" applyAlignment="1">
      <alignment vertical="top" wrapText="1"/>
    </xf>
    <xf numFmtId="0" fontId="8" fillId="9" borderId="28" xfId="30" applyFont="1" applyFill="1" applyBorder="1" applyAlignment="1">
      <alignment vertical="top" wrapText="1"/>
    </xf>
    <xf numFmtId="14" fontId="25" fillId="7" borderId="141" xfId="0" applyNumberFormat="1" applyFont="1" applyFill="1" applyBorder="1" applyAlignment="1">
      <alignment horizontal="center" vertical="center"/>
    </xf>
    <xf numFmtId="0" fontId="25" fillId="7" borderId="142" xfId="0" applyFont="1" applyFill="1" applyBorder="1" applyAlignment="1">
      <alignment horizontal="center"/>
    </xf>
    <xf numFmtId="3" fontId="10" fillId="0" borderId="0" xfId="0" applyNumberFormat="1" applyFont="1"/>
    <xf numFmtId="167" fontId="108" fillId="0" borderId="0" xfId="0" applyNumberFormat="1" applyFont="1"/>
    <xf numFmtId="167" fontId="70" fillId="0" borderId="0" xfId="0" applyNumberFormat="1" applyFont="1" applyAlignment="1">
      <alignment horizontal="center" vertical="center"/>
    </xf>
    <xf numFmtId="3" fontId="27" fillId="15" borderId="18" xfId="0" applyNumberFormat="1" applyFont="1" applyFill="1" applyBorder="1" applyAlignment="1">
      <alignment horizontal="right" vertical="center"/>
    </xf>
    <xf numFmtId="3" fontId="27" fillId="0" borderId="18" xfId="0" applyNumberFormat="1" applyFont="1" applyBorder="1" applyAlignment="1">
      <alignment horizontal="right" vertical="center"/>
    </xf>
    <xf numFmtId="0" fontId="110" fillId="0" borderId="0" xfId="0" applyFont="1"/>
    <xf numFmtId="0" fontId="111" fillId="0" borderId="0" xfId="0" applyFont="1"/>
    <xf numFmtId="0" fontId="112" fillId="0" borderId="0" xfId="26" applyFont="1" applyAlignment="1">
      <alignment horizontal="left"/>
    </xf>
    <xf numFmtId="0" fontId="112" fillId="0" borderId="0" xfId="26" applyFont="1"/>
    <xf numFmtId="170" fontId="112" fillId="7" borderId="5" xfId="26" applyNumberFormat="1" applyFont="1" applyFill="1" applyBorder="1" applyAlignment="1">
      <alignment horizontal="center" vertical="center" wrapText="1"/>
    </xf>
    <xf numFmtId="17" fontId="112" fillId="7" borderId="5" xfId="26" applyNumberFormat="1" applyFont="1" applyFill="1" applyBorder="1" applyAlignment="1">
      <alignment horizontal="center" vertical="center" wrapText="1"/>
    </xf>
    <xf numFmtId="164" fontId="111" fillId="0" borderId="0" xfId="0" applyNumberFormat="1" applyFont="1"/>
    <xf numFmtId="0" fontId="114" fillId="0" borderId="0" xfId="0" applyFont="1"/>
    <xf numFmtId="164" fontId="114" fillId="0" borderId="0" xfId="4" applyFont="1" applyBorder="1"/>
    <xf numFmtId="3" fontId="110" fillId="0" borderId="0" xfId="0" applyNumberFormat="1" applyFont="1"/>
    <xf numFmtId="170" fontId="112" fillId="7" borderId="25" xfId="26" applyNumberFormat="1" applyFont="1" applyFill="1" applyBorder="1" applyAlignment="1">
      <alignment horizontal="center" vertical="center" wrapText="1"/>
    </xf>
    <xf numFmtId="3" fontId="114" fillId="0" borderId="25" xfId="26" applyNumberFormat="1" applyFont="1" applyBorder="1" applyAlignment="1">
      <alignment horizontal="center" vertical="center"/>
    </xf>
    <xf numFmtId="164" fontId="114" fillId="0" borderId="25" xfId="4" applyFont="1" applyBorder="1" applyAlignment="1">
      <alignment horizontal="right" vertical="center"/>
    </xf>
    <xf numFmtId="10" fontId="114" fillId="10" borderId="25" xfId="26" applyNumberFormat="1" applyFont="1" applyFill="1" applyBorder="1" applyAlignment="1">
      <alignment horizontal="center" vertical="center"/>
    </xf>
    <xf numFmtId="0" fontId="114" fillId="0" borderId="25" xfId="26" applyFont="1" applyBorder="1" applyAlignment="1">
      <alignment vertical="center" wrapText="1"/>
    </xf>
    <xf numFmtId="0" fontId="114" fillId="0" borderId="25" xfId="26" applyFont="1" applyBorder="1" applyAlignment="1">
      <alignment horizontal="center" vertical="center" wrapText="1"/>
    </xf>
    <xf numFmtId="3" fontId="114" fillId="0" borderId="25" xfId="26" applyNumberFormat="1" applyFont="1" applyBorder="1" applyAlignment="1">
      <alignment horizontal="center" vertical="center" wrapText="1"/>
    </xf>
    <xf numFmtId="176" fontId="110" fillId="0" borderId="0" xfId="0" applyNumberFormat="1" applyFont="1"/>
    <xf numFmtId="0" fontId="10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0" fontId="1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7" borderId="49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52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164" fontId="10" fillId="0" borderId="0" xfId="0" applyNumberFormat="1" applyFont="1" applyAlignment="1">
      <alignment vertical="center"/>
    </xf>
    <xf numFmtId="164" fontId="10" fillId="0" borderId="20" xfId="4" applyFont="1" applyBorder="1" applyAlignment="1">
      <alignment horizontal="right" vertical="center"/>
    </xf>
    <xf numFmtId="0" fontId="10" fillId="0" borderId="52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164" fontId="10" fillId="0" borderId="52" xfId="34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164" fontId="10" fillId="0" borderId="16" xfId="34" applyFont="1" applyBorder="1" applyAlignment="1">
      <alignment horizontal="right" vertical="center"/>
    </xf>
    <xf numFmtId="10" fontId="10" fillId="0" borderId="16" xfId="23" applyNumberFormat="1" applyFont="1" applyBorder="1" applyAlignment="1">
      <alignment horizontal="center" vertical="center"/>
    </xf>
    <xf numFmtId="0" fontId="8" fillId="7" borderId="18" xfId="0" applyFont="1" applyFill="1" applyBorder="1" applyAlignment="1">
      <alignment vertical="center"/>
    </xf>
    <xf numFmtId="164" fontId="8" fillId="7" borderId="18" xfId="4" applyFont="1" applyFill="1" applyBorder="1" applyAlignment="1">
      <alignment horizontal="right" vertical="center"/>
    </xf>
    <xf numFmtId="164" fontId="8" fillId="7" borderId="23" xfId="4" applyFont="1" applyFill="1" applyBorder="1" applyAlignment="1">
      <alignment horizontal="right" vertical="center"/>
    </xf>
    <xf numFmtId="0" fontId="8" fillId="7" borderId="21" xfId="0" applyFont="1" applyFill="1" applyBorder="1" applyAlignment="1">
      <alignment vertical="center"/>
    </xf>
    <xf numFmtId="0" fontId="8" fillId="7" borderId="22" xfId="0" applyFont="1" applyFill="1" applyBorder="1" applyAlignment="1">
      <alignment vertical="center"/>
    </xf>
    <xf numFmtId="164" fontId="8" fillId="7" borderId="22" xfId="4" applyFont="1" applyFill="1" applyBorder="1" applyAlignment="1">
      <alignment horizontal="right" vertical="center"/>
    </xf>
    <xf numFmtId="10" fontId="8" fillId="7" borderId="22" xfId="1" applyNumberFormat="1" applyFont="1" applyFill="1" applyBorder="1" applyAlignment="1">
      <alignment horizontal="center" vertical="center"/>
    </xf>
    <xf numFmtId="10" fontId="8" fillId="7" borderId="23" xfId="1" applyNumberFormat="1" applyFont="1" applyFill="1" applyBorder="1" applyAlignment="1">
      <alignment horizontal="center" vertical="center"/>
    </xf>
    <xf numFmtId="177" fontId="10" fillId="0" borderId="18" xfId="34" applyNumberFormat="1" applyFont="1" applyBorder="1" applyAlignment="1">
      <alignment horizontal="right" vertical="center"/>
    </xf>
    <xf numFmtId="0" fontId="10" fillId="0" borderId="0" xfId="0" quotePrefix="1" applyFont="1"/>
    <xf numFmtId="164" fontId="11" fillId="0" borderId="0" xfId="0" applyNumberFormat="1" applyFont="1"/>
    <xf numFmtId="10" fontId="10" fillId="0" borderId="16" xfId="23" applyNumberFormat="1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vertical="center"/>
    </xf>
    <xf numFmtId="0" fontId="118" fillId="7" borderId="19" xfId="0" applyFont="1" applyFill="1" applyBorder="1" applyAlignment="1">
      <alignment vertical="center"/>
    </xf>
    <xf numFmtId="0" fontId="8" fillId="7" borderId="36" xfId="0" applyFont="1" applyFill="1" applyBorder="1" applyAlignment="1">
      <alignment vertical="center"/>
    </xf>
    <xf numFmtId="0" fontId="8" fillId="7" borderId="37" xfId="0" applyFont="1" applyFill="1" applyBorder="1" applyAlignment="1">
      <alignment vertical="center"/>
    </xf>
    <xf numFmtId="0" fontId="8" fillId="7" borderId="48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/>
    </xf>
    <xf numFmtId="177" fontId="10" fillId="0" borderId="15" xfId="34" applyNumberFormat="1" applyFont="1" applyBorder="1" applyAlignment="1">
      <alignment horizontal="right" vertical="center"/>
    </xf>
    <xf numFmtId="177" fontId="10" fillId="0" borderId="19" xfId="34" applyNumberFormat="1" applyFont="1" applyBorder="1" applyAlignment="1">
      <alignment horizontal="right" vertical="center"/>
    </xf>
    <xf numFmtId="164" fontId="10" fillId="0" borderId="20" xfId="34" applyFont="1" applyBorder="1" applyAlignment="1">
      <alignment horizontal="right" vertical="center"/>
    </xf>
    <xf numFmtId="164" fontId="24" fillId="0" borderId="48" xfId="4" applyFont="1" applyBorder="1" applyAlignment="1">
      <alignment horizontal="right" vertical="center"/>
    </xf>
    <xf numFmtId="164" fontId="24" fillId="0" borderId="49" xfId="4" applyFont="1" applyBorder="1" applyAlignment="1">
      <alignment horizontal="right" vertical="center"/>
    </xf>
    <xf numFmtId="164" fontId="10" fillId="0" borderId="50" xfId="4" applyFont="1" applyBorder="1" applyAlignment="1">
      <alignment horizontal="right" vertical="center"/>
    </xf>
    <xf numFmtId="164" fontId="8" fillId="7" borderId="21" xfId="4" applyFont="1" applyFill="1" applyBorder="1" applyAlignment="1">
      <alignment horizontal="right" vertical="center"/>
    </xf>
    <xf numFmtId="0" fontId="118" fillId="7" borderId="60" xfId="0" applyFont="1" applyFill="1" applyBorder="1" applyAlignment="1">
      <alignment vertical="center"/>
    </xf>
    <xf numFmtId="0" fontId="8" fillId="7" borderId="61" xfId="0" applyFont="1" applyFill="1" applyBorder="1" applyAlignment="1">
      <alignment vertical="center"/>
    </xf>
    <xf numFmtId="0" fontId="8" fillId="7" borderId="62" xfId="0" applyFont="1" applyFill="1" applyBorder="1" applyAlignment="1">
      <alignment vertical="center"/>
    </xf>
    <xf numFmtId="0" fontId="8" fillId="0" borderId="0" xfId="24" applyFont="1" applyFill="1" applyAlignment="1">
      <alignment vertical="center"/>
    </xf>
    <xf numFmtId="0" fontId="9" fillId="0" borderId="0" xfId="24" applyFont="1" applyFill="1" applyAlignment="1">
      <alignment vertical="center"/>
    </xf>
    <xf numFmtId="0" fontId="8" fillId="7" borderId="18" xfId="24" applyFont="1" applyFill="1" applyBorder="1" applyAlignment="1">
      <alignment horizontal="center" vertical="center" wrapText="1"/>
    </xf>
    <xf numFmtId="0" fontId="8" fillId="7" borderId="18" xfId="24" applyFont="1" applyFill="1" applyBorder="1" applyAlignment="1">
      <alignment vertical="center"/>
    </xf>
    <xf numFmtId="164" fontId="8" fillId="7" borderId="18" xfId="10" applyFont="1" applyFill="1" applyBorder="1" applyAlignment="1">
      <alignment horizontal="center" vertical="center"/>
    </xf>
    <xf numFmtId="164" fontId="8" fillId="7" borderId="18" xfId="10" applyFont="1" applyFill="1" applyBorder="1" applyAlignment="1">
      <alignment horizontal="left" vertical="top"/>
    </xf>
    <xf numFmtId="1" fontId="16" fillId="0" borderId="18" xfId="25" applyNumberFormat="1" applyFont="1" applyFill="1" applyBorder="1" applyAlignment="1">
      <alignment horizontal="right" vertical="center"/>
    </xf>
    <xf numFmtId="0" fontId="29" fillId="7" borderId="49" xfId="24" applyFont="1" applyFill="1" applyBorder="1" applyAlignment="1">
      <alignment vertical="center"/>
    </xf>
    <xf numFmtId="0" fontId="29" fillId="7" borderId="49" xfId="24" applyFont="1" applyFill="1" applyBorder="1" applyAlignment="1">
      <alignment horizontal="center" vertical="center"/>
    </xf>
    <xf numFmtId="0" fontId="29" fillId="7" borderId="49" xfId="24" applyFont="1" applyFill="1" applyBorder="1" applyAlignment="1">
      <alignment horizontal="center" vertical="center" wrapText="1"/>
    </xf>
    <xf numFmtId="0" fontId="29" fillId="7" borderId="16" xfId="24" applyFont="1" applyFill="1" applyBorder="1" applyAlignment="1">
      <alignment vertical="center"/>
    </xf>
    <xf numFmtId="167" fontId="29" fillId="7" borderId="16" xfId="10" applyNumberFormat="1" applyFont="1" applyFill="1" applyBorder="1" applyAlignment="1">
      <alignment vertical="center"/>
    </xf>
    <xf numFmtId="0" fontId="24" fillId="15" borderId="0" xfId="0" applyFont="1" applyFill="1" applyAlignment="1">
      <alignment horizontal="center" vertical="center"/>
    </xf>
    <xf numFmtId="170" fontId="29" fillId="14" borderId="33" xfId="0" applyNumberFormat="1" applyFont="1" applyFill="1" applyBorder="1" applyAlignment="1">
      <alignment horizontal="center" vertical="center" wrapText="1"/>
    </xf>
    <xf numFmtId="0" fontId="29" fillId="14" borderId="9" xfId="0" applyFont="1" applyFill="1" applyBorder="1" applyAlignment="1">
      <alignment horizontal="center" vertical="center" wrapText="1"/>
    </xf>
    <xf numFmtId="0" fontId="29" fillId="14" borderId="10" xfId="0" applyFont="1" applyFill="1" applyBorder="1" applyAlignment="1">
      <alignment horizontal="center" vertical="center" wrapText="1"/>
    </xf>
    <xf numFmtId="0" fontId="16" fillId="15" borderId="0" xfId="0" applyFont="1" applyFill="1" applyAlignment="1">
      <alignment horizontal="center" vertical="center" wrapText="1"/>
    </xf>
    <xf numFmtId="0" fontId="104" fillId="14" borderId="35" xfId="0" applyFont="1" applyFill="1" applyBorder="1" applyAlignment="1">
      <alignment horizontal="left" vertical="center" wrapText="1"/>
    </xf>
    <xf numFmtId="0" fontId="29" fillId="14" borderId="11" xfId="0" applyFont="1" applyFill="1" applyBorder="1" applyAlignment="1">
      <alignment horizontal="center" vertical="center" wrapText="1"/>
    </xf>
    <xf numFmtId="3" fontId="17" fillId="15" borderId="0" xfId="0" applyNumberFormat="1" applyFont="1" applyFill="1" applyAlignment="1">
      <alignment horizontal="center" vertical="center" wrapText="1"/>
    </xf>
    <xf numFmtId="0" fontId="104" fillId="101" borderId="35" xfId="0" applyFont="1" applyFill="1" applyBorder="1" applyAlignment="1">
      <alignment horizontal="left" vertical="center" wrapText="1"/>
    </xf>
    <xf numFmtId="0" fontId="104" fillId="12" borderId="7" xfId="0" applyFont="1" applyFill="1" applyBorder="1" applyAlignment="1">
      <alignment horizontal="left" vertical="center"/>
    </xf>
    <xf numFmtId="0" fontId="104" fillId="12" borderId="150" xfId="0" applyFont="1" applyFill="1" applyBorder="1" applyAlignment="1">
      <alignment horizontal="center" vertical="center" wrapText="1"/>
    </xf>
    <xf numFmtId="0" fontId="104" fillId="12" borderId="151" xfId="0" applyFont="1" applyFill="1" applyBorder="1" applyAlignment="1">
      <alignment horizontal="center" vertical="center" wrapText="1"/>
    </xf>
    <xf numFmtId="167" fontId="29" fillId="7" borderId="25" xfId="0" applyNumberFormat="1" applyFont="1" applyFill="1" applyBorder="1" applyAlignment="1">
      <alignment horizontal="center" vertical="top" wrapText="1"/>
    </xf>
    <xf numFmtId="167" fontId="29" fillId="8" borderId="5" xfId="0" applyNumberFormat="1" applyFont="1" applyFill="1" applyBorder="1" applyAlignment="1">
      <alignment horizontal="justify" vertical="center" wrapText="1"/>
    </xf>
    <xf numFmtId="164" fontId="25" fillId="7" borderId="5" xfId="4" applyFont="1" applyFill="1" applyBorder="1"/>
    <xf numFmtId="0" fontId="11" fillId="7" borderId="18" xfId="0" applyFont="1" applyFill="1" applyBorder="1" applyAlignment="1">
      <alignment horizontal="center" vertical="center" wrapText="1"/>
    </xf>
    <xf numFmtId="0" fontId="120" fillId="0" borderId="0" xfId="0" applyFont="1" applyAlignment="1">
      <alignment vertical="center"/>
    </xf>
    <xf numFmtId="3" fontId="10" fillId="0" borderId="49" xfId="0" applyNumberFormat="1" applyFont="1" applyBorder="1" applyAlignment="1">
      <alignment horizontal="right" vertical="center" wrapText="1"/>
    </xf>
    <xf numFmtId="167" fontId="0" fillId="0" borderId="0" xfId="0" applyNumberFormat="1"/>
    <xf numFmtId="3" fontId="10" fillId="0" borderId="16" xfId="0" applyNumberFormat="1" applyFont="1" applyBorder="1" applyAlignment="1">
      <alignment horizontal="right" vertical="center" wrapText="1"/>
    </xf>
    <xf numFmtId="167" fontId="11" fillId="7" borderId="18" xfId="0" applyNumberFormat="1" applyFont="1" applyFill="1" applyBorder="1" applyAlignment="1">
      <alignment vertical="center"/>
    </xf>
    <xf numFmtId="167" fontId="10" fillId="0" borderId="18" xfId="0" applyNumberFormat="1" applyFont="1" applyBorder="1" applyAlignment="1">
      <alignment vertical="center"/>
    </xf>
    <xf numFmtId="167" fontId="8" fillId="8" borderId="5" xfId="10" applyNumberFormat="1" applyFont="1" applyFill="1" applyBorder="1" applyAlignment="1">
      <alignment vertical="center"/>
    </xf>
    <xf numFmtId="10" fontId="8" fillId="8" borderId="5" xfId="0" applyNumberFormat="1" applyFont="1" applyFill="1" applyBorder="1" applyAlignment="1">
      <alignment horizontal="center" vertical="center"/>
    </xf>
    <xf numFmtId="10" fontId="10" fillId="0" borderId="0" xfId="1" applyNumberFormat="1" applyFont="1"/>
    <xf numFmtId="10" fontId="10" fillId="0" borderId="0" xfId="0" applyNumberFormat="1" applyFont="1"/>
    <xf numFmtId="0" fontId="8" fillId="18" borderId="29" xfId="36" applyFont="1" applyFill="1" applyBorder="1" applyAlignment="1">
      <alignment horizontal="center" vertical="top" wrapText="1"/>
    </xf>
    <xf numFmtId="167" fontId="9" fillId="15" borderId="18" xfId="26" applyNumberFormat="1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/>
    </xf>
    <xf numFmtId="3" fontId="8" fillId="7" borderId="22" xfId="4" applyNumberFormat="1" applyFont="1" applyFill="1" applyBorder="1" applyAlignment="1">
      <alignment horizontal="right" vertical="center"/>
    </xf>
    <xf numFmtId="177" fontId="10" fillId="0" borderId="20" xfId="34" applyNumberFormat="1" applyFont="1" applyBorder="1" applyAlignment="1">
      <alignment horizontal="right" vertical="center"/>
    </xf>
    <xf numFmtId="14" fontId="8" fillId="7" borderId="49" xfId="24" applyNumberFormat="1" applyFont="1" applyFill="1" applyBorder="1" applyAlignment="1">
      <alignment horizontal="center" vertical="center"/>
    </xf>
    <xf numFmtId="3" fontId="0" fillId="0" borderId="18" xfId="0" applyNumberFormat="1" applyBorder="1"/>
    <xf numFmtId="0" fontId="121" fillId="7" borderId="37" xfId="0" applyFont="1" applyFill="1" applyBorder="1" applyAlignment="1">
      <alignment horizontal="left"/>
    </xf>
    <xf numFmtId="0" fontId="122" fillId="7" borderId="49" xfId="0" applyFont="1" applyFill="1" applyBorder="1" applyAlignment="1">
      <alignment horizontal="center" vertical="center" wrapText="1"/>
    </xf>
    <xf numFmtId="0" fontId="122" fillId="7" borderId="16" xfId="0" applyFont="1" applyFill="1" applyBorder="1" applyAlignment="1">
      <alignment horizontal="center" vertical="center" wrapText="1"/>
    </xf>
    <xf numFmtId="0" fontId="122" fillId="7" borderId="16" xfId="0" applyFont="1" applyFill="1" applyBorder="1" applyAlignment="1">
      <alignment horizontal="center" vertical="center"/>
    </xf>
    <xf numFmtId="0" fontId="122" fillId="7" borderId="41" xfId="0" applyFont="1" applyFill="1" applyBorder="1" applyAlignment="1">
      <alignment horizontal="center" vertical="center"/>
    </xf>
    <xf numFmtId="2" fontId="27" fillId="0" borderId="18" xfId="0" applyNumberFormat="1" applyFont="1" applyBorder="1" applyAlignment="1">
      <alignment horizontal="center" vertical="center"/>
    </xf>
    <xf numFmtId="0" fontId="27" fillId="15" borderId="18" xfId="0" applyFont="1" applyFill="1" applyBorder="1" applyAlignment="1">
      <alignment horizontal="left" vertical="center"/>
    </xf>
    <xf numFmtId="2" fontId="27" fillId="15" borderId="18" xfId="0" applyNumberFormat="1" applyFont="1" applyFill="1" applyBorder="1" applyAlignment="1">
      <alignment horizontal="center" vertical="center"/>
    </xf>
    <xf numFmtId="0" fontId="22" fillId="9" borderId="42" xfId="0" applyFont="1" applyFill="1" applyBorder="1" applyAlignment="1">
      <alignment horizontal="center" vertical="center" wrapText="1"/>
    </xf>
    <xf numFmtId="0" fontId="22" fillId="9" borderId="136" xfId="0" applyFont="1" applyFill="1" applyBorder="1" applyAlignment="1">
      <alignment horizontal="center" vertical="center"/>
    </xf>
    <xf numFmtId="164" fontId="16" fillId="0" borderId="162" xfId="34" applyFont="1" applyFill="1" applyBorder="1" applyAlignment="1">
      <alignment horizontal="right" vertical="center" wrapText="1"/>
    </xf>
    <xf numFmtId="164" fontId="9" fillId="0" borderId="28" xfId="4" applyFont="1" applyFill="1" applyBorder="1" applyAlignment="1">
      <alignment horizontal="right" vertical="center" wrapText="1"/>
    </xf>
    <xf numFmtId="167" fontId="102" fillId="0" borderId="0" xfId="0" applyNumberFormat="1" applyFont="1" applyAlignment="1">
      <alignment vertical="center"/>
    </xf>
    <xf numFmtId="0" fontId="102" fillId="0" borderId="0" xfId="0" applyFont="1" applyAlignment="1">
      <alignment vertical="center"/>
    </xf>
    <xf numFmtId="167" fontId="125" fillId="0" borderId="0" xfId="17" applyNumberFormat="1" applyFont="1" applyAlignment="1">
      <alignment vertical="center"/>
    </xf>
    <xf numFmtId="167" fontId="102" fillId="15" borderId="0" xfId="17" applyNumberFormat="1" applyFont="1" applyFill="1" applyAlignment="1">
      <alignment horizontal="right" vertical="center"/>
    </xf>
    <xf numFmtId="167" fontId="29" fillId="8" borderId="165" xfId="17" applyNumberFormat="1" applyFont="1" applyFill="1" applyBorder="1" applyAlignment="1">
      <alignment horizontal="left" vertical="center" wrapText="1"/>
    </xf>
    <xf numFmtId="49" fontId="29" fillId="8" borderId="165" xfId="17" applyNumberFormat="1" applyFont="1" applyFill="1" applyBorder="1" applyAlignment="1">
      <alignment horizontal="center" vertical="center" wrapText="1"/>
    </xf>
    <xf numFmtId="167" fontId="29" fillId="8" borderId="165" xfId="17" applyNumberFormat="1" applyFont="1" applyFill="1" applyBorder="1" applyAlignment="1">
      <alignment horizontal="right" vertical="center"/>
    </xf>
    <xf numFmtId="164" fontId="16" fillId="0" borderId="28" xfId="36" applyNumberFormat="1" applyFont="1" applyBorder="1" applyAlignment="1">
      <alignment horizontal="right" vertical="center" wrapText="1"/>
    </xf>
    <xf numFmtId="164" fontId="29" fillId="0" borderId="28" xfId="36" applyNumberFormat="1" applyFont="1" applyBorder="1" applyAlignment="1">
      <alignment horizontal="right" vertical="center" wrapText="1"/>
    </xf>
    <xf numFmtId="3" fontId="26" fillId="0" borderId="28" xfId="0" applyNumberFormat="1" applyFont="1" applyBorder="1" applyAlignment="1">
      <alignment horizontal="right" vertical="center" wrapText="1"/>
    </xf>
    <xf numFmtId="3" fontId="25" fillId="0" borderId="28" xfId="0" applyNumberFormat="1" applyFont="1" applyBorder="1" applyAlignment="1">
      <alignment horizontal="right" vertical="center" wrapText="1"/>
    </xf>
    <xf numFmtId="3" fontId="25" fillId="0" borderId="174" xfId="0" applyNumberFormat="1" applyFont="1" applyBorder="1" applyAlignment="1">
      <alignment horizontal="right" vertical="center" wrapText="1"/>
    </xf>
    <xf numFmtId="3" fontId="21" fillId="0" borderId="28" xfId="0" applyNumberFormat="1" applyFont="1" applyBorder="1" applyAlignment="1">
      <alignment horizontal="right" vertical="center" wrapText="1"/>
    </xf>
    <xf numFmtId="0" fontId="8" fillId="9" borderId="46" xfId="30" applyFont="1" applyFill="1" applyBorder="1" applyAlignment="1">
      <alignment horizontal="justify" vertical="center" wrapText="1"/>
    </xf>
    <xf numFmtId="41" fontId="9" fillId="0" borderId="28" xfId="1265" applyFont="1" applyFill="1" applyBorder="1" applyAlignment="1">
      <alignment horizontal="right" vertical="center" wrapText="1"/>
    </xf>
    <xf numFmtId="167" fontId="9" fillId="0" borderId="175" xfId="37" applyNumberFormat="1" applyFont="1" applyBorder="1" applyAlignment="1">
      <alignment vertical="center"/>
    </xf>
    <xf numFmtId="175" fontId="8" fillId="9" borderId="29" xfId="39" applyNumberFormat="1" applyFont="1" applyFill="1" applyBorder="1" applyAlignment="1">
      <alignment horizontal="right" vertical="center" wrapText="1"/>
    </xf>
    <xf numFmtId="167" fontId="9" fillId="0" borderId="25" xfId="9" applyNumberFormat="1" applyFont="1" applyBorder="1" applyAlignment="1">
      <alignment vertical="center"/>
    </xf>
    <xf numFmtId="41" fontId="24" fillId="0" borderId="0" xfId="18" applyFont="1" applyAlignment="1">
      <alignment vertical="center"/>
    </xf>
    <xf numFmtId="3" fontId="27" fillId="15" borderId="18" xfId="0" applyNumberFormat="1" applyFont="1" applyFill="1" applyBorder="1" applyAlignment="1">
      <alignment horizontal="center" vertical="center"/>
    </xf>
    <xf numFmtId="3" fontId="105" fillId="15" borderId="18" xfId="0" applyNumberFormat="1" applyFont="1" applyFill="1" applyBorder="1" applyAlignment="1">
      <alignment horizontal="right" vertical="center"/>
    </xf>
    <xf numFmtId="164" fontId="8" fillId="0" borderId="31" xfId="4" applyFont="1" applyBorder="1" applyAlignment="1">
      <alignment horizontal="right" vertical="center" wrapText="1"/>
    </xf>
    <xf numFmtId="167" fontId="9" fillId="15" borderId="18" xfId="10" applyNumberFormat="1" applyFont="1" applyFill="1" applyBorder="1" applyAlignment="1">
      <alignment horizontal="right" vertical="center" wrapText="1"/>
    </xf>
    <xf numFmtId="0" fontId="8" fillId="7" borderId="18" xfId="24" applyFont="1" applyFill="1" applyBorder="1" applyAlignment="1">
      <alignment horizontal="left" vertical="center" wrapText="1"/>
    </xf>
    <xf numFmtId="167" fontId="8" fillId="7" borderId="18" xfId="10" applyNumberFormat="1" applyFont="1" applyFill="1" applyBorder="1" applyAlignment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1" fillId="7" borderId="18" xfId="0" applyFont="1" applyFill="1" applyBorder="1" applyAlignment="1">
      <alignment vertical="center"/>
    </xf>
    <xf numFmtId="167" fontId="10" fillId="0" borderId="49" xfId="0" applyNumberFormat="1" applyFont="1" applyBorder="1" applyAlignment="1">
      <alignment vertical="center"/>
    </xf>
    <xf numFmtId="167" fontId="10" fillId="0" borderId="16" xfId="0" applyNumberFormat="1" applyFont="1" applyBorder="1" applyAlignment="1">
      <alignment vertical="center"/>
    </xf>
    <xf numFmtId="0" fontId="10" fillId="0" borderId="52" xfId="0" applyFont="1" applyBorder="1" applyAlignment="1">
      <alignment horizontal="left" vertical="center" indent="1"/>
    </xf>
    <xf numFmtId="167" fontId="10" fillId="0" borderId="52" xfId="4" applyNumberFormat="1" applyFont="1" applyBorder="1" applyAlignment="1">
      <alignment vertical="center"/>
    </xf>
    <xf numFmtId="167" fontId="10" fillId="0" borderId="52" xfId="0" applyNumberFormat="1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168" fontId="11" fillId="7" borderId="18" xfId="0" applyNumberFormat="1" applyFont="1" applyFill="1" applyBorder="1" applyAlignment="1">
      <alignment vertical="center"/>
    </xf>
    <xf numFmtId="0" fontId="22" fillId="11" borderId="19" xfId="0" applyFont="1" applyFill="1" applyBorder="1" applyAlignment="1">
      <alignment horizontal="center" vertical="center" wrapText="1"/>
    </xf>
    <xf numFmtId="0" fontId="22" fillId="11" borderId="196" xfId="0" applyFont="1" applyFill="1" applyBorder="1" applyAlignment="1">
      <alignment horizontal="center" vertical="center" wrapText="1"/>
    </xf>
    <xf numFmtId="167" fontId="10" fillId="0" borderId="49" xfId="4" applyNumberFormat="1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15" fillId="15" borderId="297" xfId="0" applyFont="1" applyFill="1" applyBorder="1" applyAlignment="1">
      <alignment horizontal="center"/>
    </xf>
    <xf numFmtId="0" fontId="130" fillId="0" borderId="0" xfId="0" applyFont="1"/>
    <xf numFmtId="3" fontId="131" fillId="0" borderId="173" xfId="0" applyNumberFormat="1" applyFont="1" applyBorder="1" applyAlignment="1">
      <alignment vertical="center"/>
    </xf>
    <xf numFmtId="3" fontId="131" fillId="0" borderId="172" xfId="0" applyNumberFormat="1" applyFont="1" applyBorder="1" applyAlignment="1">
      <alignment vertical="center"/>
    </xf>
    <xf numFmtId="167" fontId="130" fillId="0" borderId="18" xfId="37" applyNumberFormat="1" applyFont="1" applyBorder="1" applyAlignment="1">
      <alignment vertical="center"/>
    </xf>
    <xf numFmtId="167" fontId="130" fillId="0" borderId="0" xfId="0" applyNumberFormat="1" applyFont="1"/>
    <xf numFmtId="10" fontId="123" fillId="0" borderId="28" xfId="0" applyNumberFormat="1" applyFont="1" applyBorder="1" applyAlignment="1">
      <alignment horizontal="right" vertical="center"/>
    </xf>
    <xf numFmtId="10" fontId="9" fillId="0" borderId="306" xfId="1" quotePrefix="1" applyNumberFormat="1" applyFont="1" applyFill="1" applyBorder="1" applyAlignment="1">
      <alignment horizontal="right" vertical="center"/>
    </xf>
    <xf numFmtId="175" fontId="10" fillId="0" borderId="55" xfId="30" applyNumberFormat="1" applyFont="1" applyBorder="1" applyAlignment="1">
      <alignment vertical="center"/>
    </xf>
    <xf numFmtId="0" fontId="9" fillId="0" borderId="307" xfId="14" applyFont="1" applyBorder="1"/>
    <xf numFmtId="175" fontId="10" fillId="0" borderId="309" xfId="30" applyNumberFormat="1" applyFont="1" applyBorder="1" applyAlignment="1">
      <alignment vertical="center"/>
    </xf>
    <xf numFmtId="0" fontId="9" fillId="0" borderId="55" xfId="36" applyFont="1" applyBorder="1" applyAlignment="1">
      <alignment horizontal="justify" vertical="center" wrapText="1"/>
    </xf>
    <xf numFmtId="164" fontId="9" fillId="0" borderId="31" xfId="4" applyFont="1" applyBorder="1" applyAlignment="1">
      <alignment horizontal="right" vertical="center" wrapText="1"/>
    </xf>
    <xf numFmtId="170" fontId="112" fillId="7" borderId="305" xfId="26" applyNumberFormat="1" applyFont="1" applyFill="1" applyBorder="1" applyAlignment="1">
      <alignment horizontal="center" vertical="center" wrapText="1"/>
    </xf>
    <xf numFmtId="3" fontId="114" fillId="0" borderId="305" xfId="26" applyNumberFormat="1" applyFont="1" applyBorder="1" applyAlignment="1">
      <alignment horizontal="center" vertical="center"/>
    </xf>
    <xf numFmtId="164" fontId="114" fillId="0" borderId="305" xfId="4" applyFont="1" applyBorder="1" applyAlignment="1">
      <alignment horizontal="right" vertical="center"/>
    </xf>
    <xf numFmtId="164" fontId="112" fillId="8" borderId="310" xfId="4" applyFont="1" applyFill="1" applyBorder="1" applyAlignment="1">
      <alignment vertical="center" wrapText="1"/>
    </xf>
    <xf numFmtId="10" fontId="114" fillId="10" borderId="305" xfId="26" applyNumberFormat="1" applyFont="1" applyFill="1" applyBorder="1" applyAlignment="1">
      <alignment horizontal="center" vertical="center"/>
    </xf>
    <xf numFmtId="0" fontId="114" fillId="0" borderId="305" xfId="26" applyFont="1" applyBorder="1" applyAlignment="1">
      <alignment vertical="center" wrapText="1"/>
    </xf>
    <xf numFmtId="0" fontId="114" fillId="0" borderId="305" xfId="26" applyFont="1" applyBorder="1" applyAlignment="1">
      <alignment horizontal="center" vertical="center" wrapText="1"/>
    </xf>
    <xf numFmtId="3" fontId="114" fillId="0" borderId="305" xfId="26" applyNumberFormat="1" applyFont="1" applyBorder="1" applyAlignment="1">
      <alignment horizontal="center" vertical="center" wrapText="1"/>
    </xf>
    <xf numFmtId="0" fontId="112" fillId="8" borderId="298" xfId="26" applyFont="1" applyFill="1" applyBorder="1" applyAlignment="1">
      <alignment horizontal="center" vertical="center" wrapText="1"/>
    </xf>
    <xf numFmtId="0" fontId="112" fillId="8" borderId="298" xfId="26" applyFont="1" applyFill="1" applyBorder="1" applyAlignment="1">
      <alignment vertical="center" wrapText="1"/>
    </xf>
    <xf numFmtId="164" fontId="112" fillId="8" borderId="298" xfId="4" applyFont="1" applyFill="1" applyBorder="1" applyAlignment="1">
      <alignment vertical="center" wrapText="1"/>
    </xf>
    <xf numFmtId="3" fontId="112" fillId="8" borderId="298" xfId="26" applyNumberFormat="1" applyFont="1" applyFill="1" applyBorder="1" applyAlignment="1">
      <alignment vertical="center" wrapText="1"/>
    </xf>
    <xf numFmtId="3" fontId="112" fillId="8" borderId="298" xfId="26" applyNumberFormat="1" applyFont="1" applyFill="1" applyBorder="1" applyAlignment="1">
      <alignment horizontal="right" vertical="center" wrapText="1"/>
    </xf>
    <xf numFmtId="198" fontId="112" fillId="7" borderId="25" xfId="26" applyNumberFormat="1" applyFont="1" applyFill="1" applyBorder="1" applyAlignment="1">
      <alignment horizontal="center" vertical="center" wrapText="1"/>
    </xf>
    <xf numFmtId="0" fontId="10" fillId="13" borderId="0" xfId="0" applyFont="1" applyFill="1" applyAlignment="1">
      <alignment vertical="center"/>
    </xf>
    <xf numFmtId="164" fontId="9" fillId="0" borderId="49" xfId="34" applyFont="1" applyBorder="1" applyAlignment="1">
      <alignment horizontal="right" vertical="center"/>
    </xf>
    <xf numFmtId="10" fontId="8" fillId="7" borderId="18" xfId="1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64" fontId="10" fillId="0" borderId="49" xfId="4" applyFont="1" applyBorder="1" applyAlignment="1">
      <alignment horizontal="right" vertical="center"/>
    </xf>
    <xf numFmtId="164" fontId="10" fillId="0" borderId="49" xfId="4" applyFont="1" applyFill="1" applyBorder="1" applyAlignment="1">
      <alignment horizontal="right" vertical="center"/>
    </xf>
    <xf numFmtId="10" fontId="10" fillId="0" borderId="49" xfId="1" applyNumberFormat="1" applyFont="1" applyBorder="1" applyAlignment="1">
      <alignment horizontal="center" vertical="center"/>
    </xf>
    <xf numFmtId="10" fontId="10" fillId="0" borderId="50" xfId="1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64" fontId="10" fillId="0" borderId="52" xfId="4" applyFont="1" applyBorder="1" applyAlignment="1">
      <alignment horizontal="right" vertical="center"/>
    </xf>
    <xf numFmtId="164" fontId="10" fillId="0" borderId="52" xfId="4" applyFont="1" applyFill="1" applyBorder="1" applyAlignment="1">
      <alignment horizontal="right" vertical="center"/>
    </xf>
    <xf numFmtId="10" fontId="10" fillId="0" borderId="52" xfId="1" applyNumberFormat="1" applyFont="1" applyBorder="1" applyAlignment="1">
      <alignment horizontal="center" vertical="center"/>
    </xf>
    <xf numFmtId="10" fontId="10" fillId="0" borderId="53" xfId="1" applyNumberFormat="1" applyFont="1" applyBorder="1" applyAlignment="1">
      <alignment horizontal="center" vertical="center"/>
    </xf>
    <xf numFmtId="10" fontId="10" fillId="0" borderId="52" xfId="1" applyNumberFormat="1" applyFont="1" applyFill="1" applyBorder="1" applyAlignment="1">
      <alignment horizontal="center" vertical="center"/>
    </xf>
    <xf numFmtId="10" fontId="10" fillId="0" borderId="53" xfId="1" applyNumberFormat="1" applyFont="1" applyFill="1" applyBorder="1" applyAlignment="1">
      <alignment horizontal="center" vertical="center"/>
    </xf>
    <xf numFmtId="164" fontId="8" fillId="7" borderId="18" xfId="40" applyNumberFormat="1" applyFont="1" applyFill="1" applyBorder="1" applyAlignment="1">
      <alignment horizontal="right" vertical="center"/>
    </xf>
    <xf numFmtId="0" fontId="29" fillId="7" borderId="22" xfId="24" applyFont="1" applyFill="1" applyBorder="1" applyAlignment="1">
      <alignment vertical="center"/>
    </xf>
    <xf numFmtId="14" fontId="22" fillId="9" borderId="311" xfId="0" applyNumberFormat="1" applyFont="1" applyFill="1" applyBorder="1" applyAlignment="1">
      <alignment horizontal="center" vertical="center" wrapText="1"/>
    </xf>
    <xf numFmtId="0" fontId="22" fillId="9" borderId="312" xfId="0" applyFont="1" applyFill="1" applyBorder="1" applyAlignment="1">
      <alignment horizontal="center" vertical="center" wrapText="1"/>
    </xf>
    <xf numFmtId="0" fontId="26" fillId="0" borderId="313" xfId="0" applyFont="1" applyBorder="1" applyAlignment="1">
      <alignment horizontal="justify" vertical="center" wrapText="1"/>
    </xf>
    <xf numFmtId="3" fontId="26" fillId="0" borderId="314" xfId="0" applyNumberFormat="1" applyFont="1" applyBorder="1" applyAlignment="1">
      <alignment horizontal="right" vertical="center" wrapText="1"/>
    </xf>
    <xf numFmtId="0" fontId="9" fillId="0" borderId="315" xfId="36" applyFont="1" applyBorder="1" applyAlignment="1">
      <alignment horizontal="justify" vertical="center" wrapText="1"/>
    </xf>
    <xf numFmtId="0" fontId="8" fillId="9" borderId="316" xfId="30" applyFont="1" applyFill="1" applyBorder="1" applyAlignment="1">
      <alignment horizontal="justify" vertical="center" wrapText="1"/>
    </xf>
    <xf numFmtId="164" fontId="8" fillId="9" borderId="316" xfId="4" applyFont="1" applyFill="1" applyBorder="1" applyAlignment="1">
      <alignment horizontal="right" vertical="center" wrapText="1"/>
    </xf>
    <xf numFmtId="0" fontId="26" fillId="0" borderId="318" xfId="0" applyFont="1" applyBorder="1" applyAlignment="1">
      <alignment horizontal="justify" vertical="center" wrapText="1"/>
    </xf>
    <xf numFmtId="3" fontId="113" fillId="0" borderId="298" xfId="26" applyNumberFormat="1" applyFont="1" applyBorder="1" applyAlignment="1">
      <alignment horizontal="center" vertical="center"/>
    </xf>
    <xf numFmtId="3" fontId="113" fillId="0" borderId="298" xfId="4" applyNumberFormat="1" applyFont="1" applyBorder="1" applyAlignment="1">
      <alignment horizontal="right" vertical="center"/>
    </xf>
    <xf numFmtId="10" fontId="113" fillId="15" borderId="298" xfId="26" applyNumberFormat="1" applyFont="1" applyFill="1" applyBorder="1" applyAlignment="1">
      <alignment horizontal="center" vertical="center"/>
    </xf>
    <xf numFmtId="10" fontId="113" fillId="10" borderId="298" xfId="26" applyNumberFormat="1" applyFont="1" applyFill="1" applyBorder="1" applyAlignment="1">
      <alignment horizontal="center" vertical="center"/>
    </xf>
    <xf numFmtId="0" fontId="113" fillId="0" borderId="298" xfId="26" applyFont="1" applyBorder="1" applyAlignment="1">
      <alignment vertical="center" wrapText="1"/>
    </xf>
    <xf numFmtId="0" fontId="113" fillId="0" borderId="298" xfId="26" applyFont="1" applyBorder="1" applyAlignment="1">
      <alignment horizontal="center" vertical="center" wrapText="1"/>
    </xf>
    <xf numFmtId="3" fontId="113" fillId="0" borderId="298" xfId="26" applyNumberFormat="1" applyFont="1" applyBorder="1" applyAlignment="1">
      <alignment horizontal="center" vertical="center" wrapText="1"/>
    </xf>
    <xf numFmtId="173" fontId="113" fillId="15" borderId="298" xfId="4" applyNumberFormat="1" applyFont="1" applyFill="1" applyBorder="1" applyAlignment="1">
      <alignment horizontal="right" vertical="center"/>
    </xf>
    <xf numFmtId="0" fontId="9" fillId="0" borderId="319" xfId="24" applyFont="1" applyFill="1" applyBorder="1" applyAlignment="1">
      <alignment vertical="center"/>
    </xf>
    <xf numFmtId="10" fontId="9" fillId="0" borderId="28" xfId="25" applyNumberFormat="1" applyFont="1" applyFill="1" applyBorder="1" applyAlignment="1">
      <alignment horizontal="center" vertical="center"/>
    </xf>
    <xf numFmtId="167" fontId="9" fillId="0" borderId="28" xfId="10" applyNumberFormat="1" applyFont="1" applyFill="1" applyBorder="1" applyAlignment="1">
      <alignment vertical="center"/>
    </xf>
    <xf numFmtId="167" fontId="9" fillId="0" borderId="5" xfId="16" applyNumberFormat="1" applyFont="1" applyBorder="1" applyAlignment="1">
      <alignment horizontal="left" vertical="center" wrapText="1"/>
    </xf>
    <xf numFmtId="0" fontId="24" fillId="13" borderId="0" xfId="0" applyFont="1" applyFill="1"/>
    <xf numFmtId="199" fontId="10" fillId="0" borderId="308" xfId="30" applyNumberFormat="1" applyFont="1" applyBorder="1" applyAlignment="1">
      <alignment vertical="center"/>
    </xf>
    <xf numFmtId="164" fontId="16" fillId="0" borderId="18" xfId="10" applyFont="1" applyFill="1" applyBorder="1"/>
    <xf numFmtId="0" fontId="16" fillId="0" borderId="48" xfId="24" applyFont="1" applyFill="1" applyBorder="1" applyAlignment="1">
      <alignment vertical="center"/>
    </xf>
    <xf numFmtId="164" fontId="16" fillId="0" borderId="49" xfId="10" applyFont="1" applyFill="1" applyBorder="1" applyAlignment="1"/>
    <xf numFmtId="0" fontId="9" fillId="0" borderId="49" xfId="24" applyFont="1" applyFill="1" applyBorder="1" applyAlignment="1">
      <alignment vertical="center"/>
    </xf>
    <xf numFmtId="167" fontId="10" fillId="0" borderId="16" xfId="4" applyNumberFormat="1" applyFont="1" applyFill="1" applyBorder="1" applyAlignment="1">
      <alignment vertical="center"/>
    </xf>
    <xf numFmtId="41" fontId="9" fillId="0" borderId="18" xfId="24" applyNumberFormat="1" applyFont="1" applyFill="1" applyBorder="1" applyAlignment="1">
      <alignment vertical="center"/>
    </xf>
    <xf numFmtId="167" fontId="29" fillId="8" borderId="298" xfId="17" applyNumberFormat="1" applyFont="1" applyFill="1" applyBorder="1" applyAlignment="1">
      <alignment horizontal="right" vertical="center"/>
    </xf>
    <xf numFmtId="175" fontId="10" fillId="0" borderId="28" xfId="30" applyNumberFormat="1" applyFont="1" applyBorder="1" applyAlignment="1">
      <alignment vertical="center"/>
    </xf>
    <xf numFmtId="164" fontId="16" fillId="0" borderId="20" xfId="10" applyFont="1" applyFill="1" applyBorder="1"/>
    <xf numFmtId="167" fontId="16" fillId="15" borderId="24" xfId="0" applyNumberFormat="1" applyFont="1" applyFill="1" applyBorder="1" applyAlignment="1">
      <alignment horizontal="right" vertical="center" wrapText="1"/>
    </xf>
    <xf numFmtId="167" fontId="9" fillId="0" borderId="221" xfId="1" applyNumberFormat="1" applyFont="1" applyBorder="1" applyAlignment="1">
      <alignment horizontal="right" vertical="center" wrapText="1"/>
    </xf>
    <xf numFmtId="167" fontId="9" fillId="0" borderId="221" xfId="1" applyNumberFormat="1" applyFont="1" applyFill="1" applyBorder="1" applyAlignment="1">
      <alignment horizontal="right" vertical="center" wrapText="1"/>
    </xf>
    <xf numFmtId="167" fontId="9" fillId="0" borderId="34" xfId="0" applyNumberFormat="1" applyFont="1" applyBorder="1" applyAlignment="1">
      <alignment horizontal="right" vertical="center" wrapText="1"/>
    </xf>
    <xf numFmtId="174" fontId="16" fillId="0" borderId="298" xfId="0" applyNumberFormat="1" applyFont="1" applyBorder="1" applyAlignment="1">
      <alignment horizontal="center" vertical="center"/>
    </xf>
    <xf numFmtId="0" fontId="16" fillId="0" borderId="298" xfId="0" applyFont="1" applyBorder="1" applyAlignment="1">
      <alignment horizontal="center" vertical="center"/>
    </xf>
    <xf numFmtId="0" fontId="24" fillId="0" borderId="321" xfId="0" applyFont="1" applyBorder="1" applyAlignment="1">
      <alignment vertical="center"/>
    </xf>
    <xf numFmtId="167" fontId="9" fillId="0" borderId="320" xfId="0" applyNumberFormat="1" applyFont="1" applyBorder="1" applyAlignment="1">
      <alignment horizontal="right" vertical="center" wrapText="1"/>
    </xf>
    <xf numFmtId="10" fontId="16" fillId="0" borderId="298" xfId="0" applyNumberFormat="1" applyFont="1" applyBorder="1" applyAlignment="1">
      <alignment horizontal="center" vertical="center"/>
    </xf>
    <xf numFmtId="0" fontId="16" fillId="0" borderId="18" xfId="24" applyFont="1" applyFill="1" applyBorder="1" applyAlignment="1">
      <alignment vertical="center" wrapText="1"/>
    </xf>
    <xf numFmtId="0" fontId="16" fillId="0" borderId="82" xfId="24" applyFont="1" applyFill="1" applyBorder="1" applyAlignment="1">
      <alignment vertical="center"/>
    </xf>
    <xf numFmtId="41" fontId="130" fillId="0" borderId="314" xfId="0" applyNumberFormat="1" applyFont="1" applyBorder="1"/>
    <xf numFmtId="164" fontId="9" fillId="0" borderId="49" xfId="34" applyFont="1" applyBorder="1" applyAlignment="1">
      <alignment horizontal="left" vertical="center"/>
    </xf>
    <xf numFmtId="164" fontId="9" fillId="0" borderId="49" xfId="34" applyFont="1" applyBorder="1" applyAlignment="1">
      <alignment horizontal="center" vertical="center"/>
    </xf>
    <xf numFmtId="164" fontId="9" fillId="0" borderId="49" xfId="34" applyFont="1" applyBorder="1" applyAlignment="1">
      <alignment vertical="center"/>
    </xf>
    <xf numFmtId="0" fontId="9" fillId="0" borderId="18" xfId="0" applyFont="1" applyBorder="1" applyAlignment="1">
      <alignment horizontal="left" vertical="center"/>
    </xf>
    <xf numFmtId="10" fontId="9" fillId="0" borderId="18" xfId="23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4" fontId="9" fillId="0" borderId="18" xfId="34" applyFont="1" applyFill="1" applyBorder="1" applyAlignment="1">
      <alignment horizontal="right" vertical="center"/>
    </xf>
    <xf numFmtId="0" fontId="9" fillId="13" borderId="18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left" vertical="center"/>
    </xf>
    <xf numFmtId="164" fontId="9" fillId="13" borderId="18" xfId="34" applyFont="1" applyFill="1" applyBorder="1" applyAlignment="1">
      <alignment horizontal="right" vertical="center"/>
    </xf>
    <xf numFmtId="10" fontId="9" fillId="13" borderId="18" xfId="23" applyNumberFormat="1" applyFont="1" applyFill="1" applyBorder="1" applyAlignment="1">
      <alignment horizontal="center" vertical="center"/>
    </xf>
    <xf numFmtId="164" fontId="9" fillId="0" borderId="18" xfId="34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164" fontId="10" fillId="0" borderId="18" xfId="34" applyFont="1" applyBorder="1" applyAlignment="1">
      <alignment horizontal="right" vertical="center"/>
    </xf>
    <xf numFmtId="10" fontId="10" fillId="0" borderId="18" xfId="23" applyNumberFormat="1" applyFont="1" applyBorder="1" applyAlignment="1">
      <alignment horizontal="center" vertical="center"/>
    </xf>
    <xf numFmtId="0" fontId="119" fillId="0" borderId="18" xfId="0" applyFont="1" applyBorder="1" applyAlignment="1">
      <alignment horizontal="center" vertical="center"/>
    </xf>
    <xf numFmtId="164" fontId="119" fillId="0" borderId="18" xfId="34" applyFont="1" applyBorder="1" applyAlignment="1">
      <alignment horizontal="right" vertical="center"/>
    </xf>
    <xf numFmtId="0" fontId="119" fillId="0" borderId="18" xfId="0" applyFont="1" applyBorder="1" applyAlignment="1">
      <alignment horizontal="left" vertical="center"/>
    </xf>
    <xf numFmtId="10" fontId="119" fillId="0" borderId="18" xfId="23" applyNumberFormat="1" applyFont="1" applyBorder="1" applyAlignment="1">
      <alignment horizontal="center" vertical="center"/>
    </xf>
    <xf numFmtId="10" fontId="10" fillId="0" borderId="18" xfId="23" applyNumberFormat="1" applyFont="1" applyFill="1" applyBorder="1" applyAlignment="1">
      <alignment horizontal="center" vertical="center"/>
    </xf>
    <xf numFmtId="167" fontId="109" fillId="8" borderId="18" xfId="0" applyNumberFormat="1" applyFont="1" applyFill="1" applyBorder="1" applyAlignment="1">
      <alignment vertical="center" wrapText="1"/>
    </xf>
    <xf numFmtId="167" fontId="8" fillId="8" borderId="18" xfId="9" applyNumberFormat="1" applyFont="1" applyFill="1" applyBorder="1" applyAlignment="1">
      <alignment horizontal="center" vertical="center" wrapText="1"/>
    </xf>
    <xf numFmtId="167" fontId="8" fillId="0" borderId="52" xfId="9" applyNumberFormat="1" applyFont="1" applyBorder="1" applyAlignment="1">
      <alignment vertical="center"/>
    </xf>
    <xf numFmtId="167" fontId="9" fillId="0" borderId="52" xfId="2058" applyNumberFormat="1" applyFont="1" applyBorder="1">
      <alignment horizontal="right" vertical="center"/>
    </xf>
    <xf numFmtId="167" fontId="9" fillId="0" borderId="52" xfId="9" applyNumberFormat="1" applyFont="1" applyBorder="1" applyAlignment="1">
      <alignment vertical="center" wrapText="1"/>
    </xf>
    <xf numFmtId="167" fontId="9" fillId="0" borderId="52" xfId="9" applyNumberFormat="1" applyFont="1" applyBorder="1" applyAlignment="1">
      <alignment horizontal="left" vertical="center" indent="3"/>
    </xf>
    <xf numFmtId="167" fontId="8" fillId="0" borderId="49" xfId="9" applyNumberFormat="1" applyFont="1" applyBorder="1" applyAlignment="1">
      <alignment vertical="center" wrapText="1"/>
    </xf>
    <xf numFmtId="167" fontId="9" fillId="0" borderId="52" xfId="9" applyNumberFormat="1" applyFont="1" applyBorder="1" applyAlignment="1">
      <alignment vertical="center"/>
    </xf>
    <xf numFmtId="167" fontId="9" fillId="0" borderId="16" xfId="9" applyNumberFormat="1" applyFont="1" applyBorder="1" applyAlignment="1">
      <alignment vertical="center" wrapText="1"/>
    </xf>
    <xf numFmtId="164" fontId="10" fillId="0" borderId="18" xfId="34" applyFont="1" applyBorder="1" applyAlignment="1">
      <alignment horizontal="center" vertical="center"/>
    </xf>
    <xf numFmtId="41" fontId="16" fillId="0" borderId="0" xfId="18" applyFont="1" applyAlignment="1">
      <alignment vertical="center"/>
    </xf>
    <xf numFmtId="41" fontId="29" fillId="8" borderId="165" xfId="18" applyFont="1" applyFill="1" applyBorder="1" applyAlignment="1">
      <alignment horizontal="right" vertical="center"/>
    </xf>
    <xf numFmtId="41" fontId="29" fillId="8" borderId="5" xfId="18" applyFont="1" applyFill="1" applyBorder="1" applyAlignment="1">
      <alignment horizontal="center" vertical="center" wrapText="1"/>
    </xf>
    <xf numFmtId="167" fontId="16" fillId="0" borderId="298" xfId="9" applyNumberFormat="1" applyFont="1" applyBorder="1" applyAlignment="1">
      <alignment vertical="center"/>
    </xf>
    <xf numFmtId="167" fontId="16" fillId="0" borderId="298" xfId="9" applyNumberFormat="1" applyFont="1" applyBorder="1" applyAlignment="1">
      <alignment horizontal="center" vertical="center"/>
    </xf>
    <xf numFmtId="167" fontId="16" fillId="0" borderId="221" xfId="1" applyNumberFormat="1" applyFont="1" applyBorder="1" applyAlignment="1">
      <alignment horizontal="right" vertical="center" wrapText="1"/>
    </xf>
    <xf numFmtId="0" fontId="29" fillId="14" borderId="320" xfId="0" applyFont="1" applyFill="1" applyBorder="1" applyAlignment="1">
      <alignment horizontal="center" vertical="center" wrapText="1"/>
    </xf>
    <xf numFmtId="0" fontId="16" fillId="0" borderId="188" xfId="0" applyFont="1" applyBorder="1" applyAlignment="1">
      <alignment horizontal="justify" vertical="center" wrapText="1"/>
    </xf>
    <xf numFmtId="164" fontId="16" fillId="0" borderId="229" xfId="34" applyFont="1" applyFill="1" applyBorder="1" applyAlignment="1">
      <alignment horizontal="right" vertical="center" wrapText="1"/>
    </xf>
    <xf numFmtId="164" fontId="16" fillId="0" borderId="322" xfId="34" applyFont="1" applyFill="1" applyBorder="1" applyAlignment="1">
      <alignment horizontal="right" vertical="center" wrapText="1"/>
    </xf>
    <xf numFmtId="0" fontId="16" fillId="0" borderId="323" xfId="0" applyFont="1" applyBorder="1" applyAlignment="1">
      <alignment horizontal="justify" vertical="center" wrapText="1"/>
    </xf>
    <xf numFmtId="164" fontId="16" fillId="0" borderId="164" xfId="34" applyFont="1" applyFill="1" applyBorder="1" applyAlignment="1">
      <alignment horizontal="right" vertical="center" wrapText="1"/>
    </xf>
    <xf numFmtId="0" fontId="16" fillId="0" borderId="324" xfId="0" applyFont="1" applyBorder="1" applyAlignment="1">
      <alignment vertical="center"/>
    </xf>
    <xf numFmtId="0" fontId="16" fillId="0" borderId="325" xfId="0" applyFont="1" applyBorder="1" applyAlignment="1">
      <alignment horizontal="center" vertical="center"/>
    </xf>
    <xf numFmtId="174" fontId="16" fillId="0" borderId="325" xfId="0" applyNumberFormat="1" applyFont="1" applyBorder="1" applyAlignment="1">
      <alignment horizontal="center" vertical="center"/>
    </xf>
    <xf numFmtId="0" fontId="104" fillId="0" borderId="324" xfId="0" applyFont="1" applyBorder="1" applyAlignment="1">
      <alignment horizontal="left" vertical="center"/>
    </xf>
    <xf numFmtId="167" fontId="9" fillId="0" borderId="326" xfId="2058" applyNumberFormat="1" applyFont="1" applyBorder="1">
      <alignment horizontal="right" vertical="center"/>
    </xf>
    <xf numFmtId="167" fontId="9" fillId="0" borderId="327" xfId="2058" applyNumberFormat="1" applyFont="1" applyBorder="1">
      <alignment horizontal="right" vertical="center"/>
    </xf>
    <xf numFmtId="167" fontId="29" fillId="8" borderId="305" xfId="17" applyNumberFormat="1" applyFont="1" applyFill="1" applyBorder="1" applyAlignment="1">
      <alignment horizontal="center" vertical="center" wrapText="1"/>
    </xf>
    <xf numFmtId="17" fontId="8" fillId="7" borderId="152" xfId="41" applyNumberFormat="1" applyFont="1" applyFill="1" applyBorder="1" applyAlignment="1">
      <alignment horizontal="center" vertical="center" wrapText="1"/>
    </xf>
    <xf numFmtId="17" fontId="8" fillId="7" borderId="153" xfId="41" applyNumberFormat="1" applyFont="1" applyFill="1" applyBorder="1" applyAlignment="1">
      <alignment horizontal="center" vertical="center" wrapText="1"/>
    </xf>
    <xf numFmtId="0" fontId="8" fillId="7" borderId="5" xfId="41" applyFont="1" applyFill="1" applyBorder="1" applyAlignment="1">
      <alignment horizontal="left" vertical="center" wrapText="1"/>
    </xf>
    <xf numFmtId="167" fontId="29" fillId="8" borderId="298" xfId="9" applyNumberFormat="1" applyFont="1" applyFill="1" applyBorder="1" applyAlignment="1">
      <alignment vertical="center"/>
    </xf>
    <xf numFmtId="167" fontId="29" fillId="8" borderId="298" xfId="9" applyNumberFormat="1" applyFont="1" applyFill="1" applyBorder="1" applyAlignment="1">
      <alignment horizontal="right" vertical="center"/>
    </xf>
    <xf numFmtId="167" fontId="16" fillId="0" borderId="298" xfId="10" applyNumberFormat="1" applyFont="1" applyBorder="1" applyAlignment="1">
      <alignment vertical="center"/>
    </xf>
    <xf numFmtId="167" fontId="29" fillId="0" borderId="298" xfId="9" applyNumberFormat="1" applyFont="1" applyBorder="1" applyAlignment="1">
      <alignment vertical="center"/>
    </xf>
    <xf numFmtId="167" fontId="29" fillId="0" borderId="298" xfId="9" applyNumberFormat="1" applyFont="1" applyBorder="1" applyAlignment="1">
      <alignment horizontal="left" vertical="center" indent="1"/>
    </xf>
    <xf numFmtId="167" fontId="29" fillId="0" borderId="298" xfId="9" applyNumberFormat="1" applyFont="1" applyBorder="1" applyAlignment="1">
      <alignment horizontal="left" vertical="center" indent="2"/>
    </xf>
    <xf numFmtId="167" fontId="16" fillId="0" borderId="298" xfId="9" applyNumberFormat="1" applyFont="1" applyBorder="1" applyAlignment="1">
      <alignment horizontal="left" vertical="center" indent="3"/>
    </xf>
    <xf numFmtId="167" fontId="29" fillId="8" borderId="298" xfId="9" applyNumberFormat="1" applyFont="1" applyFill="1" applyBorder="1" applyAlignment="1">
      <alignment horizontal="left" vertical="center" wrapText="1"/>
    </xf>
    <xf numFmtId="167" fontId="29" fillId="8" borderId="298" xfId="9" applyNumberFormat="1" applyFont="1" applyFill="1" applyBorder="1" applyAlignment="1">
      <alignment horizontal="center" vertical="center"/>
    </xf>
    <xf numFmtId="167" fontId="16" fillId="0" borderId="298" xfId="9" applyNumberFormat="1" applyFont="1" applyBorder="1" applyAlignment="1">
      <alignment horizontal="left" vertical="center" wrapText="1" indent="3"/>
    </xf>
    <xf numFmtId="167" fontId="29" fillId="8" borderId="298" xfId="9" applyNumberFormat="1" applyFont="1" applyFill="1" applyBorder="1" applyAlignment="1">
      <alignment horizontal="left" vertical="center" indent="2"/>
    </xf>
    <xf numFmtId="167" fontId="29" fillId="8" borderId="298" xfId="9" applyNumberFormat="1" applyFont="1" applyFill="1" applyBorder="1" applyAlignment="1">
      <alignment horizontal="left" vertical="center" indent="3"/>
    </xf>
    <xf numFmtId="167" fontId="29" fillId="8" borderId="298" xfId="9" applyNumberFormat="1" applyFont="1" applyFill="1" applyBorder="1" applyAlignment="1">
      <alignment horizontal="left" vertical="center" indent="1"/>
    </xf>
    <xf numFmtId="167" fontId="16" fillId="0" borderId="152" xfId="9" applyNumberFormat="1" applyFont="1" applyBorder="1" applyAlignment="1">
      <alignment vertical="center"/>
    </xf>
    <xf numFmtId="167" fontId="29" fillId="0" borderId="298" xfId="9" applyNumberFormat="1" applyFont="1" applyBorder="1" applyAlignment="1">
      <alignment horizontal="left" vertical="center" wrapText="1" indent="3"/>
    </xf>
    <xf numFmtId="167" fontId="29" fillId="0" borderId="152" xfId="9" applyNumberFormat="1" applyFont="1" applyBorder="1" applyAlignment="1">
      <alignment vertical="center"/>
    </xf>
    <xf numFmtId="167" fontId="16" fillId="8" borderId="298" xfId="9" applyNumberFormat="1" applyFont="1" applyFill="1" applyBorder="1" applyAlignment="1">
      <alignment horizontal="center" vertical="center"/>
    </xf>
    <xf numFmtId="167" fontId="29" fillId="8" borderId="5" xfId="9" applyNumberFormat="1" applyFont="1" applyFill="1" applyBorder="1" applyAlignment="1">
      <alignment vertical="center"/>
    </xf>
    <xf numFmtId="164" fontId="16" fillId="0" borderId="120" xfId="9" applyNumberFormat="1" applyFont="1" applyBorder="1" applyAlignment="1">
      <alignment horizontal="right" vertical="center"/>
    </xf>
    <xf numFmtId="195" fontId="16" fillId="0" borderId="113" xfId="9" applyNumberFormat="1" applyFont="1" applyBorder="1" applyAlignment="1">
      <alignment horizontal="center" vertical="center"/>
    </xf>
    <xf numFmtId="164" fontId="29" fillId="100" borderId="328" xfId="9" applyNumberFormat="1" applyFont="1" applyFill="1" applyBorder="1" applyAlignment="1">
      <alignment horizontal="right" vertical="center"/>
    </xf>
    <xf numFmtId="167" fontId="29" fillId="8" borderId="298" xfId="9" applyNumberFormat="1" applyFont="1" applyFill="1" applyBorder="1" applyAlignment="1">
      <alignment horizontal="left" vertical="center"/>
    </xf>
    <xf numFmtId="167" fontId="16" fillId="0" borderId="298" xfId="9" applyNumberFormat="1" applyFont="1" applyBorder="1" applyAlignment="1">
      <alignment vertical="center" wrapText="1"/>
    </xf>
    <xf numFmtId="49" fontId="16" fillId="0" borderId="298" xfId="9" applyNumberFormat="1" applyFont="1" applyBorder="1" applyAlignment="1">
      <alignment horizontal="center" vertical="center"/>
    </xf>
    <xf numFmtId="167" fontId="29" fillId="8" borderId="298" xfId="9" applyNumberFormat="1" applyFont="1" applyFill="1" applyBorder="1" applyAlignment="1">
      <alignment vertical="center" wrapText="1"/>
    </xf>
    <xf numFmtId="167" fontId="29" fillId="0" borderId="298" xfId="9" applyNumberFormat="1" applyFont="1" applyBorder="1" applyAlignment="1">
      <alignment vertical="center" wrapText="1"/>
    </xf>
    <xf numFmtId="167" fontId="16" fillId="0" borderId="298" xfId="9" applyNumberFormat="1" applyFont="1" applyBorder="1" applyAlignment="1">
      <alignment horizontal="left" vertical="center"/>
    </xf>
    <xf numFmtId="167" fontId="29" fillId="9" borderId="298" xfId="9" applyNumberFormat="1" applyFont="1" applyFill="1" applyBorder="1" applyAlignment="1">
      <alignment vertical="center"/>
    </xf>
    <xf numFmtId="167" fontId="29" fillId="9" borderId="298" xfId="9" applyNumberFormat="1" applyFont="1" applyFill="1" applyBorder="1" applyAlignment="1">
      <alignment horizontal="left" vertical="center"/>
    </xf>
    <xf numFmtId="200" fontId="16" fillId="0" borderId="298" xfId="9" applyNumberFormat="1" applyFont="1" applyBorder="1" applyAlignment="1">
      <alignment vertical="center"/>
    </xf>
    <xf numFmtId="200" fontId="29" fillId="8" borderId="298" xfId="9" applyNumberFormat="1" applyFont="1" applyFill="1" applyBorder="1" applyAlignment="1">
      <alignment vertical="center"/>
    </xf>
    <xf numFmtId="167" fontId="16" fillId="0" borderId="0" xfId="9" applyNumberFormat="1" applyFont="1" applyAlignment="1">
      <alignment vertical="center"/>
    </xf>
    <xf numFmtId="167" fontId="29" fillId="0" borderId="298" xfId="12" applyNumberFormat="1" applyFont="1" applyBorder="1" applyAlignment="1">
      <alignment horizontal="left" vertical="center"/>
    </xf>
    <xf numFmtId="167" fontId="29" fillId="0" borderId="298" xfId="13" applyNumberFormat="1" applyFont="1" applyBorder="1" applyAlignment="1">
      <alignment horizontal="center" vertical="center"/>
    </xf>
    <xf numFmtId="167" fontId="29" fillId="0" borderId="305" xfId="12" applyNumberFormat="1" applyFont="1" applyBorder="1" applyAlignment="1">
      <alignment vertical="center"/>
    </xf>
    <xf numFmtId="167" fontId="29" fillId="0" borderId="305" xfId="13" applyNumberFormat="1" applyFont="1" applyBorder="1" applyAlignment="1">
      <alignment horizontal="center" vertical="center"/>
    </xf>
    <xf numFmtId="167" fontId="29" fillId="10" borderId="5" xfId="9" applyNumberFormat="1" applyFont="1" applyFill="1" applyBorder="1" applyAlignment="1">
      <alignment vertical="center"/>
    </xf>
    <xf numFmtId="167" fontId="29" fillId="10" borderId="5" xfId="9" applyNumberFormat="1" applyFont="1" applyFill="1" applyBorder="1" applyAlignment="1">
      <alignment horizontal="left" vertical="center"/>
    </xf>
    <xf numFmtId="167" fontId="9" fillId="0" borderId="5" xfId="9" applyNumberFormat="1" applyFont="1" applyBorder="1" applyAlignment="1">
      <alignment vertical="center" wrapText="1"/>
    </xf>
    <xf numFmtId="167" fontId="9" fillId="15" borderId="5" xfId="9" applyNumberFormat="1" applyFont="1" applyFill="1" applyBorder="1" applyAlignment="1">
      <alignment vertical="center"/>
    </xf>
    <xf numFmtId="167" fontId="16" fillId="0" borderId="5" xfId="9" applyNumberFormat="1" applyFont="1" applyBorder="1" applyAlignment="1">
      <alignment vertical="center" wrapText="1"/>
    </xf>
    <xf numFmtId="167" fontId="29" fillId="7" borderId="298" xfId="9" applyNumberFormat="1" applyFont="1" applyFill="1" applyBorder="1" applyAlignment="1">
      <alignment vertical="center" wrapText="1"/>
    </xf>
    <xf numFmtId="167" fontId="8" fillId="7" borderId="298" xfId="9" applyNumberFormat="1" applyFont="1" applyFill="1" applyBorder="1" applyAlignment="1">
      <alignment horizontal="left" vertical="center"/>
    </xf>
    <xf numFmtId="167" fontId="29" fillId="7" borderId="298" xfId="9" applyNumberFormat="1" applyFont="1" applyFill="1" applyBorder="1" applyAlignment="1">
      <alignment vertical="center"/>
    </xf>
    <xf numFmtId="167" fontId="29" fillId="0" borderId="0" xfId="9" applyNumberFormat="1" applyFont="1" applyAlignment="1">
      <alignment vertical="center"/>
    </xf>
    <xf numFmtId="167" fontId="9" fillId="0" borderId="305" xfId="9" applyNumberFormat="1" applyFont="1" applyBorder="1" applyAlignment="1">
      <alignment vertical="center" wrapText="1"/>
    </xf>
    <xf numFmtId="167" fontId="29" fillId="0" borderId="298" xfId="9" applyNumberFormat="1" applyFont="1" applyBorder="1" applyAlignment="1">
      <alignment horizontal="left" vertical="center"/>
    </xf>
    <xf numFmtId="167" fontId="29" fillId="0" borderId="298" xfId="9" applyNumberFormat="1" applyFont="1" applyBorder="1" applyAlignment="1">
      <alignment horizontal="center" vertical="center"/>
    </xf>
    <xf numFmtId="167" fontId="9" fillId="0" borderId="5" xfId="9" applyNumberFormat="1" applyFont="1" applyBorder="1" applyAlignment="1">
      <alignment vertical="center"/>
    </xf>
    <xf numFmtId="167" fontId="16" fillId="15" borderId="298" xfId="9" applyNumberFormat="1" applyFont="1" applyFill="1" applyBorder="1" applyAlignment="1">
      <alignment vertical="center"/>
    </xf>
    <xf numFmtId="167" fontId="16" fillId="0" borderId="298" xfId="17" applyNumberFormat="1" applyFont="1" applyBorder="1" applyAlignment="1">
      <alignment horizontal="right" vertical="center"/>
    </xf>
    <xf numFmtId="0" fontId="29" fillId="7" borderId="320" xfId="14" applyFont="1" applyFill="1" applyBorder="1" applyAlignment="1">
      <alignment horizontal="center" vertical="center"/>
    </xf>
    <xf numFmtId="0" fontId="16" fillId="0" borderId="229" xfId="14" applyFont="1" applyBorder="1" applyAlignment="1">
      <alignment horizontal="left" vertical="center" wrapText="1"/>
    </xf>
    <xf numFmtId="0" fontId="16" fillId="0" borderId="229" xfId="14" applyFont="1" applyBorder="1" applyAlignment="1">
      <alignment horizontal="center" vertical="center" wrapText="1"/>
    </xf>
    <xf numFmtId="169" fontId="16" fillId="15" borderId="229" xfId="14" applyNumberFormat="1" applyFont="1" applyFill="1" applyBorder="1" applyAlignment="1">
      <alignment horizontal="right" vertical="center" wrapText="1"/>
    </xf>
    <xf numFmtId="0" fontId="29" fillId="0" borderId="229" xfId="14" applyFont="1" applyBorder="1" applyAlignment="1">
      <alignment horizontal="left" vertical="center" wrapText="1"/>
    </xf>
    <xf numFmtId="0" fontId="29" fillId="0" borderId="229" xfId="14" applyFont="1" applyBorder="1" applyAlignment="1">
      <alignment horizontal="center" vertical="center" wrapText="1"/>
    </xf>
    <xf numFmtId="3" fontId="29" fillId="15" borderId="229" xfId="14" applyNumberFormat="1" applyFont="1" applyFill="1" applyBorder="1" applyAlignment="1">
      <alignment horizontal="right" vertical="center" wrapText="1"/>
    </xf>
    <xf numFmtId="0" fontId="24" fillId="0" borderId="229" xfId="14" applyFont="1" applyBorder="1" applyAlignment="1">
      <alignment horizontal="center" vertical="center" wrapText="1"/>
    </xf>
    <xf numFmtId="167" fontId="29" fillId="15" borderId="229" xfId="9" applyNumberFormat="1" applyFont="1" applyFill="1" applyBorder="1" applyAlignment="1">
      <alignment vertical="center"/>
    </xf>
    <xf numFmtId="3" fontId="16" fillId="15" borderId="229" xfId="14" applyNumberFormat="1" applyFont="1" applyFill="1" applyBorder="1" applyAlignment="1">
      <alignment horizontal="right" vertical="center" wrapText="1"/>
    </xf>
    <xf numFmtId="0" fontId="29" fillId="7" borderId="229" xfId="14" applyFont="1" applyFill="1" applyBorder="1" applyAlignment="1">
      <alignment horizontal="left" vertical="center" wrapText="1"/>
    </xf>
    <xf numFmtId="0" fontId="29" fillId="7" borderId="229" xfId="14" applyFont="1" applyFill="1" applyBorder="1" applyAlignment="1">
      <alignment horizontal="center" vertical="center" wrapText="1"/>
    </xf>
    <xf numFmtId="3" fontId="29" fillId="7" borderId="229" xfId="14" applyNumberFormat="1" applyFont="1" applyFill="1" applyBorder="1" applyAlignment="1">
      <alignment vertical="center" wrapText="1"/>
    </xf>
    <xf numFmtId="167" fontId="29" fillId="7" borderId="229" xfId="9" applyNumberFormat="1" applyFont="1" applyFill="1" applyBorder="1" applyAlignment="1">
      <alignment vertical="center"/>
    </xf>
    <xf numFmtId="3" fontId="17" fillId="13" borderId="229" xfId="14" applyNumberFormat="1" applyFont="1" applyFill="1" applyBorder="1" applyAlignment="1">
      <alignment horizontal="right" vertical="center" wrapText="1"/>
    </xf>
    <xf numFmtId="0" fontId="29" fillId="7" borderId="229" xfId="14" applyFont="1" applyFill="1" applyBorder="1" applyAlignment="1">
      <alignment vertical="center" wrapText="1"/>
    </xf>
    <xf numFmtId="0" fontId="16" fillId="7" borderId="229" xfId="14" applyFont="1" applyFill="1" applyBorder="1" applyAlignment="1">
      <alignment horizontal="center" vertical="center" wrapText="1"/>
    </xf>
    <xf numFmtId="3" fontId="16" fillId="7" borderId="229" xfId="14" applyNumberFormat="1" applyFont="1" applyFill="1" applyBorder="1" applyAlignment="1">
      <alignment horizontal="right" vertical="center" wrapText="1"/>
    </xf>
    <xf numFmtId="3" fontId="16" fillId="0" borderId="229" xfId="14" applyNumberFormat="1" applyFont="1" applyBorder="1" applyAlignment="1">
      <alignment horizontal="right" vertical="center" wrapText="1"/>
    </xf>
    <xf numFmtId="164" fontId="16" fillId="0" borderId="120" xfId="14" applyNumberFormat="1" applyFont="1" applyBorder="1" applyAlignment="1">
      <alignment vertical="center" wrapText="1"/>
    </xf>
    <xf numFmtId="195" fontId="16" fillId="0" borderId="113" xfId="1" applyNumberFormat="1" applyFont="1" applyBorder="1" applyAlignment="1">
      <alignment horizontal="center" vertical="center" wrapText="1"/>
    </xf>
    <xf numFmtId="164" fontId="29" fillId="0" borderId="120" xfId="14" applyNumberFormat="1" applyFont="1" applyBorder="1" applyAlignment="1">
      <alignment vertical="center" wrapText="1"/>
    </xf>
    <xf numFmtId="195" fontId="29" fillId="0" borderId="113" xfId="1" applyNumberFormat="1" applyFont="1" applyBorder="1" applyAlignment="1">
      <alignment horizontal="center" vertical="center" wrapText="1"/>
    </xf>
    <xf numFmtId="164" fontId="29" fillId="100" borderId="121" xfId="14" applyNumberFormat="1" applyFont="1" applyFill="1" applyBorder="1" applyAlignment="1">
      <alignment vertical="center" wrapText="1"/>
    </xf>
    <xf numFmtId="195" fontId="29" fillId="100" borderId="115" xfId="1" applyNumberFormat="1" applyFont="1" applyFill="1" applyBorder="1" applyAlignment="1">
      <alignment horizontal="center" vertical="center" wrapText="1"/>
    </xf>
    <xf numFmtId="164" fontId="16" fillId="100" borderId="121" xfId="14" applyNumberFormat="1" applyFont="1" applyFill="1" applyBorder="1" applyAlignment="1">
      <alignment vertical="center" wrapText="1"/>
    </xf>
    <xf numFmtId="195" fontId="16" fillId="100" borderId="115" xfId="1" applyNumberFormat="1" applyFont="1" applyFill="1" applyBorder="1" applyAlignment="1">
      <alignment horizontal="center" vertical="center" wrapText="1"/>
    </xf>
    <xf numFmtId="164" fontId="16" fillId="100" borderId="120" xfId="14" applyNumberFormat="1" applyFont="1" applyFill="1" applyBorder="1" applyAlignment="1">
      <alignment vertical="center" wrapText="1"/>
    </xf>
    <xf numFmtId="195" fontId="16" fillId="100" borderId="113" xfId="1" applyNumberFormat="1" applyFont="1" applyFill="1" applyBorder="1" applyAlignment="1">
      <alignment horizontal="center" vertical="center" wrapText="1"/>
    </xf>
    <xf numFmtId="164" fontId="29" fillId="100" borderId="328" xfId="14" applyNumberFormat="1" applyFont="1" applyFill="1" applyBorder="1" applyAlignment="1">
      <alignment vertical="center" wrapText="1"/>
    </xf>
    <xf numFmtId="195" fontId="29" fillId="100" borderId="117" xfId="1" applyNumberFormat="1" applyFont="1" applyFill="1" applyBorder="1" applyAlignment="1">
      <alignment horizontal="center" vertical="center" wrapText="1"/>
    </xf>
    <xf numFmtId="167" fontId="29" fillId="8" borderId="298" xfId="17" applyNumberFormat="1" applyFont="1" applyFill="1" applyBorder="1" applyAlignment="1">
      <alignment horizontal="left" vertical="center" wrapText="1"/>
    </xf>
    <xf numFmtId="41" fontId="29" fillId="8" borderId="298" xfId="18" applyFont="1" applyFill="1" applyBorder="1" applyAlignment="1">
      <alignment horizontal="right" vertical="center"/>
    </xf>
    <xf numFmtId="167" fontId="16" fillId="10" borderId="298" xfId="17" applyNumberFormat="1" applyFont="1" applyFill="1" applyBorder="1" applyAlignment="1">
      <alignment vertical="center" wrapText="1"/>
    </xf>
    <xf numFmtId="167" fontId="29" fillId="10" borderId="298" xfId="17" applyNumberFormat="1" applyFont="1" applyFill="1" applyBorder="1" applyAlignment="1">
      <alignment horizontal="center" vertical="center" wrapText="1"/>
    </xf>
    <xf numFmtId="167" fontId="16" fillId="15" borderId="298" xfId="17" applyNumberFormat="1" applyFont="1" applyFill="1" applyBorder="1" applyAlignment="1">
      <alignment horizontal="right" vertical="center"/>
    </xf>
    <xf numFmtId="167" fontId="29" fillId="0" borderId="298" xfId="17" applyNumberFormat="1" applyFont="1" applyBorder="1" applyAlignment="1">
      <alignment horizontal="right" vertical="center"/>
    </xf>
    <xf numFmtId="167" fontId="16" fillId="10" borderId="298" xfId="17" applyNumberFormat="1" applyFont="1" applyFill="1" applyBorder="1" applyAlignment="1">
      <alignment horizontal="center" vertical="center" wrapText="1"/>
    </xf>
    <xf numFmtId="167" fontId="29" fillId="7" borderId="298" xfId="17" applyNumberFormat="1" applyFont="1" applyFill="1" applyBorder="1" applyAlignment="1">
      <alignment horizontal="left" vertical="center" wrapText="1"/>
    </xf>
    <xf numFmtId="167" fontId="29" fillId="7" borderId="298" xfId="17" applyNumberFormat="1" applyFont="1" applyFill="1" applyBorder="1" applyAlignment="1">
      <alignment horizontal="right" vertical="center"/>
    </xf>
    <xf numFmtId="167" fontId="29" fillId="15" borderId="298" xfId="17" applyNumberFormat="1" applyFont="1" applyFill="1" applyBorder="1" applyAlignment="1">
      <alignment horizontal="right" vertical="center"/>
    </xf>
    <xf numFmtId="167" fontId="16" fillId="7" borderId="298" xfId="17" applyNumberFormat="1" applyFont="1" applyFill="1" applyBorder="1" applyAlignment="1">
      <alignment horizontal="center" vertical="center" wrapText="1"/>
    </xf>
    <xf numFmtId="49" fontId="29" fillId="8" borderId="298" xfId="17" applyNumberFormat="1" applyFont="1" applyFill="1" applyBorder="1" applyAlignment="1">
      <alignment horizontal="center" vertical="center" wrapText="1"/>
    </xf>
    <xf numFmtId="164" fontId="8" fillId="7" borderId="298" xfId="10" applyFont="1" applyFill="1" applyBorder="1" applyAlignment="1">
      <alignment horizontal="center" vertical="center" wrapText="1"/>
    </xf>
    <xf numFmtId="17" fontId="8" fillId="7" borderId="298" xfId="41" applyNumberFormat="1" applyFont="1" applyFill="1" applyBorder="1" applyAlignment="1">
      <alignment horizontal="center" vertical="center" wrapText="1"/>
    </xf>
    <xf numFmtId="0" fontId="9" fillId="0" borderId="298" xfId="41" applyFont="1" applyBorder="1" applyAlignment="1">
      <alignment horizontal="left" vertical="center" wrapText="1"/>
    </xf>
    <xf numFmtId="167" fontId="9" fillId="0" borderId="298" xfId="10" applyNumberFormat="1" applyFont="1" applyBorder="1" applyAlignment="1">
      <alignment horizontal="right" vertical="center"/>
    </xf>
    <xf numFmtId="10" fontId="9" fillId="0" borderId="298" xfId="0" applyNumberFormat="1" applyFont="1" applyBorder="1" applyAlignment="1">
      <alignment horizontal="center" vertical="center"/>
    </xf>
    <xf numFmtId="0" fontId="8" fillId="0" borderId="298" xfId="41" applyFont="1" applyBorder="1" applyAlignment="1">
      <alignment horizontal="left" vertical="center" wrapText="1"/>
    </xf>
    <xf numFmtId="167" fontId="8" fillId="0" borderId="298" xfId="10" applyNumberFormat="1" applyFont="1" applyBorder="1" applyAlignment="1">
      <alignment horizontal="right" vertical="center"/>
    </xf>
    <xf numFmtId="0" fontId="8" fillId="8" borderId="298" xfId="0" applyFont="1" applyFill="1" applyBorder="1" applyAlignment="1">
      <alignment vertical="center"/>
    </xf>
    <xf numFmtId="10" fontId="8" fillId="8" borderId="298" xfId="0" applyNumberFormat="1" applyFont="1" applyFill="1" applyBorder="1" applyAlignment="1">
      <alignment horizontal="center" vertical="center"/>
    </xf>
    <xf numFmtId="0" fontId="8" fillId="7" borderId="305" xfId="41" applyFont="1" applyFill="1" applyBorder="1" applyAlignment="1">
      <alignment horizontal="left" vertical="center" wrapText="1"/>
    </xf>
    <xf numFmtId="167" fontId="100" fillId="0" borderId="229" xfId="14" applyNumberFormat="1" applyFont="1" applyBorder="1" applyAlignment="1">
      <alignment horizontal="right"/>
    </xf>
    <xf numFmtId="164" fontId="9" fillId="0" borderId="55" xfId="4" applyFont="1" applyFill="1" applyBorder="1" applyAlignment="1">
      <alignment horizontal="right" vertical="center" wrapText="1"/>
    </xf>
    <xf numFmtId="0" fontId="26" fillId="0" borderId="317" xfId="0" applyFont="1" applyBorder="1" applyAlignment="1">
      <alignment horizontal="justify" vertical="center" wrapText="1"/>
    </xf>
    <xf numFmtId="0" fontId="9" fillId="0" borderId="46" xfId="36" applyFont="1" applyBorder="1" applyAlignment="1">
      <alignment horizontal="justify" vertical="center" wrapText="1"/>
    </xf>
    <xf numFmtId="0" fontId="10" fillId="0" borderId="28" xfId="0" applyFont="1" applyBorder="1"/>
    <xf numFmtId="3" fontId="26" fillId="0" borderId="173" xfId="0" applyNumberFormat="1" applyFont="1" applyBorder="1" applyAlignment="1">
      <alignment vertical="center"/>
    </xf>
    <xf numFmtId="167" fontId="9" fillId="0" borderId="18" xfId="37" applyNumberFormat="1" applyFont="1" applyBorder="1" applyAlignment="1">
      <alignment vertical="center"/>
    </xf>
    <xf numFmtId="14" fontId="11" fillId="7" borderId="49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70" fontId="29" fillId="7" borderId="305" xfId="26" applyNumberFormat="1" applyFont="1" applyFill="1" applyBorder="1" applyAlignment="1">
      <alignment horizontal="center" vertical="center" wrapText="1"/>
    </xf>
    <xf numFmtId="0" fontId="16" fillId="0" borderId="298" xfId="30" applyFont="1" applyBorder="1" applyAlignment="1">
      <alignment vertical="center"/>
    </xf>
    <xf numFmtId="177" fontId="16" fillId="0" borderId="298" xfId="31" applyNumberFormat="1" applyFont="1" applyBorder="1" applyAlignment="1">
      <alignment horizontal="right" vertical="center"/>
    </xf>
    <xf numFmtId="177" fontId="16" fillId="0" borderId="298" xfId="31" applyNumberFormat="1" applyFont="1" applyBorder="1" applyAlignment="1">
      <alignment vertical="center"/>
    </xf>
    <xf numFmtId="0" fontId="29" fillId="8" borderId="298" xfId="30" applyFont="1" applyFill="1" applyBorder="1" applyAlignment="1">
      <alignment vertical="center"/>
    </xf>
    <xf numFmtId="177" fontId="29" fillId="8" borderId="298" xfId="31" applyNumberFormat="1" applyFont="1" applyFill="1" applyBorder="1" applyAlignment="1">
      <alignment vertical="center"/>
    </xf>
    <xf numFmtId="14" fontId="29" fillId="8" borderId="305" xfId="15" applyNumberFormat="1" applyFont="1" applyFill="1" applyBorder="1" applyAlignment="1">
      <alignment horizontal="center" vertical="center" wrapText="1"/>
    </xf>
    <xf numFmtId="164" fontId="24" fillId="0" borderId="294" xfId="4" applyFont="1" applyBorder="1" applyAlignment="1">
      <alignment horizontal="right"/>
    </xf>
    <xf numFmtId="14" fontId="29" fillId="7" borderId="229" xfId="0" applyNumberFormat="1" applyFont="1" applyFill="1" applyBorder="1" applyAlignment="1">
      <alignment horizontal="center" vertical="center" wrapText="1"/>
    </xf>
    <xf numFmtId="0" fontId="29" fillId="7" borderId="229" xfId="0" applyFont="1" applyFill="1" applyBorder="1" applyAlignment="1">
      <alignment horizontal="center" vertical="center" wrapText="1"/>
    </xf>
    <xf numFmtId="0" fontId="16" fillId="0" borderId="229" xfId="0" applyFont="1" applyBorder="1" applyAlignment="1">
      <alignment horizontal="justify" vertical="center" wrapText="1"/>
    </xf>
    <xf numFmtId="0" fontId="29" fillId="7" borderId="229" xfId="0" applyFont="1" applyFill="1" applyBorder="1" applyAlignment="1">
      <alignment horizontal="justify" vertical="center" wrapText="1"/>
    </xf>
    <xf numFmtId="167" fontId="29" fillId="7" borderId="229" xfId="1" applyNumberFormat="1" applyFont="1" applyFill="1" applyBorder="1" applyAlignment="1">
      <alignment horizontal="right" vertical="center" wrapText="1"/>
    </xf>
    <xf numFmtId="167" fontId="16" fillId="0" borderId="229" xfId="0" applyNumberFormat="1" applyFont="1" applyBorder="1" applyAlignment="1">
      <alignment horizontal="right" vertical="center" wrapText="1"/>
    </xf>
    <xf numFmtId="170" fontId="104" fillId="7" borderId="221" xfId="0" applyNumberFormat="1" applyFont="1" applyFill="1" applyBorder="1" applyAlignment="1">
      <alignment horizontal="center" vertical="center" wrapText="1"/>
    </xf>
    <xf numFmtId="14" fontId="29" fillId="7" borderId="320" xfId="0" applyNumberFormat="1" applyFont="1" applyFill="1" applyBorder="1" applyAlignment="1">
      <alignment horizontal="center" vertical="center" wrapText="1"/>
    </xf>
    <xf numFmtId="167" fontId="16" fillId="0" borderId="229" xfId="1" applyNumberFormat="1" applyFont="1" applyBorder="1" applyAlignment="1">
      <alignment horizontal="right" vertical="center" wrapText="1"/>
    </xf>
    <xf numFmtId="167" fontId="29" fillId="7" borderId="229" xfId="0" applyNumberFormat="1" applyFont="1" applyFill="1" applyBorder="1" applyAlignment="1">
      <alignment horizontal="right" vertical="center" wrapText="1"/>
    </xf>
    <xf numFmtId="170" fontId="104" fillId="7" borderId="320" xfId="0" applyNumberFormat="1" applyFont="1" applyFill="1" applyBorder="1" applyAlignment="1">
      <alignment horizontal="center" vertical="center" wrapText="1"/>
    </xf>
    <xf numFmtId="14" fontId="29" fillId="7" borderId="320" xfId="0" applyNumberFormat="1" applyFont="1" applyFill="1" applyBorder="1" applyAlignment="1">
      <alignment horizontal="center" vertical="top" wrapText="1"/>
    </xf>
    <xf numFmtId="0" fontId="29" fillId="0" borderId="229" xfId="0" applyFont="1" applyBorder="1" applyAlignment="1">
      <alignment horizontal="justify" vertical="center" wrapText="1"/>
    </xf>
    <xf numFmtId="3" fontId="16" fillId="0" borderId="229" xfId="0" applyNumberFormat="1" applyFont="1" applyBorder="1" applyAlignment="1">
      <alignment horizontal="right" vertical="center" wrapText="1"/>
    </xf>
    <xf numFmtId="3" fontId="16" fillId="15" borderId="229" xfId="0" applyNumberFormat="1" applyFont="1" applyFill="1" applyBorder="1" applyAlignment="1">
      <alignment horizontal="right" vertical="center" wrapText="1"/>
    </xf>
    <xf numFmtId="167" fontId="16" fillId="0" borderId="229" xfId="0" applyNumberFormat="1" applyFont="1" applyBorder="1" applyAlignment="1">
      <alignment horizontal="justify" vertical="center" wrapText="1"/>
    </xf>
    <xf numFmtId="167" fontId="16" fillId="15" borderId="229" xfId="0" applyNumberFormat="1" applyFont="1" applyFill="1" applyBorder="1" applyAlignment="1">
      <alignment horizontal="right" vertical="center" wrapText="1"/>
    </xf>
    <xf numFmtId="167" fontId="16" fillId="0" borderId="320" xfId="0" applyNumberFormat="1" applyFont="1" applyBorder="1" applyAlignment="1">
      <alignment horizontal="right" vertical="center" wrapText="1"/>
    </xf>
    <xf numFmtId="167" fontId="16" fillId="0" borderId="221" xfId="1" applyNumberFormat="1" applyFont="1" applyFill="1" applyBorder="1" applyAlignment="1">
      <alignment horizontal="right" vertical="center" wrapText="1"/>
    </xf>
    <xf numFmtId="167" fontId="16" fillId="0" borderId="298" xfId="9" quotePrefix="1" applyNumberFormat="1" applyFont="1" applyBorder="1" applyAlignment="1">
      <alignment horizontal="center" vertical="center"/>
    </xf>
    <xf numFmtId="167" fontId="29" fillId="7" borderId="298" xfId="9" applyNumberFormat="1" applyFont="1" applyFill="1" applyBorder="1" applyAlignment="1">
      <alignment horizontal="left" vertical="center"/>
    </xf>
    <xf numFmtId="167" fontId="7" fillId="0" borderId="324" xfId="9" applyNumberFormat="1" applyFont="1" applyBorder="1" applyAlignment="1">
      <alignment horizontal="left" vertical="center" indent="1"/>
    </xf>
    <xf numFmtId="167" fontId="5" fillId="0" borderId="324" xfId="9" applyNumberFormat="1" applyFont="1" applyBorder="1" applyAlignment="1">
      <alignment horizontal="left" vertical="center" indent="3"/>
    </xf>
    <xf numFmtId="167" fontId="7" fillId="7" borderId="324" xfId="9" applyNumberFormat="1" applyFont="1" applyFill="1" applyBorder="1" applyAlignment="1">
      <alignment horizontal="left" vertical="center"/>
    </xf>
    <xf numFmtId="167" fontId="7" fillId="8" borderId="324" xfId="9" applyNumberFormat="1" applyFont="1" applyFill="1" applyBorder="1" applyAlignment="1">
      <alignment horizontal="left" vertical="center"/>
    </xf>
    <xf numFmtId="167" fontId="7" fillId="8" borderId="324" xfId="9" applyNumberFormat="1" applyFont="1" applyFill="1" applyBorder="1" applyAlignment="1">
      <alignment horizontal="left" vertical="center" indent="2"/>
    </xf>
    <xf numFmtId="164" fontId="5" fillId="0" borderId="298" xfId="4" applyFont="1" applyBorder="1" applyAlignment="1">
      <alignment vertical="center"/>
    </xf>
    <xf numFmtId="164" fontId="7" fillId="0" borderId="305" xfId="9" applyNumberFormat="1" applyFont="1" applyBorder="1" applyAlignment="1">
      <alignment vertical="center"/>
    </xf>
    <xf numFmtId="164" fontId="5" fillId="0" borderId="298" xfId="9" applyNumberFormat="1" applyFont="1" applyBorder="1" applyAlignment="1">
      <alignment vertical="center"/>
    </xf>
    <xf numFmtId="164" fontId="7" fillId="8" borderId="310" xfId="9" applyNumberFormat="1" applyFont="1" applyFill="1" applyBorder="1" applyAlignment="1">
      <alignment vertical="center"/>
    </xf>
    <xf numFmtId="167" fontId="5" fillId="0" borderId="324" xfId="9" applyNumberFormat="1" applyFont="1" applyBorder="1" applyAlignment="1">
      <alignment vertical="center"/>
    </xf>
    <xf numFmtId="167" fontId="5" fillId="0" borderId="153" xfId="9" applyNumberFormat="1" applyFont="1" applyBorder="1" applyAlignment="1">
      <alignment vertical="center"/>
    </xf>
    <xf numFmtId="167" fontId="5" fillId="0" borderId="298" xfId="9" applyNumberFormat="1" applyFont="1" applyBorder="1" applyAlignment="1">
      <alignment vertical="center"/>
    </xf>
    <xf numFmtId="167" fontId="7" fillId="7" borderId="324" xfId="9" applyNumberFormat="1" applyFont="1" applyFill="1" applyBorder="1" applyAlignment="1">
      <alignment vertical="center"/>
    </xf>
    <xf numFmtId="164" fontId="7" fillId="7" borderId="298" xfId="9" applyNumberFormat="1" applyFont="1" applyFill="1" applyBorder="1" applyAlignment="1">
      <alignment vertical="center"/>
    </xf>
    <xf numFmtId="164" fontId="7" fillId="7" borderId="325" xfId="9" applyNumberFormat="1" applyFont="1" applyFill="1" applyBorder="1" applyAlignment="1">
      <alignment vertical="center"/>
    </xf>
    <xf numFmtId="164" fontId="7" fillId="7" borderId="310" xfId="9" applyNumberFormat="1" applyFont="1" applyFill="1" applyBorder="1" applyAlignment="1">
      <alignment vertical="center"/>
    </xf>
    <xf numFmtId="167" fontId="7" fillId="8" borderId="310" xfId="9" applyNumberFormat="1" applyFont="1" applyFill="1" applyBorder="1" applyAlignment="1">
      <alignment vertical="center"/>
    </xf>
    <xf numFmtId="167" fontId="9" fillId="0" borderId="324" xfId="9" applyNumberFormat="1" applyFont="1" applyBorder="1" applyAlignment="1">
      <alignment vertical="center"/>
    </xf>
    <xf numFmtId="164" fontId="9" fillId="0" borderId="298" xfId="9" applyNumberFormat="1" applyFont="1" applyBorder="1" applyAlignment="1">
      <alignment vertical="center"/>
    </xf>
    <xf numFmtId="167" fontId="9" fillId="0" borderId="153" xfId="9" applyNumberFormat="1" applyFont="1" applyBorder="1" applyAlignment="1">
      <alignment vertical="center"/>
    </xf>
    <xf numFmtId="164" fontId="5" fillId="0" borderId="324" xfId="9" applyNumberFormat="1" applyFont="1" applyBorder="1" applyAlignment="1">
      <alignment vertical="center"/>
    </xf>
    <xf numFmtId="167" fontId="8" fillId="7" borderId="324" xfId="9" applyNumberFormat="1" applyFont="1" applyFill="1" applyBorder="1" applyAlignment="1">
      <alignment vertical="center"/>
    </xf>
    <xf numFmtId="164" fontId="8" fillId="7" borderId="298" xfId="9" applyNumberFormat="1" applyFont="1" applyFill="1" applyBorder="1" applyAlignment="1">
      <alignment vertical="center"/>
    </xf>
    <xf numFmtId="167" fontId="7" fillId="7" borderId="325" xfId="9" applyNumberFormat="1" applyFont="1" applyFill="1" applyBorder="1" applyAlignment="1">
      <alignment vertical="center"/>
    </xf>
    <xf numFmtId="167" fontId="8" fillId="8" borderId="324" xfId="9" applyNumberFormat="1" applyFont="1" applyFill="1" applyBorder="1" applyAlignment="1">
      <alignment vertical="center"/>
    </xf>
    <xf numFmtId="167" fontId="7" fillId="8" borderId="324" xfId="9" applyNumberFormat="1" applyFont="1" applyFill="1" applyBorder="1" applyAlignment="1">
      <alignment vertical="center"/>
    </xf>
    <xf numFmtId="164" fontId="8" fillId="8" borderId="310" xfId="9" applyNumberFormat="1" applyFont="1" applyFill="1" applyBorder="1" applyAlignment="1">
      <alignment vertical="center"/>
    </xf>
    <xf numFmtId="167" fontId="8" fillId="8" borderId="324" xfId="9" applyNumberFormat="1" applyFont="1" applyFill="1" applyBorder="1" applyAlignment="1">
      <alignment vertical="center" wrapText="1"/>
    </xf>
    <xf numFmtId="164" fontId="8" fillId="8" borderId="298" xfId="9" applyNumberFormat="1" applyFont="1" applyFill="1" applyBorder="1" applyAlignment="1">
      <alignment vertical="center"/>
    </xf>
    <xf numFmtId="167" fontId="8" fillId="8" borderId="153" xfId="9" applyNumberFormat="1" applyFont="1" applyFill="1" applyBorder="1" applyAlignment="1">
      <alignment vertical="center"/>
    </xf>
    <xf numFmtId="167" fontId="7" fillId="8" borderId="153" xfId="9" applyNumberFormat="1" applyFont="1" applyFill="1" applyBorder="1" applyAlignment="1">
      <alignment vertical="center"/>
    </xf>
    <xf numFmtId="167" fontId="8" fillId="9" borderId="324" xfId="9" applyNumberFormat="1" applyFont="1" applyFill="1" applyBorder="1" applyAlignment="1">
      <alignment vertical="center"/>
    </xf>
    <xf numFmtId="164" fontId="8" fillId="9" borderId="298" xfId="9" applyNumberFormat="1" applyFont="1" applyFill="1" applyBorder="1" applyAlignment="1">
      <alignment vertical="center"/>
    </xf>
    <xf numFmtId="167" fontId="8" fillId="9" borderId="153" xfId="9" applyNumberFormat="1" applyFont="1" applyFill="1" applyBorder="1" applyAlignment="1">
      <alignment vertical="center"/>
    </xf>
    <xf numFmtId="167" fontId="7" fillId="9" borderId="153" xfId="9" applyNumberFormat="1" applyFont="1" applyFill="1" applyBorder="1" applyAlignment="1">
      <alignment vertical="center"/>
    </xf>
    <xf numFmtId="0" fontId="5" fillId="0" borderId="188" xfId="0" applyFont="1" applyBorder="1" applyAlignment="1">
      <alignment horizontal="left" vertical="center" wrapText="1"/>
    </xf>
    <xf numFmtId="167" fontId="5" fillId="0" borderId="229" xfId="4" applyNumberFormat="1" applyFont="1" applyBorder="1" applyAlignment="1">
      <alignment horizontal="right" vertical="center" wrapText="1"/>
    </xf>
    <xf numFmtId="167" fontId="5" fillId="0" borderId="322" xfId="4" applyNumberFormat="1" applyFont="1" applyBorder="1" applyAlignment="1">
      <alignment horizontal="right" vertical="center" wrapText="1"/>
    </xf>
    <xf numFmtId="0" fontId="7" fillId="0" borderId="188" xfId="0" applyFont="1" applyBorder="1" applyAlignment="1">
      <alignment horizontal="left" vertical="center" wrapText="1"/>
    </xf>
    <xf numFmtId="167" fontId="7" fillId="0" borderId="229" xfId="4" applyNumberFormat="1" applyFont="1" applyBorder="1" applyAlignment="1">
      <alignment horizontal="right" vertical="center" wrapText="1"/>
    </xf>
    <xf numFmtId="167" fontId="7" fillId="0" borderId="322" xfId="4" applyNumberFormat="1" applyFont="1" applyBorder="1" applyAlignment="1">
      <alignment horizontal="right" vertical="center" wrapText="1"/>
    </xf>
    <xf numFmtId="0" fontId="7" fillId="7" borderId="188" xfId="0" applyFont="1" applyFill="1" applyBorder="1" applyAlignment="1">
      <alignment horizontal="left" vertical="center" wrapText="1"/>
    </xf>
    <xf numFmtId="167" fontId="7" fillId="7" borderId="229" xfId="4" applyNumberFormat="1" applyFont="1" applyFill="1" applyBorder="1" applyAlignment="1">
      <alignment vertical="center" wrapText="1"/>
    </xf>
    <xf numFmtId="167" fontId="7" fillId="0" borderId="229" xfId="4" applyNumberFormat="1" applyFont="1" applyBorder="1" applyAlignment="1">
      <alignment vertical="center" wrapText="1"/>
    </xf>
    <xf numFmtId="0" fontId="7" fillId="17" borderId="323" xfId="0" applyFont="1" applyFill="1" applyBorder="1" applyAlignment="1">
      <alignment horizontal="left" vertical="center" wrapText="1"/>
    </xf>
    <xf numFmtId="167" fontId="7" fillId="17" borderId="229" xfId="4" applyNumberFormat="1" applyFont="1" applyFill="1" applyBorder="1" applyAlignment="1">
      <alignment vertical="center" wrapText="1"/>
    </xf>
    <xf numFmtId="0" fontId="7" fillId="0" borderId="188" xfId="0" applyFont="1" applyBorder="1" applyAlignment="1">
      <alignment vertical="center" wrapText="1"/>
    </xf>
    <xf numFmtId="0" fontId="7" fillId="7" borderId="323" xfId="0" applyFont="1" applyFill="1" applyBorder="1" applyAlignment="1">
      <alignment horizontal="left" vertical="center" wrapText="1"/>
    </xf>
    <xf numFmtId="167" fontId="7" fillId="7" borderId="164" xfId="4" applyNumberFormat="1" applyFont="1" applyFill="1" applyBorder="1" applyAlignment="1">
      <alignment vertical="center" wrapText="1"/>
    </xf>
    <xf numFmtId="201" fontId="8" fillId="8" borderId="305" xfId="9" applyNumberFormat="1" applyFont="1" applyFill="1" applyBorder="1" applyAlignment="1">
      <alignment horizontal="center" vertical="center"/>
    </xf>
    <xf numFmtId="201" fontId="8" fillId="0" borderId="305" xfId="9" applyNumberFormat="1" applyFont="1" applyBorder="1" applyAlignment="1">
      <alignment horizontal="center" vertical="center"/>
    </xf>
    <xf numFmtId="201" fontId="29" fillId="8" borderId="221" xfId="9" applyNumberFormat="1" applyFont="1" applyFill="1" applyBorder="1" applyAlignment="1">
      <alignment horizontal="center" vertical="center"/>
    </xf>
    <xf numFmtId="167" fontId="29" fillId="8" borderId="305" xfId="9" applyNumberFormat="1" applyFont="1" applyFill="1" applyBorder="1" applyAlignment="1">
      <alignment horizontal="left" vertical="center"/>
    </xf>
    <xf numFmtId="167" fontId="29" fillId="8" borderId="5" xfId="9" applyNumberFormat="1" applyFont="1" applyFill="1" applyBorder="1" applyAlignment="1">
      <alignment horizontal="left" vertical="center"/>
    </xf>
    <xf numFmtId="167" fontId="29" fillId="8" borderId="305" xfId="9" applyNumberFormat="1" applyFont="1" applyFill="1" applyBorder="1" applyAlignment="1">
      <alignment horizontal="center" vertical="center"/>
    </xf>
    <xf numFmtId="167" fontId="29" fillId="8" borderId="5" xfId="9" applyNumberFormat="1" applyFont="1" applyFill="1" applyBorder="1" applyAlignment="1">
      <alignment horizontal="center" vertical="center"/>
    </xf>
    <xf numFmtId="164" fontId="29" fillId="100" borderId="108" xfId="9" applyNumberFormat="1" applyFont="1" applyFill="1" applyBorder="1" applyAlignment="1">
      <alignment horizontal="center" vertical="center"/>
    </xf>
    <xf numFmtId="164" fontId="29" fillId="100" borderId="110" xfId="9" applyNumberFormat="1" applyFont="1" applyFill="1" applyBorder="1" applyAlignment="1">
      <alignment horizontal="center" vertical="center"/>
    </xf>
    <xf numFmtId="195" fontId="29" fillId="100" borderId="109" xfId="1" applyNumberFormat="1" applyFont="1" applyFill="1" applyBorder="1" applyAlignment="1">
      <alignment horizontal="center" vertical="center"/>
    </xf>
    <xf numFmtId="195" fontId="29" fillId="100" borderId="111" xfId="1" applyNumberFormat="1" applyFont="1" applyFill="1" applyBorder="1" applyAlignment="1">
      <alignment horizontal="center" vertical="center"/>
    </xf>
    <xf numFmtId="167" fontId="29" fillId="100" borderId="118" xfId="9" applyNumberFormat="1" applyFont="1" applyFill="1" applyBorder="1" applyAlignment="1">
      <alignment horizontal="center" vertical="center"/>
    </xf>
    <xf numFmtId="167" fontId="29" fillId="100" borderId="119" xfId="9" applyNumberFormat="1" applyFont="1" applyFill="1" applyBorder="1" applyAlignment="1">
      <alignment horizontal="center" vertical="center"/>
    </xf>
    <xf numFmtId="195" fontId="29" fillId="100" borderId="109" xfId="9" applyNumberFormat="1" applyFont="1" applyFill="1" applyBorder="1" applyAlignment="1">
      <alignment horizontal="center" vertical="center"/>
    </xf>
    <xf numFmtId="195" fontId="29" fillId="100" borderId="111" xfId="9" applyNumberFormat="1" applyFont="1" applyFill="1" applyBorder="1" applyAlignment="1">
      <alignment horizontal="center" vertical="center"/>
    </xf>
    <xf numFmtId="167" fontId="29" fillId="8" borderId="298" xfId="9" applyNumberFormat="1" applyFont="1" applyFill="1" applyBorder="1" applyAlignment="1">
      <alignment horizontal="left" vertical="center"/>
    </xf>
    <xf numFmtId="167" fontId="29" fillId="8" borderId="305" xfId="12" applyNumberFormat="1" applyFont="1" applyFill="1" applyBorder="1" applyAlignment="1">
      <alignment horizontal="left" vertical="center"/>
    </xf>
    <xf numFmtId="167" fontId="16" fillId="0" borderId="25" xfId="0" applyNumberFormat="1" applyFont="1" applyBorder="1" applyAlignment="1">
      <alignment vertical="center"/>
    </xf>
    <xf numFmtId="167" fontId="8" fillId="8" borderId="152" xfId="9" applyNumberFormat="1" applyFont="1" applyFill="1" applyBorder="1" applyAlignment="1">
      <alignment horizontal="center" vertical="center"/>
    </xf>
    <xf numFmtId="167" fontId="8" fillId="8" borderId="329" xfId="9" applyNumberFormat="1" applyFont="1" applyFill="1" applyBorder="1" applyAlignment="1">
      <alignment horizontal="center" vertical="center"/>
    </xf>
    <xf numFmtId="167" fontId="8" fillId="8" borderId="153" xfId="9" applyNumberFormat="1" applyFont="1" applyFill="1" applyBorder="1" applyAlignment="1">
      <alignment horizontal="center" vertical="center"/>
    </xf>
    <xf numFmtId="41" fontId="29" fillId="8" borderId="305" xfId="18" applyFont="1" applyFill="1" applyBorder="1" applyAlignment="1">
      <alignment horizontal="center" vertical="center" wrapText="1"/>
    </xf>
    <xf numFmtId="41" fontId="29" fillId="8" borderId="25" xfId="18" applyFont="1" applyFill="1" applyBorder="1" applyAlignment="1">
      <alignment horizontal="center" vertical="center" wrapText="1"/>
    </xf>
    <xf numFmtId="167" fontId="29" fillId="8" borderId="305" xfId="17" applyNumberFormat="1" applyFont="1" applyFill="1" applyBorder="1" applyAlignment="1">
      <alignment horizontal="center" vertical="center" wrapText="1"/>
    </xf>
    <xf numFmtId="167" fontId="29" fillId="8" borderId="25" xfId="17" applyNumberFormat="1" applyFont="1" applyFill="1" applyBorder="1" applyAlignment="1">
      <alignment horizontal="center" vertical="center" wrapText="1"/>
    </xf>
    <xf numFmtId="167" fontId="29" fillId="8" borderId="298" xfId="17" applyNumberFormat="1" applyFont="1" applyFill="1" applyBorder="1" applyAlignment="1">
      <alignment horizontal="center" vertical="center" wrapText="1"/>
    </xf>
    <xf numFmtId="167" fontId="29" fillId="8" borderId="5" xfId="17" applyNumberFormat="1" applyFont="1" applyFill="1" applyBorder="1" applyAlignment="1">
      <alignment horizontal="center" vertical="center" wrapText="1"/>
    </xf>
    <xf numFmtId="0" fontId="29" fillId="7" borderId="229" xfId="14" applyFont="1" applyFill="1" applyBorder="1" applyAlignment="1">
      <alignment horizontal="left" vertical="center"/>
    </xf>
    <xf numFmtId="0" fontId="29" fillId="7" borderId="229" xfId="14" applyFont="1" applyFill="1" applyBorder="1" applyAlignment="1">
      <alignment horizontal="center" vertical="center"/>
    </xf>
    <xf numFmtId="164" fontId="29" fillId="100" borderId="118" xfId="14" applyNumberFormat="1" applyFont="1" applyFill="1" applyBorder="1" applyAlignment="1">
      <alignment horizontal="center" vertical="center"/>
    </xf>
    <xf numFmtId="164" fontId="29" fillId="100" borderId="119" xfId="14" applyNumberFormat="1" applyFont="1" applyFill="1" applyBorder="1" applyAlignment="1">
      <alignment horizontal="center" vertical="center"/>
    </xf>
    <xf numFmtId="195" fontId="29" fillId="100" borderId="109" xfId="14" applyNumberFormat="1" applyFont="1" applyFill="1" applyBorder="1" applyAlignment="1">
      <alignment horizontal="center" vertical="center"/>
    </xf>
    <xf numFmtId="195" fontId="29" fillId="100" borderId="111" xfId="14" applyNumberFormat="1" applyFont="1" applyFill="1" applyBorder="1" applyAlignment="1">
      <alignment horizontal="center" vertical="center"/>
    </xf>
    <xf numFmtId="167" fontId="70" fillId="0" borderId="0" xfId="0" applyNumberFormat="1" applyFont="1" applyAlignment="1">
      <alignment horizontal="justify" vertical="top" wrapText="1"/>
    </xf>
    <xf numFmtId="14" fontId="25" fillId="7" borderId="49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22" fillId="7" borderId="49" xfId="0" applyFont="1" applyFill="1" applyBorder="1" applyAlignment="1">
      <alignment horizontal="center" vertical="center" wrapText="1"/>
    </xf>
    <xf numFmtId="0" fontId="122" fillId="7" borderId="52" xfId="0" applyFont="1" applyFill="1" applyBorder="1" applyAlignment="1">
      <alignment horizontal="center" vertical="center" wrapText="1"/>
    </xf>
    <xf numFmtId="0" fontId="122" fillId="7" borderId="16" xfId="0" applyFont="1" applyFill="1" applyBorder="1" applyAlignment="1">
      <alignment horizontal="center" vertical="center" wrapText="1"/>
    </xf>
    <xf numFmtId="0" fontId="29" fillId="7" borderId="50" xfId="0" applyFont="1" applyFill="1" applyBorder="1" applyAlignment="1">
      <alignment horizontal="center" vertical="center" wrapText="1"/>
    </xf>
    <xf numFmtId="0" fontId="29" fillId="7" borderId="53" xfId="0" applyFont="1" applyFill="1" applyBorder="1" applyAlignment="1">
      <alignment horizontal="center" vertical="center" wrapText="1"/>
    </xf>
    <xf numFmtId="0" fontId="121" fillId="7" borderId="19" xfId="0" applyFont="1" applyFill="1" applyBorder="1" applyAlignment="1">
      <alignment horizontal="left"/>
    </xf>
    <xf numFmtId="0" fontId="121" fillId="7" borderId="36" xfId="0" applyFont="1" applyFill="1" applyBorder="1" applyAlignment="1">
      <alignment horizontal="left"/>
    </xf>
    <xf numFmtId="0" fontId="122" fillId="7" borderId="18" xfId="0" applyFont="1" applyFill="1" applyBorder="1" applyAlignment="1">
      <alignment horizontal="center" vertical="center" wrapText="1"/>
    </xf>
    <xf numFmtId="0" fontId="122" fillId="7" borderId="106" xfId="0" applyFont="1" applyFill="1" applyBorder="1" applyAlignment="1">
      <alignment horizontal="center" vertical="center" wrapText="1"/>
    </xf>
    <xf numFmtId="0" fontId="122" fillId="7" borderId="8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0" fontId="29" fillId="7" borderId="49" xfId="0" applyFont="1" applyFill="1" applyBorder="1" applyAlignment="1">
      <alignment horizontal="center" vertical="center" wrapText="1"/>
    </xf>
    <xf numFmtId="0" fontId="29" fillId="7" borderId="52" xfId="0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 wrapText="1"/>
    </xf>
    <xf numFmtId="0" fontId="28" fillId="7" borderId="106" xfId="0" applyFont="1" applyFill="1" applyBorder="1" applyAlignment="1">
      <alignment horizontal="center" vertical="center" wrapText="1"/>
    </xf>
    <xf numFmtId="0" fontId="28" fillId="7" borderId="82" xfId="0" applyFont="1" applyFill="1" applyBorder="1" applyAlignment="1">
      <alignment horizontal="center" vertical="center" wrapText="1"/>
    </xf>
    <xf numFmtId="0" fontId="106" fillId="7" borderId="60" xfId="0" applyFont="1" applyFill="1" applyBorder="1" applyAlignment="1">
      <alignment horizontal="left"/>
    </xf>
    <xf numFmtId="0" fontId="106" fillId="7" borderId="61" xfId="0" applyFont="1" applyFill="1" applyBorder="1" applyAlignment="1">
      <alignment horizontal="left"/>
    </xf>
    <xf numFmtId="0" fontId="106" fillId="7" borderId="62" xfId="0" applyFont="1" applyFill="1" applyBorder="1" applyAlignment="1">
      <alignment horizontal="left"/>
    </xf>
    <xf numFmtId="0" fontId="29" fillId="7" borderId="48" xfId="0" applyFont="1" applyFill="1" applyBorder="1" applyAlignment="1">
      <alignment horizontal="center" vertical="center" wrapText="1"/>
    </xf>
    <xf numFmtId="0" fontId="29" fillId="7" borderId="51" xfId="0" applyFont="1" applyFill="1" applyBorder="1" applyAlignment="1">
      <alignment horizontal="center" vertical="center" wrapText="1"/>
    </xf>
    <xf numFmtId="0" fontId="29" fillId="7" borderId="54" xfId="0" applyFont="1" applyFill="1" applyBorder="1" applyAlignment="1">
      <alignment horizontal="center" vertical="center" wrapText="1"/>
    </xf>
    <xf numFmtId="0" fontId="28" fillId="7" borderId="49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28" fillId="7" borderId="16" xfId="0" applyFont="1" applyFill="1" applyBorder="1" applyAlignment="1">
      <alignment horizontal="center" vertical="center" wrapText="1"/>
    </xf>
    <xf numFmtId="0" fontId="118" fillId="7" borderId="19" xfId="0" applyFont="1" applyFill="1" applyBorder="1" applyAlignment="1">
      <alignment horizontal="left"/>
    </xf>
    <xf numFmtId="0" fontId="118" fillId="7" borderId="36" xfId="0" applyFont="1" applyFill="1" applyBorder="1" applyAlignment="1">
      <alignment horizontal="left"/>
    </xf>
    <xf numFmtId="0" fontId="118" fillId="7" borderId="37" xfId="0" applyFont="1" applyFill="1" applyBorder="1" applyAlignment="1">
      <alignment horizontal="left"/>
    </xf>
    <xf numFmtId="0" fontId="8" fillId="7" borderId="33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9" borderId="31" xfId="30" applyFont="1" applyFill="1" applyBorder="1" applyAlignment="1">
      <alignment horizontal="left" vertical="center" wrapText="1"/>
    </xf>
    <xf numFmtId="0" fontId="8" fillId="9" borderId="29" xfId="30" applyFont="1" applyFill="1" applyBorder="1" applyAlignment="1">
      <alignment horizontal="left" vertical="center" wrapText="1"/>
    </xf>
    <xf numFmtId="3" fontId="8" fillId="9" borderId="31" xfId="30" applyNumberFormat="1" applyFont="1" applyFill="1" applyBorder="1" applyAlignment="1">
      <alignment horizontal="left" vertical="center" wrapText="1"/>
    </xf>
    <xf numFmtId="3" fontId="8" fillId="9" borderId="29" xfId="30" applyNumberFormat="1" applyFont="1" applyFill="1" applyBorder="1" applyAlignment="1">
      <alignment horizontal="left" vertical="center" wrapText="1"/>
    </xf>
    <xf numFmtId="0" fontId="22" fillId="9" borderId="80" xfId="0" applyFont="1" applyFill="1" applyBorder="1" applyAlignment="1">
      <alignment vertical="center" wrapText="1"/>
    </xf>
    <xf numFmtId="0" fontId="22" fillId="9" borderId="83" xfId="0" applyFont="1" applyFill="1" applyBorder="1" applyAlignment="1">
      <alignment vertical="center" wrapText="1"/>
    </xf>
    <xf numFmtId="0" fontId="22" fillId="9" borderId="135" xfId="0" applyFont="1" applyFill="1" applyBorder="1" applyAlignment="1">
      <alignment vertical="center" wrapText="1"/>
    </xf>
    <xf numFmtId="14" fontId="22" fillId="9" borderId="161" xfId="0" applyNumberFormat="1" applyFont="1" applyFill="1" applyBorder="1" applyAlignment="1">
      <alignment horizontal="center" vertical="center"/>
    </xf>
    <xf numFmtId="14" fontId="22" fillId="9" borderId="154" xfId="0" applyNumberFormat="1" applyFont="1" applyFill="1" applyBorder="1" applyAlignment="1">
      <alignment horizontal="center" vertical="center"/>
    </xf>
    <xf numFmtId="0" fontId="8" fillId="18" borderId="56" xfId="36" applyFont="1" applyFill="1" applyBorder="1" applyAlignment="1">
      <alignment horizontal="left" vertical="center" wrapText="1"/>
    </xf>
    <xf numFmtId="0" fontId="8" fillId="18" borderId="57" xfId="36" applyFont="1" applyFill="1" applyBorder="1" applyAlignment="1">
      <alignment horizontal="left" vertical="center" wrapText="1"/>
    </xf>
    <xf numFmtId="0" fontId="22" fillId="9" borderId="330" xfId="0" applyFont="1" applyFill="1" applyBorder="1" applyAlignment="1">
      <alignment vertical="center" wrapText="1"/>
    </xf>
    <xf numFmtId="0" fontId="22" fillId="9" borderId="331" xfId="0" applyFont="1" applyFill="1" applyBorder="1" applyAlignment="1">
      <alignment vertical="center" wrapText="1"/>
    </xf>
    <xf numFmtId="167" fontId="29" fillId="7" borderId="18" xfId="26" applyNumberFormat="1" applyFont="1" applyFill="1" applyBorder="1" applyAlignment="1">
      <alignment horizontal="left" vertical="center" wrapText="1"/>
    </xf>
    <xf numFmtId="167" fontId="29" fillId="7" borderId="18" xfId="26" applyNumberFormat="1" applyFont="1" applyFill="1" applyBorder="1" applyAlignment="1">
      <alignment horizontal="center" vertical="center" wrapText="1"/>
    </xf>
    <xf numFmtId="0" fontId="112" fillId="7" borderId="305" xfId="26" applyFont="1" applyFill="1" applyBorder="1" applyAlignment="1">
      <alignment horizontal="center" vertical="center" wrapText="1"/>
    </xf>
    <xf numFmtId="0" fontId="112" fillId="7" borderId="25" xfId="26" applyFont="1" applyFill="1" applyBorder="1" applyAlignment="1">
      <alignment horizontal="center" vertical="center" wrapText="1"/>
    </xf>
    <xf numFmtId="0" fontId="112" fillId="7" borderId="5" xfId="26" applyFont="1" applyFill="1" applyBorder="1" applyAlignment="1">
      <alignment horizontal="center" vertical="center" wrapText="1"/>
    </xf>
    <xf numFmtId="17" fontId="112" fillId="7" borderId="305" xfId="26" applyNumberFormat="1" applyFont="1" applyFill="1" applyBorder="1" applyAlignment="1">
      <alignment horizontal="center" vertical="center" wrapText="1"/>
    </xf>
    <xf numFmtId="17" fontId="112" fillId="7" borderId="25" xfId="26" applyNumberFormat="1" applyFont="1" applyFill="1" applyBorder="1" applyAlignment="1">
      <alignment horizontal="center" vertical="center" wrapText="1"/>
    </xf>
    <xf numFmtId="17" fontId="112" fillId="7" borderId="5" xfId="26" applyNumberFormat="1" applyFont="1" applyFill="1" applyBorder="1" applyAlignment="1">
      <alignment horizontal="center" vertical="center" wrapText="1"/>
    </xf>
    <xf numFmtId="0" fontId="112" fillId="7" borderId="298" xfId="26" applyFont="1" applyFill="1" applyBorder="1" applyAlignment="1">
      <alignment horizontal="center" vertical="center" wrapText="1"/>
    </xf>
    <xf numFmtId="17" fontId="112" fillId="7" borderId="298" xfId="26" applyNumberFormat="1" applyFont="1" applyFill="1" applyBorder="1" applyAlignment="1">
      <alignment horizontal="center" vertical="center" wrapText="1"/>
    </xf>
    <xf numFmtId="0" fontId="28" fillId="7" borderId="298" xfId="26" applyFont="1" applyFill="1" applyBorder="1" applyAlignment="1">
      <alignment horizontal="center" vertical="center" wrapText="1"/>
    </xf>
    <xf numFmtId="0" fontId="118" fillId="7" borderId="19" xfId="0" applyFont="1" applyFill="1" applyBorder="1" applyAlignment="1">
      <alignment horizontal="left" vertical="center"/>
    </xf>
    <xf numFmtId="0" fontId="118" fillId="7" borderId="36" xfId="0" applyFont="1" applyFill="1" applyBorder="1" applyAlignment="1">
      <alignment horizontal="left" vertical="center"/>
    </xf>
    <xf numFmtId="0" fontId="118" fillId="7" borderId="37" xfId="0" applyFont="1" applyFill="1" applyBorder="1" applyAlignment="1">
      <alignment horizontal="left" vertical="center"/>
    </xf>
    <xf numFmtId="0" fontId="8" fillId="7" borderId="49" xfId="0" applyFont="1" applyFill="1" applyBorder="1" applyAlignment="1">
      <alignment horizontal="center" vertical="center" wrapText="1"/>
    </xf>
    <xf numFmtId="0" fontId="8" fillId="7" borderId="52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/>
    </xf>
    <xf numFmtId="0" fontId="118" fillId="7" borderId="60" xfId="0" applyFont="1" applyFill="1" applyBorder="1" applyAlignment="1">
      <alignment horizontal="left" vertical="center"/>
    </xf>
    <xf numFmtId="0" fontId="118" fillId="7" borderId="61" xfId="0" applyFont="1" applyFill="1" applyBorder="1" applyAlignment="1">
      <alignment horizontal="left" vertical="center"/>
    </xf>
    <xf numFmtId="0" fontId="118" fillId="7" borderId="62" xfId="0" applyFont="1" applyFill="1" applyBorder="1" applyAlignment="1">
      <alignment horizontal="left" vertical="center"/>
    </xf>
    <xf numFmtId="0" fontId="8" fillId="7" borderId="48" xfId="0" applyFont="1" applyFill="1" applyBorder="1" applyAlignment="1">
      <alignment horizontal="center" vertical="center" wrapText="1"/>
    </xf>
    <xf numFmtId="0" fontId="8" fillId="7" borderId="51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8" fillId="7" borderId="53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8" fillId="7" borderId="63" xfId="0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/>
    </xf>
    <xf numFmtId="0" fontId="8" fillId="7" borderId="40" xfId="0" applyFont="1" applyFill="1" applyBorder="1" applyAlignment="1">
      <alignment horizontal="center" vertical="center"/>
    </xf>
    <xf numFmtId="0" fontId="8" fillId="7" borderId="65" xfId="0" applyFont="1" applyFill="1" applyBorder="1" applyAlignment="1">
      <alignment horizontal="center" vertical="center"/>
    </xf>
    <xf numFmtId="0" fontId="8" fillId="7" borderId="66" xfId="0" applyFont="1" applyFill="1" applyBorder="1" applyAlignment="1">
      <alignment horizontal="center" vertical="center"/>
    </xf>
    <xf numFmtId="0" fontId="29" fillId="7" borderId="49" xfId="24" applyFont="1" applyFill="1" applyBorder="1" applyAlignment="1">
      <alignment horizontal="left" vertical="center" wrapText="1"/>
    </xf>
    <xf numFmtId="0" fontId="29" fillId="7" borderId="16" xfId="24" applyFont="1" applyFill="1" applyBorder="1" applyAlignment="1">
      <alignment horizontal="left" vertical="center" wrapText="1"/>
    </xf>
    <xf numFmtId="0" fontId="29" fillId="7" borderId="49" xfId="24" applyFont="1" applyFill="1" applyBorder="1" applyAlignment="1">
      <alignment horizontal="left" vertical="center"/>
    </xf>
    <xf numFmtId="0" fontId="29" fillId="7" borderId="16" xfId="24" applyFont="1" applyFill="1" applyBorder="1" applyAlignment="1">
      <alignment horizontal="left" vertical="center"/>
    </xf>
    <xf numFmtId="0" fontId="29" fillId="7" borderId="298" xfId="3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 wrapText="1"/>
    </xf>
    <xf numFmtId="167" fontId="29" fillId="7" borderId="305" xfId="0" applyNumberFormat="1" applyFont="1" applyFill="1" applyBorder="1" applyAlignment="1">
      <alignment horizontal="left" vertical="center" wrapText="1"/>
    </xf>
    <xf numFmtId="167" fontId="29" fillId="7" borderId="25" xfId="0" applyNumberFormat="1" applyFont="1" applyFill="1" applyBorder="1" applyAlignment="1">
      <alignment horizontal="left" vertical="center" wrapText="1"/>
    </xf>
    <xf numFmtId="0" fontId="29" fillId="11" borderId="24" xfId="0" applyFont="1" applyFill="1" applyBorder="1" applyAlignment="1">
      <alignment horizontal="left" vertical="center"/>
    </xf>
    <xf numFmtId="167" fontId="7" fillId="8" borderId="2" xfId="9" applyNumberFormat="1" applyFont="1" applyFill="1" applyBorder="1" applyAlignment="1">
      <alignment horizontal="left" vertical="center"/>
    </xf>
    <xf numFmtId="167" fontId="7" fillId="8" borderId="4" xfId="9" applyNumberFormat="1" applyFont="1" applyFill="1" applyBorder="1" applyAlignment="1">
      <alignment horizontal="left" vertical="center"/>
    </xf>
    <xf numFmtId="167" fontId="7" fillId="8" borderId="7" xfId="9" applyNumberFormat="1" applyFont="1" applyFill="1" applyBorder="1" applyAlignment="1">
      <alignment horizontal="left" vertical="center"/>
    </xf>
    <xf numFmtId="167" fontId="7" fillId="8" borderId="324" xfId="9" applyNumberFormat="1" applyFont="1" applyFill="1" applyBorder="1" applyAlignment="1">
      <alignment horizontal="left" vertical="center"/>
    </xf>
    <xf numFmtId="167" fontId="8" fillId="8" borderId="2" xfId="9" applyNumberFormat="1" applyFont="1" applyFill="1" applyBorder="1" applyAlignment="1">
      <alignment horizontal="left" vertical="center"/>
    </xf>
    <xf numFmtId="167" fontId="8" fillId="8" borderId="4" xfId="9" applyNumberFormat="1" applyFont="1" applyFill="1" applyBorder="1" applyAlignment="1">
      <alignment horizontal="left" vertical="center"/>
    </xf>
    <xf numFmtId="0" fontId="7" fillId="7" borderId="8" xfId="14" applyFont="1" applyFill="1" applyBorder="1" applyAlignment="1">
      <alignment horizontal="left" vertical="center"/>
    </xf>
    <xf numFmtId="0" fontId="7" fillId="7" borderId="188" xfId="14" applyFont="1" applyFill="1" applyBorder="1" applyAlignment="1">
      <alignment horizontal="left" vertical="center"/>
    </xf>
    <xf numFmtId="0" fontId="29" fillId="7" borderId="229" xfId="0" applyFont="1" applyFill="1" applyBorder="1" applyAlignment="1">
      <alignment horizontal="left" vertical="center" wrapText="1"/>
    </xf>
    <xf numFmtId="170" fontId="29" fillId="7" borderId="229" xfId="0" applyNumberFormat="1" applyFont="1" applyFill="1" applyBorder="1" applyAlignment="1">
      <alignment horizontal="center" vertical="center" wrapText="1"/>
    </xf>
    <xf numFmtId="0" fontId="29" fillId="7" borderId="221" xfId="0" applyFont="1" applyFill="1" applyBorder="1" applyAlignment="1">
      <alignment horizontal="center" vertical="center" wrapText="1"/>
    </xf>
    <xf numFmtId="0" fontId="29" fillId="7" borderId="34" xfId="0" applyFont="1" applyFill="1" applyBorder="1" applyAlignment="1">
      <alignment horizontal="center" vertical="center" wrapText="1"/>
    </xf>
    <xf numFmtId="0" fontId="29" fillId="7" borderId="320" xfId="0" applyFont="1" applyFill="1" applyBorder="1" applyAlignment="1">
      <alignment horizontal="center" vertical="center" wrapText="1"/>
    </xf>
    <xf numFmtId="0" fontId="29" fillId="7" borderId="123" xfId="0" applyFont="1" applyFill="1" applyBorder="1" applyAlignment="1">
      <alignment horizontal="center" vertical="center" wrapText="1"/>
    </xf>
    <xf numFmtId="0" fontId="29" fillId="7" borderId="127" xfId="0" applyFont="1" applyFill="1" applyBorder="1" applyAlignment="1">
      <alignment horizontal="center" vertical="center" wrapText="1"/>
    </xf>
    <xf numFmtId="0" fontId="29" fillId="7" borderId="122" xfId="0" applyFont="1" applyFill="1" applyBorder="1" applyAlignment="1">
      <alignment horizontal="center" vertical="center" wrapText="1"/>
    </xf>
    <xf numFmtId="170" fontId="29" fillId="7" borderId="124" xfId="0" applyNumberFormat="1" applyFont="1" applyFill="1" applyBorder="1" applyAlignment="1">
      <alignment horizontal="center" vertical="center" wrapText="1"/>
    </xf>
    <xf numFmtId="170" fontId="29" fillId="7" borderId="125" xfId="0" applyNumberFormat="1" applyFont="1" applyFill="1" applyBorder="1" applyAlignment="1">
      <alignment horizontal="center" vertical="center" wrapText="1"/>
    </xf>
    <xf numFmtId="170" fontId="29" fillId="7" borderId="126" xfId="0" applyNumberFormat="1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left" vertical="center"/>
    </xf>
    <xf numFmtId="14" fontId="11" fillId="7" borderId="13" xfId="0" applyNumberFormat="1" applyFont="1" applyFill="1" applyBorder="1" applyAlignment="1">
      <alignment horizontal="center" vertical="center"/>
    </xf>
    <xf numFmtId="14" fontId="11" fillId="7" borderId="14" xfId="0" applyNumberFormat="1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82" xfId="0" applyFont="1" applyFill="1" applyBorder="1" applyAlignment="1">
      <alignment horizontal="center" vertical="center"/>
    </xf>
    <xf numFmtId="0" fontId="11" fillId="7" borderId="195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left" vertical="center"/>
    </xf>
    <xf numFmtId="0" fontId="11" fillId="7" borderId="52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14" fontId="11" fillId="7" borderId="106" xfId="0" applyNumberFormat="1" applyFont="1" applyFill="1" applyBorder="1" applyAlignment="1">
      <alignment horizontal="center" vertical="center"/>
    </xf>
    <xf numFmtId="14" fontId="11" fillId="7" borderId="77" xfId="0" applyNumberFormat="1" applyFont="1" applyFill="1" applyBorder="1" applyAlignment="1">
      <alignment horizontal="center" vertical="center"/>
    </xf>
    <xf numFmtId="201" fontId="11" fillId="7" borderId="49" xfId="0" applyNumberFormat="1" applyFont="1" applyFill="1" applyBorder="1" applyAlignment="1">
      <alignment horizontal="center" vertical="center" wrapText="1"/>
    </xf>
    <xf numFmtId="201" fontId="10" fillId="0" borderId="0" xfId="0" applyNumberFormat="1" applyFont="1"/>
    <xf numFmtId="201" fontId="10" fillId="0" borderId="0" xfId="0" applyNumberFormat="1" applyFont="1" applyAlignment="1">
      <alignment vertical="center"/>
    </xf>
    <xf numFmtId="201" fontId="8" fillId="7" borderId="49" xfId="0" applyNumberFormat="1" applyFont="1" applyFill="1" applyBorder="1" applyAlignment="1">
      <alignment horizontal="center" vertical="center" wrapText="1"/>
    </xf>
    <xf numFmtId="201" fontId="8" fillId="7" borderId="52" xfId="0" applyNumberFormat="1" applyFont="1" applyFill="1" applyBorder="1" applyAlignment="1">
      <alignment horizontal="center" vertical="center" wrapText="1"/>
    </xf>
    <xf numFmtId="201" fontId="8" fillId="7" borderId="16" xfId="0" applyNumberFormat="1" applyFont="1" applyFill="1" applyBorder="1" applyAlignment="1">
      <alignment horizontal="center" vertical="center" wrapText="1"/>
    </xf>
    <xf numFmtId="201" fontId="10" fillId="0" borderId="18" xfId="0" applyNumberFormat="1" applyFont="1" applyBorder="1" applyAlignment="1">
      <alignment horizontal="center" vertical="center"/>
    </xf>
    <xf numFmtId="201" fontId="119" fillId="0" borderId="18" xfId="0" applyNumberFormat="1" applyFont="1" applyBorder="1" applyAlignment="1">
      <alignment horizontal="center" vertical="center"/>
    </xf>
    <xf numFmtId="201" fontId="8" fillId="7" borderId="18" xfId="0" applyNumberFormat="1" applyFont="1" applyFill="1" applyBorder="1" applyAlignment="1">
      <alignment vertical="center"/>
    </xf>
    <xf numFmtId="201" fontId="8" fillId="7" borderId="22" xfId="0" applyNumberFormat="1" applyFont="1" applyFill="1" applyBorder="1" applyAlignment="1">
      <alignment vertical="center"/>
    </xf>
    <xf numFmtId="201" fontId="10" fillId="0" borderId="16" xfId="0" applyNumberFormat="1" applyFont="1" applyBorder="1" applyAlignment="1">
      <alignment horizontal="center" vertical="center"/>
    </xf>
    <xf numFmtId="201" fontId="8" fillId="7" borderId="36" xfId="0" applyNumberFormat="1" applyFont="1" applyFill="1" applyBorder="1" applyAlignment="1">
      <alignment vertical="center"/>
    </xf>
    <xf numFmtId="201" fontId="8" fillId="7" borderId="61" xfId="0" applyNumberFormat="1" applyFont="1" applyFill="1" applyBorder="1" applyAlignment="1">
      <alignment vertical="center"/>
    </xf>
  </cellXfs>
  <cellStyles count="15923">
    <cellStyle name="0,0_x000d__x000a_NA_x000d__x000a_" xfId="15" xr:uid="{00000000-0005-0000-0000-000000000000}"/>
    <cellStyle name="0,0_x000d__x000a_NA_x000d__x000a_ 2" xfId="190" xr:uid="{00000000-0005-0000-0000-000001000000}"/>
    <cellStyle name="0,0_x000d__x000a_NA_x000d__x000a_ 2 2" xfId="5223" xr:uid="{FF4577B6-9BE0-4771-8A66-A6706FC965B6}"/>
    <cellStyle name="0,0_x000d__x000a_NA_x000d__x000a_ 3" xfId="5224" xr:uid="{B3659A5D-B133-4D5D-8B29-9651DDFFD74F}"/>
    <cellStyle name="20% - Accent1" xfId="64" xr:uid="{00000000-0005-0000-0000-000002000000}"/>
    <cellStyle name="20% - Accent2" xfId="65" xr:uid="{00000000-0005-0000-0000-000003000000}"/>
    <cellStyle name="20% - Accent3" xfId="66" xr:uid="{00000000-0005-0000-0000-000004000000}"/>
    <cellStyle name="20% - Accent4" xfId="67" xr:uid="{00000000-0005-0000-0000-000005000000}"/>
    <cellStyle name="20% - Accent5" xfId="68" xr:uid="{00000000-0005-0000-0000-000006000000}"/>
    <cellStyle name="20% - Accent6" xfId="69" xr:uid="{00000000-0005-0000-0000-000007000000}"/>
    <cellStyle name="20% - akcent 1" xfId="70" xr:uid="{00000000-0005-0000-0000-000008000000}"/>
    <cellStyle name="20% - akcent 2" xfId="71" xr:uid="{00000000-0005-0000-0000-000009000000}"/>
    <cellStyle name="20% - akcent 3" xfId="72" xr:uid="{00000000-0005-0000-0000-00000A000000}"/>
    <cellStyle name="20% - akcent 4" xfId="73" xr:uid="{00000000-0005-0000-0000-00000B000000}"/>
    <cellStyle name="20% - akcent 5" xfId="74" xr:uid="{00000000-0005-0000-0000-00000C000000}"/>
    <cellStyle name="20% - akcent 6" xfId="75" xr:uid="{00000000-0005-0000-0000-00000D000000}"/>
    <cellStyle name="20% - Énfasis1 10" xfId="2419" xr:uid="{00000000-0005-0000-0000-00000E000000}"/>
    <cellStyle name="20% - Énfasis1 11" xfId="76" xr:uid="{00000000-0005-0000-0000-00000F000000}"/>
    <cellStyle name="20% - Énfasis1 2" xfId="191" xr:uid="{00000000-0005-0000-0000-000010000000}"/>
    <cellStyle name="20% - Énfasis1 2 2" xfId="192" xr:uid="{00000000-0005-0000-0000-000011000000}"/>
    <cellStyle name="20% - Énfasis1 2 3" xfId="5225" xr:uid="{EDD11C83-5E66-436E-BE57-05BDB0CBFD98}"/>
    <cellStyle name="20% - Énfasis1 3" xfId="193" xr:uid="{00000000-0005-0000-0000-000012000000}"/>
    <cellStyle name="20% - Énfasis1 3 2" xfId="2420" xr:uid="{00000000-0005-0000-0000-000013000000}"/>
    <cellStyle name="20% - Énfasis1 4" xfId="194" xr:uid="{00000000-0005-0000-0000-000014000000}"/>
    <cellStyle name="20% - Énfasis1 4 2" xfId="2421" xr:uid="{00000000-0005-0000-0000-000015000000}"/>
    <cellStyle name="20% - Énfasis1 5" xfId="195" xr:uid="{00000000-0005-0000-0000-000016000000}"/>
    <cellStyle name="20% - Énfasis1 5 2" xfId="2422" xr:uid="{00000000-0005-0000-0000-000017000000}"/>
    <cellStyle name="20% - Énfasis1 6" xfId="196" xr:uid="{00000000-0005-0000-0000-000018000000}"/>
    <cellStyle name="20% - Énfasis1 6 2" xfId="2423" xr:uid="{00000000-0005-0000-0000-000019000000}"/>
    <cellStyle name="20% - Énfasis1 7" xfId="2424" xr:uid="{00000000-0005-0000-0000-00001A000000}"/>
    <cellStyle name="20% - Énfasis1 7 2" xfId="2425" xr:uid="{00000000-0005-0000-0000-00001B000000}"/>
    <cellStyle name="20% - Énfasis1 8" xfId="2426" xr:uid="{00000000-0005-0000-0000-00001C000000}"/>
    <cellStyle name="20% - Énfasis1 8 2" xfId="2427" xr:uid="{00000000-0005-0000-0000-00001D000000}"/>
    <cellStyle name="20% - Énfasis1 9" xfId="2428" xr:uid="{00000000-0005-0000-0000-00001E000000}"/>
    <cellStyle name="20% - Énfasis1 9 2" xfId="2429" xr:uid="{00000000-0005-0000-0000-00001F000000}"/>
    <cellStyle name="20% - Énfasis2 10" xfId="2430" xr:uid="{00000000-0005-0000-0000-000020000000}"/>
    <cellStyle name="20% - Énfasis2 11" xfId="77" xr:uid="{00000000-0005-0000-0000-000021000000}"/>
    <cellStyle name="20% - Énfasis2 2" xfId="197" xr:uid="{00000000-0005-0000-0000-000022000000}"/>
    <cellStyle name="20% - Énfasis2 2 2" xfId="198" xr:uid="{00000000-0005-0000-0000-000023000000}"/>
    <cellStyle name="20% - Énfasis2 2 3" xfId="5226" xr:uid="{83F28958-73E6-4800-BE2E-7A542BB4EFB1}"/>
    <cellStyle name="20% - Énfasis2 3" xfId="199" xr:uid="{00000000-0005-0000-0000-000024000000}"/>
    <cellStyle name="20% - Énfasis2 3 2" xfId="2431" xr:uid="{00000000-0005-0000-0000-000025000000}"/>
    <cellStyle name="20% - Énfasis2 4" xfId="200" xr:uid="{00000000-0005-0000-0000-000026000000}"/>
    <cellStyle name="20% - Énfasis2 4 2" xfId="2432" xr:uid="{00000000-0005-0000-0000-000027000000}"/>
    <cellStyle name="20% - Énfasis2 5" xfId="201" xr:uid="{00000000-0005-0000-0000-000028000000}"/>
    <cellStyle name="20% - Énfasis2 5 2" xfId="2433" xr:uid="{00000000-0005-0000-0000-000029000000}"/>
    <cellStyle name="20% - Énfasis2 6" xfId="202" xr:uid="{00000000-0005-0000-0000-00002A000000}"/>
    <cellStyle name="20% - Énfasis2 6 2" xfId="2434" xr:uid="{00000000-0005-0000-0000-00002B000000}"/>
    <cellStyle name="20% - Énfasis2 7" xfId="2435" xr:uid="{00000000-0005-0000-0000-00002C000000}"/>
    <cellStyle name="20% - Énfasis2 7 2" xfId="2436" xr:uid="{00000000-0005-0000-0000-00002D000000}"/>
    <cellStyle name="20% - Énfasis2 8" xfId="2437" xr:uid="{00000000-0005-0000-0000-00002E000000}"/>
    <cellStyle name="20% - Énfasis2 8 2" xfId="2438" xr:uid="{00000000-0005-0000-0000-00002F000000}"/>
    <cellStyle name="20% - Énfasis2 9" xfId="2439" xr:uid="{00000000-0005-0000-0000-000030000000}"/>
    <cellStyle name="20% - Énfasis2 9 2" xfId="2440" xr:uid="{00000000-0005-0000-0000-000031000000}"/>
    <cellStyle name="20% - Énfasis3 10" xfId="2441" xr:uid="{00000000-0005-0000-0000-000032000000}"/>
    <cellStyle name="20% - Énfasis3 11" xfId="78" xr:uid="{00000000-0005-0000-0000-000033000000}"/>
    <cellStyle name="20% - Énfasis3 2" xfId="203" xr:uid="{00000000-0005-0000-0000-000034000000}"/>
    <cellStyle name="20% - Énfasis3 2 2" xfId="204" xr:uid="{00000000-0005-0000-0000-000035000000}"/>
    <cellStyle name="20% - Énfasis3 2 3" xfId="5227" xr:uid="{897180F1-A22E-451C-99B6-C26533C9F6F8}"/>
    <cellStyle name="20% - Énfasis3 3" xfId="205" xr:uid="{00000000-0005-0000-0000-000036000000}"/>
    <cellStyle name="20% - Énfasis3 3 2" xfId="2442" xr:uid="{00000000-0005-0000-0000-000037000000}"/>
    <cellStyle name="20% - Énfasis3 4" xfId="206" xr:uid="{00000000-0005-0000-0000-000038000000}"/>
    <cellStyle name="20% - Énfasis3 4 2" xfId="2443" xr:uid="{00000000-0005-0000-0000-000039000000}"/>
    <cellStyle name="20% - Énfasis3 5" xfId="207" xr:uid="{00000000-0005-0000-0000-00003A000000}"/>
    <cellStyle name="20% - Énfasis3 5 2" xfId="2444" xr:uid="{00000000-0005-0000-0000-00003B000000}"/>
    <cellStyle name="20% - Énfasis3 6" xfId="208" xr:uid="{00000000-0005-0000-0000-00003C000000}"/>
    <cellStyle name="20% - Énfasis3 6 2" xfId="2445" xr:uid="{00000000-0005-0000-0000-00003D000000}"/>
    <cellStyle name="20% - Énfasis3 7" xfId="2446" xr:uid="{00000000-0005-0000-0000-00003E000000}"/>
    <cellStyle name="20% - Énfasis3 7 2" xfId="2447" xr:uid="{00000000-0005-0000-0000-00003F000000}"/>
    <cellStyle name="20% - Énfasis3 8" xfId="2448" xr:uid="{00000000-0005-0000-0000-000040000000}"/>
    <cellStyle name="20% - Énfasis3 8 2" xfId="2449" xr:uid="{00000000-0005-0000-0000-000041000000}"/>
    <cellStyle name="20% - Énfasis3 9" xfId="2450" xr:uid="{00000000-0005-0000-0000-000042000000}"/>
    <cellStyle name="20% - Énfasis3 9 2" xfId="2451" xr:uid="{00000000-0005-0000-0000-000043000000}"/>
    <cellStyle name="20% - Énfasis4 10" xfId="2452" xr:uid="{00000000-0005-0000-0000-000044000000}"/>
    <cellStyle name="20% - Énfasis4 11" xfId="79" xr:uid="{00000000-0005-0000-0000-000045000000}"/>
    <cellStyle name="20% - Énfasis4 2" xfId="209" xr:uid="{00000000-0005-0000-0000-000046000000}"/>
    <cellStyle name="20% - Énfasis4 2 2" xfId="210" xr:uid="{00000000-0005-0000-0000-000047000000}"/>
    <cellStyle name="20% - Énfasis4 2 3" xfId="5228" xr:uid="{105A96B4-60B9-4C87-807C-1F8404F1EB4D}"/>
    <cellStyle name="20% - Énfasis4 3" xfId="211" xr:uid="{00000000-0005-0000-0000-000048000000}"/>
    <cellStyle name="20% - Énfasis4 3 2" xfId="2453" xr:uid="{00000000-0005-0000-0000-000049000000}"/>
    <cellStyle name="20% - Énfasis4 4" xfId="212" xr:uid="{00000000-0005-0000-0000-00004A000000}"/>
    <cellStyle name="20% - Énfasis4 4 2" xfId="2454" xr:uid="{00000000-0005-0000-0000-00004B000000}"/>
    <cellStyle name="20% - Énfasis4 5" xfId="213" xr:uid="{00000000-0005-0000-0000-00004C000000}"/>
    <cellStyle name="20% - Énfasis4 5 2" xfId="2455" xr:uid="{00000000-0005-0000-0000-00004D000000}"/>
    <cellStyle name="20% - Énfasis4 6" xfId="214" xr:uid="{00000000-0005-0000-0000-00004E000000}"/>
    <cellStyle name="20% - Énfasis4 6 2" xfId="2456" xr:uid="{00000000-0005-0000-0000-00004F000000}"/>
    <cellStyle name="20% - Énfasis4 7" xfId="2457" xr:uid="{00000000-0005-0000-0000-000050000000}"/>
    <cellStyle name="20% - Énfasis4 7 2" xfId="2458" xr:uid="{00000000-0005-0000-0000-000051000000}"/>
    <cellStyle name="20% - Énfasis4 8" xfId="2459" xr:uid="{00000000-0005-0000-0000-000052000000}"/>
    <cellStyle name="20% - Énfasis4 8 2" xfId="2460" xr:uid="{00000000-0005-0000-0000-000053000000}"/>
    <cellStyle name="20% - Énfasis4 9" xfId="2461" xr:uid="{00000000-0005-0000-0000-000054000000}"/>
    <cellStyle name="20% - Énfasis4 9 2" xfId="2462" xr:uid="{00000000-0005-0000-0000-000055000000}"/>
    <cellStyle name="20% - Énfasis5 10" xfId="2463" xr:uid="{00000000-0005-0000-0000-000056000000}"/>
    <cellStyle name="20% - Énfasis5 11" xfId="80" xr:uid="{00000000-0005-0000-0000-000057000000}"/>
    <cellStyle name="20% - Énfasis5 2" xfId="215" xr:uid="{00000000-0005-0000-0000-000058000000}"/>
    <cellStyle name="20% - Énfasis5 2 2" xfId="216" xr:uid="{00000000-0005-0000-0000-000059000000}"/>
    <cellStyle name="20% - Énfasis5 2 3" xfId="5229" xr:uid="{26556358-B7C4-42CB-956A-E77F66B2BEC4}"/>
    <cellStyle name="20% - Énfasis5 3" xfId="217" xr:uid="{00000000-0005-0000-0000-00005A000000}"/>
    <cellStyle name="20% - Énfasis5 3 2" xfId="2464" xr:uid="{00000000-0005-0000-0000-00005B000000}"/>
    <cellStyle name="20% - Énfasis5 4" xfId="218" xr:uid="{00000000-0005-0000-0000-00005C000000}"/>
    <cellStyle name="20% - Énfasis5 4 2" xfId="2465" xr:uid="{00000000-0005-0000-0000-00005D000000}"/>
    <cellStyle name="20% - Énfasis5 5" xfId="219" xr:uid="{00000000-0005-0000-0000-00005E000000}"/>
    <cellStyle name="20% - Énfasis5 5 2" xfId="2466" xr:uid="{00000000-0005-0000-0000-00005F000000}"/>
    <cellStyle name="20% - Énfasis5 6" xfId="220" xr:uid="{00000000-0005-0000-0000-000060000000}"/>
    <cellStyle name="20% - Énfasis5 6 2" xfId="2467" xr:uid="{00000000-0005-0000-0000-000061000000}"/>
    <cellStyle name="20% - Énfasis5 7" xfId="2468" xr:uid="{00000000-0005-0000-0000-000062000000}"/>
    <cellStyle name="20% - Énfasis5 7 2" xfId="2469" xr:uid="{00000000-0005-0000-0000-000063000000}"/>
    <cellStyle name="20% - Énfasis5 8" xfId="2470" xr:uid="{00000000-0005-0000-0000-000064000000}"/>
    <cellStyle name="20% - Énfasis5 8 2" xfId="2471" xr:uid="{00000000-0005-0000-0000-000065000000}"/>
    <cellStyle name="20% - Énfasis5 9" xfId="2472" xr:uid="{00000000-0005-0000-0000-000066000000}"/>
    <cellStyle name="20% - Énfasis5 9 2" xfId="2473" xr:uid="{00000000-0005-0000-0000-000067000000}"/>
    <cellStyle name="20% - Énfasis6 10" xfId="2474" xr:uid="{00000000-0005-0000-0000-000068000000}"/>
    <cellStyle name="20% - Énfasis6 11" xfId="81" xr:uid="{00000000-0005-0000-0000-000069000000}"/>
    <cellStyle name="20% - Énfasis6 2" xfId="221" xr:uid="{00000000-0005-0000-0000-00006A000000}"/>
    <cellStyle name="20% - Énfasis6 2 2" xfId="222" xr:uid="{00000000-0005-0000-0000-00006B000000}"/>
    <cellStyle name="20% - Énfasis6 2 3" xfId="5230" xr:uid="{106E0538-5374-4CF1-B9BD-64C6747EBCAE}"/>
    <cellStyle name="20% - Énfasis6 3" xfId="223" xr:uid="{00000000-0005-0000-0000-00006C000000}"/>
    <cellStyle name="20% - Énfasis6 3 2" xfId="2475" xr:uid="{00000000-0005-0000-0000-00006D000000}"/>
    <cellStyle name="20% - Énfasis6 4" xfId="224" xr:uid="{00000000-0005-0000-0000-00006E000000}"/>
    <cellStyle name="20% - Énfasis6 4 2" xfId="2476" xr:uid="{00000000-0005-0000-0000-00006F000000}"/>
    <cellStyle name="20% - Énfasis6 5" xfId="225" xr:uid="{00000000-0005-0000-0000-000070000000}"/>
    <cellStyle name="20% - Énfasis6 5 2" xfId="2477" xr:uid="{00000000-0005-0000-0000-000071000000}"/>
    <cellStyle name="20% - Énfasis6 6" xfId="226" xr:uid="{00000000-0005-0000-0000-000072000000}"/>
    <cellStyle name="20% - Énfasis6 6 2" xfId="2478" xr:uid="{00000000-0005-0000-0000-000073000000}"/>
    <cellStyle name="20% - Énfasis6 7" xfId="2479" xr:uid="{00000000-0005-0000-0000-000074000000}"/>
    <cellStyle name="20% - Énfasis6 7 2" xfId="2480" xr:uid="{00000000-0005-0000-0000-000075000000}"/>
    <cellStyle name="20% - Énfasis6 8" xfId="2481" xr:uid="{00000000-0005-0000-0000-000076000000}"/>
    <cellStyle name="20% - Énfasis6 8 2" xfId="2482" xr:uid="{00000000-0005-0000-0000-000077000000}"/>
    <cellStyle name="20% - Énfasis6 9" xfId="2483" xr:uid="{00000000-0005-0000-0000-000078000000}"/>
    <cellStyle name="20% - Énfasis6 9 2" xfId="2484" xr:uid="{00000000-0005-0000-0000-000079000000}"/>
    <cellStyle name="40% - Accent1" xfId="82" xr:uid="{00000000-0005-0000-0000-00007A000000}"/>
    <cellStyle name="40% - Accent2" xfId="83" xr:uid="{00000000-0005-0000-0000-00007B000000}"/>
    <cellStyle name="40% - Accent3" xfId="84" xr:uid="{00000000-0005-0000-0000-00007C000000}"/>
    <cellStyle name="40% - Accent4" xfId="85" xr:uid="{00000000-0005-0000-0000-00007D000000}"/>
    <cellStyle name="40% - Accent5" xfId="86" xr:uid="{00000000-0005-0000-0000-00007E000000}"/>
    <cellStyle name="40% - Accent6" xfId="87" xr:uid="{00000000-0005-0000-0000-00007F000000}"/>
    <cellStyle name="40% - akcent 1" xfId="88" xr:uid="{00000000-0005-0000-0000-000080000000}"/>
    <cellStyle name="40% - akcent 2" xfId="89" xr:uid="{00000000-0005-0000-0000-000081000000}"/>
    <cellStyle name="40% - akcent 3" xfId="90" xr:uid="{00000000-0005-0000-0000-000082000000}"/>
    <cellStyle name="40% - akcent 4" xfId="91" xr:uid="{00000000-0005-0000-0000-000083000000}"/>
    <cellStyle name="40% - akcent 5" xfId="92" xr:uid="{00000000-0005-0000-0000-000084000000}"/>
    <cellStyle name="40% - akcent 6" xfId="93" xr:uid="{00000000-0005-0000-0000-000085000000}"/>
    <cellStyle name="40% - Énfasis1 10" xfId="2485" xr:uid="{00000000-0005-0000-0000-000086000000}"/>
    <cellStyle name="40% - Énfasis1 11" xfId="94" xr:uid="{00000000-0005-0000-0000-000087000000}"/>
    <cellStyle name="40% - Énfasis1 2" xfId="227" xr:uid="{00000000-0005-0000-0000-000088000000}"/>
    <cellStyle name="40% - Énfasis1 2 2" xfId="228" xr:uid="{00000000-0005-0000-0000-000089000000}"/>
    <cellStyle name="40% - Énfasis1 2 3" xfId="5231" xr:uid="{65324C04-5C0F-4A3E-92B2-5D519DE5BF82}"/>
    <cellStyle name="40% - Énfasis1 3" xfId="229" xr:uid="{00000000-0005-0000-0000-00008A000000}"/>
    <cellStyle name="40% - Énfasis1 3 2" xfId="2486" xr:uid="{00000000-0005-0000-0000-00008B000000}"/>
    <cellStyle name="40% - Énfasis1 4" xfId="230" xr:uid="{00000000-0005-0000-0000-00008C000000}"/>
    <cellStyle name="40% - Énfasis1 4 2" xfId="2487" xr:uid="{00000000-0005-0000-0000-00008D000000}"/>
    <cellStyle name="40% - Énfasis1 5" xfId="231" xr:uid="{00000000-0005-0000-0000-00008E000000}"/>
    <cellStyle name="40% - Énfasis1 5 2" xfId="2488" xr:uid="{00000000-0005-0000-0000-00008F000000}"/>
    <cellStyle name="40% - Énfasis1 6" xfId="232" xr:uid="{00000000-0005-0000-0000-000090000000}"/>
    <cellStyle name="40% - Énfasis1 6 2" xfId="2489" xr:uid="{00000000-0005-0000-0000-000091000000}"/>
    <cellStyle name="40% - Énfasis1 7" xfId="2490" xr:uid="{00000000-0005-0000-0000-000092000000}"/>
    <cellStyle name="40% - Énfasis1 7 2" xfId="2491" xr:uid="{00000000-0005-0000-0000-000093000000}"/>
    <cellStyle name="40% - Énfasis1 8" xfId="2492" xr:uid="{00000000-0005-0000-0000-000094000000}"/>
    <cellStyle name="40% - Énfasis1 8 2" xfId="2493" xr:uid="{00000000-0005-0000-0000-000095000000}"/>
    <cellStyle name="40% - Énfasis1 9" xfId="2494" xr:uid="{00000000-0005-0000-0000-000096000000}"/>
    <cellStyle name="40% - Énfasis1 9 2" xfId="2495" xr:uid="{00000000-0005-0000-0000-000097000000}"/>
    <cellStyle name="40% - Énfasis2 10" xfId="2496" xr:uid="{00000000-0005-0000-0000-000098000000}"/>
    <cellStyle name="40% - Énfasis2 11" xfId="95" xr:uid="{00000000-0005-0000-0000-000099000000}"/>
    <cellStyle name="40% - Énfasis2 2" xfId="233" xr:uid="{00000000-0005-0000-0000-00009A000000}"/>
    <cellStyle name="40% - Énfasis2 2 2" xfId="234" xr:uid="{00000000-0005-0000-0000-00009B000000}"/>
    <cellStyle name="40% - Énfasis2 2 3" xfId="5232" xr:uid="{D336228F-DE17-4152-8764-6F5827D2BC08}"/>
    <cellStyle name="40% - Énfasis2 3" xfId="235" xr:uid="{00000000-0005-0000-0000-00009C000000}"/>
    <cellStyle name="40% - Énfasis2 3 2" xfId="2497" xr:uid="{00000000-0005-0000-0000-00009D000000}"/>
    <cellStyle name="40% - Énfasis2 4" xfId="236" xr:uid="{00000000-0005-0000-0000-00009E000000}"/>
    <cellStyle name="40% - Énfasis2 4 2" xfId="2498" xr:uid="{00000000-0005-0000-0000-00009F000000}"/>
    <cellStyle name="40% - Énfasis2 5" xfId="237" xr:uid="{00000000-0005-0000-0000-0000A0000000}"/>
    <cellStyle name="40% - Énfasis2 5 2" xfId="2499" xr:uid="{00000000-0005-0000-0000-0000A1000000}"/>
    <cellStyle name="40% - Énfasis2 6" xfId="238" xr:uid="{00000000-0005-0000-0000-0000A2000000}"/>
    <cellStyle name="40% - Énfasis2 6 2" xfId="2500" xr:uid="{00000000-0005-0000-0000-0000A3000000}"/>
    <cellStyle name="40% - Énfasis2 7" xfId="2501" xr:uid="{00000000-0005-0000-0000-0000A4000000}"/>
    <cellStyle name="40% - Énfasis2 7 2" xfId="2502" xr:uid="{00000000-0005-0000-0000-0000A5000000}"/>
    <cellStyle name="40% - Énfasis2 8" xfId="2503" xr:uid="{00000000-0005-0000-0000-0000A6000000}"/>
    <cellStyle name="40% - Énfasis2 8 2" xfId="2504" xr:uid="{00000000-0005-0000-0000-0000A7000000}"/>
    <cellStyle name="40% - Énfasis2 9" xfId="2505" xr:uid="{00000000-0005-0000-0000-0000A8000000}"/>
    <cellStyle name="40% - Énfasis2 9 2" xfId="2506" xr:uid="{00000000-0005-0000-0000-0000A9000000}"/>
    <cellStyle name="40% - Énfasis3 10" xfId="2507" xr:uid="{00000000-0005-0000-0000-0000AA000000}"/>
    <cellStyle name="40% - Énfasis3 11" xfId="96" xr:uid="{00000000-0005-0000-0000-0000AB000000}"/>
    <cellStyle name="40% - Énfasis3 2" xfId="239" xr:uid="{00000000-0005-0000-0000-0000AC000000}"/>
    <cellStyle name="40% - Énfasis3 2 2" xfId="240" xr:uid="{00000000-0005-0000-0000-0000AD000000}"/>
    <cellStyle name="40% - Énfasis3 2 3" xfId="5233" xr:uid="{DDD53D12-CFAC-4B28-BDA9-22BCF0CD39E2}"/>
    <cellStyle name="40% - Énfasis3 3" xfId="241" xr:uid="{00000000-0005-0000-0000-0000AE000000}"/>
    <cellStyle name="40% - Énfasis3 3 2" xfId="2508" xr:uid="{00000000-0005-0000-0000-0000AF000000}"/>
    <cellStyle name="40% - Énfasis3 4" xfId="242" xr:uid="{00000000-0005-0000-0000-0000B0000000}"/>
    <cellStyle name="40% - Énfasis3 4 2" xfId="2509" xr:uid="{00000000-0005-0000-0000-0000B1000000}"/>
    <cellStyle name="40% - Énfasis3 5" xfId="243" xr:uid="{00000000-0005-0000-0000-0000B2000000}"/>
    <cellStyle name="40% - Énfasis3 5 2" xfId="2510" xr:uid="{00000000-0005-0000-0000-0000B3000000}"/>
    <cellStyle name="40% - Énfasis3 6" xfId="244" xr:uid="{00000000-0005-0000-0000-0000B4000000}"/>
    <cellStyle name="40% - Énfasis3 6 2" xfId="2511" xr:uid="{00000000-0005-0000-0000-0000B5000000}"/>
    <cellStyle name="40% - Énfasis3 7" xfId="2512" xr:uid="{00000000-0005-0000-0000-0000B6000000}"/>
    <cellStyle name="40% - Énfasis3 7 2" xfId="2513" xr:uid="{00000000-0005-0000-0000-0000B7000000}"/>
    <cellStyle name="40% - Énfasis3 8" xfId="2514" xr:uid="{00000000-0005-0000-0000-0000B8000000}"/>
    <cellStyle name="40% - Énfasis3 8 2" xfId="2515" xr:uid="{00000000-0005-0000-0000-0000B9000000}"/>
    <cellStyle name="40% - Énfasis3 9" xfId="2516" xr:uid="{00000000-0005-0000-0000-0000BA000000}"/>
    <cellStyle name="40% - Énfasis3 9 2" xfId="2517" xr:uid="{00000000-0005-0000-0000-0000BB000000}"/>
    <cellStyle name="40% - Énfasis4 10" xfId="2518" xr:uid="{00000000-0005-0000-0000-0000BC000000}"/>
    <cellStyle name="40% - Énfasis4 11" xfId="97" xr:uid="{00000000-0005-0000-0000-0000BD000000}"/>
    <cellStyle name="40% - Énfasis4 2" xfId="245" xr:uid="{00000000-0005-0000-0000-0000BE000000}"/>
    <cellStyle name="40% - Énfasis4 2 2" xfId="246" xr:uid="{00000000-0005-0000-0000-0000BF000000}"/>
    <cellStyle name="40% - Énfasis4 2 3" xfId="5234" xr:uid="{C0C135C8-5310-4955-A3EC-CAB8FB65CD0E}"/>
    <cellStyle name="40% - Énfasis4 3" xfId="247" xr:uid="{00000000-0005-0000-0000-0000C0000000}"/>
    <cellStyle name="40% - Énfasis4 3 2" xfId="2519" xr:uid="{00000000-0005-0000-0000-0000C1000000}"/>
    <cellStyle name="40% - Énfasis4 4" xfId="248" xr:uid="{00000000-0005-0000-0000-0000C2000000}"/>
    <cellStyle name="40% - Énfasis4 4 2" xfId="2520" xr:uid="{00000000-0005-0000-0000-0000C3000000}"/>
    <cellStyle name="40% - Énfasis4 5" xfId="249" xr:uid="{00000000-0005-0000-0000-0000C4000000}"/>
    <cellStyle name="40% - Énfasis4 5 2" xfId="2521" xr:uid="{00000000-0005-0000-0000-0000C5000000}"/>
    <cellStyle name="40% - Énfasis4 6" xfId="250" xr:uid="{00000000-0005-0000-0000-0000C6000000}"/>
    <cellStyle name="40% - Énfasis4 6 2" xfId="2522" xr:uid="{00000000-0005-0000-0000-0000C7000000}"/>
    <cellStyle name="40% - Énfasis4 7" xfId="2523" xr:uid="{00000000-0005-0000-0000-0000C8000000}"/>
    <cellStyle name="40% - Énfasis4 7 2" xfId="2524" xr:uid="{00000000-0005-0000-0000-0000C9000000}"/>
    <cellStyle name="40% - Énfasis4 8" xfId="2525" xr:uid="{00000000-0005-0000-0000-0000CA000000}"/>
    <cellStyle name="40% - Énfasis4 8 2" xfId="2526" xr:uid="{00000000-0005-0000-0000-0000CB000000}"/>
    <cellStyle name="40% - Énfasis4 9" xfId="2527" xr:uid="{00000000-0005-0000-0000-0000CC000000}"/>
    <cellStyle name="40% - Énfasis4 9 2" xfId="2528" xr:uid="{00000000-0005-0000-0000-0000CD000000}"/>
    <cellStyle name="40% - Énfasis5 10" xfId="2529" xr:uid="{00000000-0005-0000-0000-0000CE000000}"/>
    <cellStyle name="40% - Énfasis5 11" xfId="98" xr:uid="{00000000-0005-0000-0000-0000CF000000}"/>
    <cellStyle name="40% - Énfasis5 2" xfId="251" xr:uid="{00000000-0005-0000-0000-0000D0000000}"/>
    <cellStyle name="40% - Énfasis5 2 2" xfId="252" xr:uid="{00000000-0005-0000-0000-0000D1000000}"/>
    <cellStyle name="40% - Énfasis5 2 3" xfId="5235" xr:uid="{6343F07A-93C0-41B6-A1CF-88BDB73AB4DB}"/>
    <cellStyle name="40% - Énfasis5 3" xfId="253" xr:uid="{00000000-0005-0000-0000-0000D2000000}"/>
    <cellStyle name="40% - Énfasis5 3 2" xfId="2530" xr:uid="{00000000-0005-0000-0000-0000D3000000}"/>
    <cellStyle name="40% - Énfasis5 4" xfId="254" xr:uid="{00000000-0005-0000-0000-0000D4000000}"/>
    <cellStyle name="40% - Énfasis5 4 2" xfId="2531" xr:uid="{00000000-0005-0000-0000-0000D5000000}"/>
    <cellStyle name="40% - Énfasis5 5" xfId="255" xr:uid="{00000000-0005-0000-0000-0000D6000000}"/>
    <cellStyle name="40% - Énfasis5 5 2" xfId="2532" xr:uid="{00000000-0005-0000-0000-0000D7000000}"/>
    <cellStyle name="40% - Énfasis5 6" xfId="256" xr:uid="{00000000-0005-0000-0000-0000D8000000}"/>
    <cellStyle name="40% - Énfasis5 6 2" xfId="2533" xr:uid="{00000000-0005-0000-0000-0000D9000000}"/>
    <cellStyle name="40% - Énfasis5 7" xfId="2534" xr:uid="{00000000-0005-0000-0000-0000DA000000}"/>
    <cellStyle name="40% - Énfasis5 7 2" xfId="2535" xr:uid="{00000000-0005-0000-0000-0000DB000000}"/>
    <cellStyle name="40% - Énfasis5 8" xfId="2536" xr:uid="{00000000-0005-0000-0000-0000DC000000}"/>
    <cellStyle name="40% - Énfasis5 8 2" xfId="2537" xr:uid="{00000000-0005-0000-0000-0000DD000000}"/>
    <cellStyle name="40% - Énfasis5 9" xfId="2538" xr:uid="{00000000-0005-0000-0000-0000DE000000}"/>
    <cellStyle name="40% - Énfasis5 9 2" xfId="2539" xr:uid="{00000000-0005-0000-0000-0000DF000000}"/>
    <cellStyle name="40% - Énfasis6 10" xfId="2540" xr:uid="{00000000-0005-0000-0000-0000E0000000}"/>
    <cellStyle name="40% - Énfasis6 11" xfId="99" xr:uid="{00000000-0005-0000-0000-0000E1000000}"/>
    <cellStyle name="40% - Énfasis6 2" xfId="257" xr:uid="{00000000-0005-0000-0000-0000E2000000}"/>
    <cellStyle name="40% - Énfasis6 2 2" xfId="258" xr:uid="{00000000-0005-0000-0000-0000E3000000}"/>
    <cellStyle name="40% - Énfasis6 2 3" xfId="5236" xr:uid="{9B791F2B-DAC5-46E9-B283-FB745AB9D02D}"/>
    <cellStyle name="40% - Énfasis6 3" xfId="259" xr:uid="{00000000-0005-0000-0000-0000E4000000}"/>
    <cellStyle name="40% - Énfasis6 3 2" xfId="2541" xr:uid="{00000000-0005-0000-0000-0000E5000000}"/>
    <cellStyle name="40% - Énfasis6 4" xfId="260" xr:uid="{00000000-0005-0000-0000-0000E6000000}"/>
    <cellStyle name="40% - Énfasis6 4 2" xfId="2542" xr:uid="{00000000-0005-0000-0000-0000E7000000}"/>
    <cellStyle name="40% - Énfasis6 5" xfId="261" xr:uid="{00000000-0005-0000-0000-0000E8000000}"/>
    <cellStyle name="40% - Énfasis6 5 2" xfId="2543" xr:uid="{00000000-0005-0000-0000-0000E9000000}"/>
    <cellStyle name="40% - Énfasis6 6" xfId="262" xr:uid="{00000000-0005-0000-0000-0000EA000000}"/>
    <cellStyle name="40% - Énfasis6 6 2" xfId="2544" xr:uid="{00000000-0005-0000-0000-0000EB000000}"/>
    <cellStyle name="40% - Énfasis6 7" xfId="2545" xr:uid="{00000000-0005-0000-0000-0000EC000000}"/>
    <cellStyle name="40% - Énfasis6 7 2" xfId="2546" xr:uid="{00000000-0005-0000-0000-0000ED000000}"/>
    <cellStyle name="40% - Énfasis6 8" xfId="2547" xr:uid="{00000000-0005-0000-0000-0000EE000000}"/>
    <cellStyle name="40% - Énfasis6 8 2" xfId="2548" xr:uid="{00000000-0005-0000-0000-0000EF000000}"/>
    <cellStyle name="40% - Énfasis6 9" xfId="2549" xr:uid="{00000000-0005-0000-0000-0000F0000000}"/>
    <cellStyle name="40% - Énfasis6 9 2" xfId="2550" xr:uid="{00000000-0005-0000-0000-0000F1000000}"/>
    <cellStyle name="60% - Accent1" xfId="100" xr:uid="{00000000-0005-0000-0000-0000F2000000}"/>
    <cellStyle name="60% - Accent2" xfId="101" xr:uid="{00000000-0005-0000-0000-0000F3000000}"/>
    <cellStyle name="60% - Accent3" xfId="102" xr:uid="{00000000-0005-0000-0000-0000F4000000}"/>
    <cellStyle name="60% - Accent4" xfId="103" xr:uid="{00000000-0005-0000-0000-0000F5000000}"/>
    <cellStyle name="60% - Accent5" xfId="104" xr:uid="{00000000-0005-0000-0000-0000F6000000}"/>
    <cellStyle name="60% - Accent6" xfId="105" xr:uid="{00000000-0005-0000-0000-0000F7000000}"/>
    <cellStyle name="60% - akcent 1" xfId="106" xr:uid="{00000000-0005-0000-0000-0000F8000000}"/>
    <cellStyle name="60% - akcent 2" xfId="107" xr:uid="{00000000-0005-0000-0000-0000F9000000}"/>
    <cellStyle name="60% - akcent 3" xfId="108" xr:uid="{00000000-0005-0000-0000-0000FA000000}"/>
    <cellStyle name="60% - akcent 4" xfId="109" xr:uid="{00000000-0005-0000-0000-0000FB000000}"/>
    <cellStyle name="60% - akcent 5" xfId="110" xr:uid="{00000000-0005-0000-0000-0000FC000000}"/>
    <cellStyle name="60% - akcent 6" xfId="111" xr:uid="{00000000-0005-0000-0000-0000FD000000}"/>
    <cellStyle name="60% - Énfasis1 10" xfId="112" xr:uid="{00000000-0005-0000-0000-0000FE000000}"/>
    <cellStyle name="60% - Énfasis1 2" xfId="263" xr:uid="{00000000-0005-0000-0000-0000FF000000}"/>
    <cellStyle name="60% - Énfasis1 2 2" xfId="264" xr:uid="{00000000-0005-0000-0000-000000010000}"/>
    <cellStyle name="60% - Énfasis1 3" xfId="265" xr:uid="{00000000-0005-0000-0000-000001010000}"/>
    <cellStyle name="60% - Énfasis1 4" xfId="266" xr:uid="{00000000-0005-0000-0000-000002010000}"/>
    <cellStyle name="60% - Énfasis1 5" xfId="267" xr:uid="{00000000-0005-0000-0000-000003010000}"/>
    <cellStyle name="60% - Énfasis1 6" xfId="268" xr:uid="{00000000-0005-0000-0000-000004010000}"/>
    <cellStyle name="60% - Énfasis1 7" xfId="2551" xr:uid="{00000000-0005-0000-0000-000005010000}"/>
    <cellStyle name="60% - Énfasis1 8" xfId="2552" xr:uid="{00000000-0005-0000-0000-000006010000}"/>
    <cellStyle name="60% - Énfasis1 9" xfId="2553" xr:uid="{00000000-0005-0000-0000-000007010000}"/>
    <cellStyle name="60% - Énfasis2 10" xfId="113" xr:uid="{00000000-0005-0000-0000-000008010000}"/>
    <cellStyle name="60% - Énfasis2 2" xfId="269" xr:uid="{00000000-0005-0000-0000-000009010000}"/>
    <cellStyle name="60% - Énfasis2 2 2" xfId="270" xr:uid="{00000000-0005-0000-0000-00000A010000}"/>
    <cellStyle name="60% - Énfasis2 3" xfId="271" xr:uid="{00000000-0005-0000-0000-00000B010000}"/>
    <cellStyle name="60% - Énfasis2 4" xfId="272" xr:uid="{00000000-0005-0000-0000-00000C010000}"/>
    <cellStyle name="60% - Énfasis2 5" xfId="273" xr:uid="{00000000-0005-0000-0000-00000D010000}"/>
    <cellStyle name="60% - Énfasis2 6" xfId="274" xr:uid="{00000000-0005-0000-0000-00000E010000}"/>
    <cellStyle name="60% - Énfasis2 7" xfId="2554" xr:uid="{00000000-0005-0000-0000-00000F010000}"/>
    <cellStyle name="60% - Énfasis2 8" xfId="2555" xr:uid="{00000000-0005-0000-0000-000010010000}"/>
    <cellStyle name="60% - Énfasis2 9" xfId="2556" xr:uid="{00000000-0005-0000-0000-000011010000}"/>
    <cellStyle name="60% - Énfasis3 10" xfId="114" xr:uid="{00000000-0005-0000-0000-000012010000}"/>
    <cellStyle name="60% - Énfasis3 2" xfId="275" xr:uid="{00000000-0005-0000-0000-000013010000}"/>
    <cellStyle name="60% - Énfasis3 2 2" xfId="276" xr:uid="{00000000-0005-0000-0000-000014010000}"/>
    <cellStyle name="60% - Énfasis3 3" xfId="277" xr:uid="{00000000-0005-0000-0000-000015010000}"/>
    <cellStyle name="60% - Énfasis3 4" xfId="278" xr:uid="{00000000-0005-0000-0000-000016010000}"/>
    <cellStyle name="60% - Énfasis3 5" xfId="279" xr:uid="{00000000-0005-0000-0000-000017010000}"/>
    <cellStyle name="60% - Énfasis3 6" xfId="280" xr:uid="{00000000-0005-0000-0000-000018010000}"/>
    <cellStyle name="60% - Énfasis3 7" xfId="2557" xr:uid="{00000000-0005-0000-0000-000019010000}"/>
    <cellStyle name="60% - Énfasis3 8" xfId="2558" xr:uid="{00000000-0005-0000-0000-00001A010000}"/>
    <cellStyle name="60% - Énfasis3 9" xfId="2559" xr:uid="{00000000-0005-0000-0000-00001B010000}"/>
    <cellStyle name="60% - Énfasis4 10" xfId="115" xr:uid="{00000000-0005-0000-0000-00001C010000}"/>
    <cellStyle name="60% - Énfasis4 2" xfId="281" xr:uid="{00000000-0005-0000-0000-00001D010000}"/>
    <cellStyle name="60% - Énfasis4 2 2" xfId="282" xr:uid="{00000000-0005-0000-0000-00001E010000}"/>
    <cellStyle name="60% - Énfasis4 3" xfId="283" xr:uid="{00000000-0005-0000-0000-00001F010000}"/>
    <cellStyle name="60% - Énfasis4 4" xfId="284" xr:uid="{00000000-0005-0000-0000-000020010000}"/>
    <cellStyle name="60% - Énfasis4 5" xfId="285" xr:uid="{00000000-0005-0000-0000-000021010000}"/>
    <cellStyle name="60% - Énfasis4 6" xfId="286" xr:uid="{00000000-0005-0000-0000-000022010000}"/>
    <cellStyle name="60% - Énfasis4 7" xfId="2560" xr:uid="{00000000-0005-0000-0000-000023010000}"/>
    <cellStyle name="60% - Énfasis4 8" xfId="2561" xr:uid="{00000000-0005-0000-0000-000024010000}"/>
    <cellStyle name="60% - Énfasis4 9" xfId="2562" xr:uid="{00000000-0005-0000-0000-000025010000}"/>
    <cellStyle name="60% - Énfasis5 10" xfId="116" xr:uid="{00000000-0005-0000-0000-000026010000}"/>
    <cellStyle name="60% - Énfasis5 2" xfId="287" xr:uid="{00000000-0005-0000-0000-000027010000}"/>
    <cellStyle name="60% - Énfasis5 2 2" xfId="288" xr:uid="{00000000-0005-0000-0000-000028010000}"/>
    <cellStyle name="60% - Énfasis5 3" xfId="289" xr:uid="{00000000-0005-0000-0000-000029010000}"/>
    <cellStyle name="60% - Énfasis5 4" xfId="290" xr:uid="{00000000-0005-0000-0000-00002A010000}"/>
    <cellStyle name="60% - Énfasis5 5" xfId="291" xr:uid="{00000000-0005-0000-0000-00002B010000}"/>
    <cellStyle name="60% - Énfasis5 6" xfId="292" xr:uid="{00000000-0005-0000-0000-00002C010000}"/>
    <cellStyle name="60% - Énfasis5 7" xfId="2563" xr:uid="{00000000-0005-0000-0000-00002D010000}"/>
    <cellStyle name="60% - Énfasis5 8" xfId="2564" xr:uid="{00000000-0005-0000-0000-00002E010000}"/>
    <cellStyle name="60% - Énfasis5 9" xfId="2565" xr:uid="{00000000-0005-0000-0000-00002F010000}"/>
    <cellStyle name="60% - Énfasis6 10" xfId="117" xr:uid="{00000000-0005-0000-0000-000030010000}"/>
    <cellStyle name="60% - Énfasis6 2" xfId="293" xr:uid="{00000000-0005-0000-0000-000031010000}"/>
    <cellStyle name="60% - Énfasis6 2 2" xfId="294" xr:uid="{00000000-0005-0000-0000-000032010000}"/>
    <cellStyle name="60% - Énfasis6 3" xfId="295" xr:uid="{00000000-0005-0000-0000-000033010000}"/>
    <cellStyle name="60% - Énfasis6 4" xfId="296" xr:uid="{00000000-0005-0000-0000-000034010000}"/>
    <cellStyle name="60% - Énfasis6 5" xfId="297" xr:uid="{00000000-0005-0000-0000-000035010000}"/>
    <cellStyle name="60% - Énfasis6 6" xfId="298" xr:uid="{00000000-0005-0000-0000-000036010000}"/>
    <cellStyle name="60% - Énfasis6 7" xfId="2566" xr:uid="{00000000-0005-0000-0000-000037010000}"/>
    <cellStyle name="60% - Énfasis6 8" xfId="2567" xr:uid="{00000000-0005-0000-0000-000038010000}"/>
    <cellStyle name="60% - Énfasis6 9" xfId="2568" xr:uid="{00000000-0005-0000-0000-000039010000}"/>
    <cellStyle name="A3 297 x 420 mm" xfId="299" xr:uid="{00000000-0005-0000-0000-00003A010000}"/>
    <cellStyle name="Accent1" xfId="118" xr:uid="{00000000-0005-0000-0000-00003B010000}"/>
    <cellStyle name="Accent1 - 20%" xfId="300" xr:uid="{00000000-0005-0000-0000-00003C010000}"/>
    <cellStyle name="Accent1 - 20% 10" xfId="301" xr:uid="{00000000-0005-0000-0000-00003D010000}"/>
    <cellStyle name="Accent1 - 20% 11" xfId="302" xr:uid="{00000000-0005-0000-0000-00003E010000}"/>
    <cellStyle name="Accent1 - 20% 12" xfId="5237" xr:uid="{67484955-05A6-417E-A87E-823766F382E2}"/>
    <cellStyle name="Accent1 - 20% 13" xfId="5238" xr:uid="{8DE12232-9550-4629-BB7D-32A13D3D534A}"/>
    <cellStyle name="Accent1 - 20% 2" xfId="303" xr:uid="{00000000-0005-0000-0000-00003F010000}"/>
    <cellStyle name="Accent1 - 20% 2 2" xfId="304" xr:uid="{00000000-0005-0000-0000-000040010000}"/>
    <cellStyle name="Accent1 - 20% 2 2 2" xfId="305" xr:uid="{00000000-0005-0000-0000-000041010000}"/>
    <cellStyle name="Accent1 - 20% 3" xfId="306" xr:uid="{00000000-0005-0000-0000-000042010000}"/>
    <cellStyle name="Accent1 - 20% 3 2" xfId="5239" xr:uid="{F33C4228-95B2-4836-B50F-BE1C6DD3B0CA}"/>
    <cellStyle name="Accent1 - 20% 4" xfId="307" xr:uid="{00000000-0005-0000-0000-000043010000}"/>
    <cellStyle name="Accent1 - 20% 4 2" xfId="5240" xr:uid="{BEA2ABF2-7FE8-4394-81A3-A47883BD1FD3}"/>
    <cellStyle name="Accent1 - 20% 5" xfId="308" xr:uid="{00000000-0005-0000-0000-000044010000}"/>
    <cellStyle name="Accent1 - 20% 5 2" xfId="5241" xr:uid="{A0241346-E722-4A73-AE1B-29211ED34803}"/>
    <cellStyle name="Accent1 - 20% 6" xfId="309" xr:uid="{00000000-0005-0000-0000-000045010000}"/>
    <cellStyle name="Accent1 - 20% 6 2" xfId="5243" xr:uid="{D8E551AF-494C-425A-B387-B537FBD39FE1}"/>
    <cellStyle name="Accent1 - 20% 6 3" xfId="5242" xr:uid="{8EF76F48-12F6-4634-B624-340ED1BB7F01}"/>
    <cellStyle name="Accent1 - 20% 7" xfId="310" xr:uid="{00000000-0005-0000-0000-000046010000}"/>
    <cellStyle name="Accent1 - 20% 8" xfId="311" xr:uid="{00000000-0005-0000-0000-000047010000}"/>
    <cellStyle name="Accent1 - 20% 8 2" xfId="5244" xr:uid="{304BF00F-0ADA-4D64-8F37-4D8612079DCB}"/>
    <cellStyle name="Accent1 - 20% 9" xfId="312" xr:uid="{00000000-0005-0000-0000-000048010000}"/>
    <cellStyle name="Accent1 - 20%_Combinación de negocios - AA-IAMv3" xfId="5245" xr:uid="{589301E5-D5B7-43FC-BE41-8BC6E9C67073}"/>
    <cellStyle name="Accent1 - 40%" xfId="313" xr:uid="{00000000-0005-0000-0000-00004A010000}"/>
    <cellStyle name="Accent1 - 40% 10" xfId="314" xr:uid="{00000000-0005-0000-0000-00004B010000}"/>
    <cellStyle name="Accent1 - 40% 11" xfId="315" xr:uid="{00000000-0005-0000-0000-00004C010000}"/>
    <cellStyle name="Accent1 - 40% 12" xfId="5246" xr:uid="{0AD02138-E67F-4525-9DB5-F1B8A804E98D}"/>
    <cellStyle name="Accent1 - 40% 13" xfId="5247" xr:uid="{22460284-C833-4A27-AD4D-6FF63EC5EC5E}"/>
    <cellStyle name="Accent1 - 40% 2" xfId="316" xr:uid="{00000000-0005-0000-0000-00004D010000}"/>
    <cellStyle name="Accent1 - 40% 2 2" xfId="317" xr:uid="{00000000-0005-0000-0000-00004E010000}"/>
    <cellStyle name="Accent1 - 40% 2 2 2" xfId="318" xr:uid="{00000000-0005-0000-0000-00004F010000}"/>
    <cellStyle name="Accent1 - 40% 3" xfId="319" xr:uid="{00000000-0005-0000-0000-000050010000}"/>
    <cellStyle name="Accent1 - 40% 3 2" xfId="5248" xr:uid="{4F2A4842-0F06-4EDC-BCC3-A780072ED83B}"/>
    <cellStyle name="Accent1 - 40% 4" xfId="320" xr:uid="{00000000-0005-0000-0000-000051010000}"/>
    <cellStyle name="Accent1 - 40% 4 2" xfId="5249" xr:uid="{B6BAD90C-7233-4928-A353-723D632DAD3B}"/>
    <cellStyle name="Accent1 - 40% 5" xfId="321" xr:uid="{00000000-0005-0000-0000-000052010000}"/>
    <cellStyle name="Accent1 - 40% 5 2" xfId="5250" xr:uid="{37E097D9-EE88-4ECE-8483-BD366EA2FDB6}"/>
    <cellStyle name="Accent1 - 40% 6" xfId="322" xr:uid="{00000000-0005-0000-0000-000053010000}"/>
    <cellStyle name="Accent1 - 40% 6 2" xfId="5252" xr:uid="{ED991F28-1AD5-4103-98A2-A97BE3E9F98F}"/>
    <cellStyle name="Accent1 - 40% 6 3" xfId="5251" xr:uid="{F95E2626-B1D5-406D-B376-1B56E434604B}"/>
    <cellStyle name="Accent1 - 40% 7" xfId="323" xr:uid="{00000000-0005-0000-0000-000054010000}"/>
    <cellStyle name="Accent1 - 40% 8" xfId="324" xr:uid="{00000000-0005-0000-0000-000055010000}"/>
    <cellStyle name="Accent1 - 40% 8 2" xfId="5253" xr:uid="{68B8F70D-887B-4C87-98C5-103110719C8A}"/>
    <cellStyle name="Accent1 - 40% 9" xfId="325" xr:uid="{00000000-0005-0000-0000-000056010000}"/>
    <cellStyle name="Accent1 - 40%_Combinación de negocios - AA-IAMv3" xfId="5254" xr:uid="{5B59206F-9FAF-48F6-8E66-BE40BEA0E51B}"/>
    <cellStyle name="Accent1 - 60%" xfId="326" xr:uid="{00000000-0005-0000-0000-000058010000}"/>
    <cellStyle name="Accent1 - 60% 10" xfId="327" xr:uid="{00000000-0005-0000-0000-000059010000}"/>
    <cellStyle name="Accent1 - 60% 11" xfId="328" xr:uid="{00000000-0005-0000-0000-00005A010000}"/>
    <cellStyle name="Accent1 - 60% 2" xfId="329" xr:uid="{00000000-0005-0000-0000-00005B010000}"/>
    <cellStyle name="Accent1 - 60% 2 2" xfId="330" xr:uid="{00000000-0005-0000-0000-00005C010000}"/>
    <cellStyle name="Accent1 - 60% 2 2 2" xfId="331" xr:uid="{00000000-0005-0000-0000-00005D010000}"/>
    <cellStyle name="Accent1 - 60% 3" xfId="332" xr:uid="{00000000-0005-0000-0000-00005E010000}"/>
    <cellStyle name="Accent1 - 60% 4" xfId="333" xr:uid="{00000000-0005-0000-0000-00005F010000}"/>
    <cellStyle name="Accent1 - 60% 5" xfId="334" xr:uid="{00000000-0005-0000-0000-000060010000}"/>
    <cellStyle name="Accent1 - 60% 6" xfId="335" xr:uid="{00000000-0005-0000-0000-000061010000}"/>
    <cellStyle name="Accent1 - 60% 7" xfId="336" xr:uid="{00000000-0005-0000-0000-000062010000}"/>
    <cellStyle name="Accent1 - 60% 8" xfId="337" xr:uid="{00000000-0005-0000-0000-000063010000}"/>
    <cellStyle name="Accent1 - 60% 9" xfId="338" xr:uid="{00000000-0005-0000-0000-000064010000}"/>
    <cellStyle name="Accent2" xfId="119" xr:uid="{00000000-0005-0000-0000-000065010000}"/>
    <cellStyle name="Accent2 - 20%" xfId="339" xr:uid="{00000000-0005-0000-0000-000066010000}"/>
    <cellStyle name="Accent2 - 20% 10" xfId="340" xr:uid="{00000000-0005-0000-0000-000067010000}"/>
    <cellStyle name="Accent2 - 20% 11" xfId="341" xr:uid="{00000000-0005-0000-0000-000068010000}"/>
    <cellStyle name="Accent2 - 20% 12" xfId="5255" xr:uid="{399D5183-731F-4783-B499-8BBC8A5B337E}"/>
    <cellStyle name="Accent2 - 20% 13" xfId="5256" xr:uid="{BA775739-DE14-4A97-8433-142AD25BB4A2}"/>
    <cellStyle name="Accent2 - 20% 2" xfId="342" xr:uid="{00000000-0005-0000-0000-000069010000}"/>
    <cellStyle name="Accent2 - 20% 2 2" xfId="343" xr:uid="{00000000-0005-0000-0000-00006A010000}"/>
    <cellStyle name="Accent2 - 20% 2 2 2" xfId="344" xr:uid="{00000000-0005-0000-0000-00006B010000}"/>
    <cellStyle name="Accent2 - 20% 3" xfId="345" xr:uid="{00000000-0005-0000-0000-00006C010000}"/>
    <cellStyle name="Accent2 - 20% 3 2" xfId="5257" xr:uid="{F04CC518-1852-48FD-AD50-F7E45A66419A}"/>
    <cellStyle name="Accent2 - 20% 4" xfId="346" xr:uid="{00000000-0005-0000-0000-00006D010000}"/>
    <cellStyle name="Accent2 - 20% 4 2" xfId="5258" xr:uid="{508EDFAF-4F3C-488A-A6B6-4A1A9C19DD61}"/>
    <cellStyle name="Accent2 - 20% 5" xfId="347" xr:uid="{00000000-0005-0000-0000-00006E010000}"/>
    <cellStyle name="Accent2 - 20% 5 2" xfId="5259" xr:uid="{811D02B0-9F66-49D8-ACEC-EAF7827CFE56}"/>
    <cellStyle name="Accent2 - 20% 6" xfId="348" xr:uid="{00000000-0005-0000-0000-00006F010000}"/>
    <cellStyle name="Accent2 - 20% 6 2" xfId="5261" xr:uid="{E11E2EDE-B7E9-46A4-A9C7-31489F9D959F}"/>
    <cellStyle name="Accent2 - 20% 6 3" xfId="5260" xr:uid="{51339F5A-C036-408E-9CCF-0E476C293C18}"/>
    <cellStyle name="Accent2 - 20% 7" xfId="349" xr:uid="{00000000-0005-0000-0000-000070010000}"/>
    <cellStyle name="Accent2 - 20% 8" xfId="350" xr:uid="{00000000-0005-0000-0000-000071010000}"/>
    <cellStyle name="Accent2 - 20% 8 2" xfId="5262" xr:uid="{B50F347A-43D4-4125-920E-AC0AE8070087}"/>
    <cellStyle name="Accent2 - 20% 9" xfId="351" xr:uid="{00000000-0005-0000-0000-000072010000}"/>
    <cellStyle name="Accent2 - 20%_Combinación de negocios - AA-IAMv3" xfId="5263" xr:uid="{B826306A-260E-45D2-8379-16C1F021E392}"/>
    <cellStyle name="Accent2 - 40%" xfId="352" xr:uid="{00000000-0005-0000-0000-000074010000}"/>
    <cellStyle name="Accent2 - 40% 10" xfId="353" xr:uid="{00000000-0005-0000-0000-000075010000}"/>
    <cellStyle name="Accent2 - 40% 11" xfId="354" xr:uid="{00000000-0005-0000-0000-000076010000}"/>
    <cellStyle name="Accent2 - 40% 12" xfId="5264" xr:uid="{20D6DEFA-887C-47F8-A2F6-4133501415A9}"/>
    <cellStyle name="Accent2 - 40% 13" xfId="5265" xr:uid="{F53B993A-9F45-44C3-A535-EB11744801D9}"/>
    <cellStyle name="Accent2 - 40% 2" xfId="355" xr:uid="{00000000-0005-0000-0000-000077010000}"/>
    <cellStyle name="Accent2 - 40% 2 2" xfId="356" xr:uid="{00000000-0005-0000-0000-000078010000}"/>
    <cellStyle name="Accent2 - 40% 2 2 2" xfId="357" xr:uid="{00000000-0005-0000-0000-000079010000}"/>
    <cellStyle name="Accent2 - 40% 3" xfId="358" xr:uid="{00000000-0005-0000-0000-00007A010000}"/>
    <cellStyle name="Accent2 - 40% 3 2" xfId="5266" xr:uid="{1BB599F5-55AF-47F9-9E16-8FD2C79DF322}"/>
    <cellStyle name="Accent2 - 40% 4" xfId="359" xr:uid="{00000000-0005-0000-0000-00007B010000}"/>
    <cellStyle name="Accent2 - 40% 4 2" xfId="5267" xr:uid="{87253E2A-8BB3-476D-A70D-927CEBA0F078}"/>
    <cellStyle name="Accent2 - 40% 5" xfId="360" xr:uid="{00000000-0005-0000-0000-00007C010000}"/>
    <cellStyle name="Accent2 - 40% 5 2" xfId="5268" xr:uid="{93943884-40FE-4174-AF7D-80CE3DD3646F}"/>
    <cellStyle name="Accent2 - 40% 6" xfId="361" xr:uid="{00000000-0005-0000-0000-00007D010000}"/>
    <cellStyle name="Accent2 - 40% 6 2" xfId="5270" xr:uid="{3B04CFA0-5C26-4F24-99CB-21688D8CF1A3}"/>
    <cellStyle name="Accent2 - 40% 6 3" xfId="5269" xr:uid="{7EBF5A4C-FF7B-4C93-9E47-06C1E59530E5}"/>
    <cellStyle name="Accent2 - 40% 7" xfId="362" xr:uid="{00000000-0005-0000-0000-00007E010000}"/>
    <cellStyle name="Accent2 - 40% 8" xfId="363" xr:uid="{00000000-0005-0000-0000-00007F010000}"/>
    <cellStyle name="Accent2 - 40% 8 2" xfId="5271" xr:uid="{43FA9184-FA08-49C3-BA0D-FC7C3B673136}"/>
    <cellStyle name="Accent2 - 40% 9" xfId="364" xr:uid="{00000000-0005-0000-0000-000080010000}"/>
    <cellStyle name="Accent2 - 40%_Combinación de negocios - AA-IAMv3" xfId="5272" xr:uid="{B58A8DC5-D65E-4F71-A174-5C203AFC2C64}"/>
    <cellStyle name="Accent2 - 60%" xfId="365" xr:uid="{00000000-0005-0000-0000-000082010000}"/>
    <cellStyle name="Accent2 - 60% 10" xfId="366" xr:uid="{00000000-0005-0000-0000-000083010000}"/>
    <cellStyle name="Accent2 - 60% 11" xfId="367" xr:uid="{00000000-0005-0000-0000-000084010000}"/>
    <cellStyle name="Accent2 - 60% 2" xfId="368" xr:uid="{00000000-0005-0000-0000-000085010000}"/>
    <cellStyle name="Accent2 - 60% 2 2" xfId="369" xr:uid="{00000000-0005-0000-0000-000086010000}"/>
    <cellStyle name="Accent2 - 60% 2 2 2" xfId="370" xr:uid="{00000000-0005-0000-0000-000087010000}"/>
    <cellStyle name="Accent2 - 60% 3" xfId="371" xr:uid="{00000000-0005-0000-0000-000088010000}"/>
    <cellStyle name="Accent2 - 60% 4" xfId="372" xr:uid="{00000000-0005-0000-0000-000089010000}"/>
    <cellStyle name="Accent2 - 60% 5" xfId="373" xr:uid="{00000000-0005-0000-0000-00008A010000}"/>
    <cellStyle name="Accent2 - 60% 6" xfId="374" xr:uid="{00000000-0005-0000-0000-00008B010000}"/>
    <cellStyle name="Accent2 - 60% 7" xfId="375" xr:uid="{00000000-0005-0000-0000-00008C010000}"/>
    <cellStyle name="Accent2 - 60% 8" xfId="376" xr:uid="{00000000-0005-0000-0000-00008D010000}"/>
    <cellStyle name="Accent2 - 60% 9" xfId="377" xr:uid="{00000000-0005-0000-0000-00008E010000}"/>
    <cellStyle name="Accent3" xfId="120" xr:uid="{00000000-0005-0000-0000-00008F010000}"/>
    <cellStyle name="Accent3 - 20%" xfId="378" xr:uid="{00000000-0005-0000-0000-000090010000}"/>
    <cellStyle name="Accent3 - 20% 10" xfId="379" xr:uid="{00000000-0005-0000-0000-000091010000}"/>
    <cellStyle name="Accent3 - 20% 11" xfId="380" xr:uid="{00000000-0005-0000-0000-000092010000}"/>
    <cellStyle name="Accent3 - 20% 12" xfId="5273" xr:uid="{5580412C-6FCA-4997-8BB9-2081B1CA5A48}"/>
    <cellStyle name="Accent3 - 20% 13" xfId="5274" xr:uid="{3D46E4B4-0D40-42A0-8FE0-33BAB7D225E0}"/>
    <cellStyle name="Accent3 - 20% 2" xfId="381" xr:uid="{00000000-0005-0000-0000-000093010000}"/>
    <cellStyle name="Accent3 - 20% 2 2" xfId="382" xr:uid="{00000000-0005-0000-0000-000094010000}"/>
    <cellStyle name="Accent3 - 20% 2 2 2" xfId="383" xr:uid="{00000000-0005-0000-0000-000095010000}"/>
    <cellStyle name="Accent3 - 20% 3" xfId="384" xr:uid="{00000000-0005-0000-0000-000096010000}"/>
    <cellStyle name="Accent3 - 20% 3 2" xfId="5275" xr:uid="{E4CFF743-9640-4858-A5EB-7BA113204504}"/>
    <cellStyle name="Accent3 - 20% 4" xfId="385" xr:uid="{00000000-0005-0000-0000-000097010000}"/>
    <cellStyle name="Accent3 - 20% 4 2" xfId="5276" xr:uid="{703856AC-2EE2-4F42-9EAD-1D0BDFB4A096}"/>
    <cellStyle name="Accent3 - 20% 5" xfId="386" xr:uid="{00000000-0005-0000-0000-000098010000}"/>
    <cellStyle name="Accent3 - 20% 5 2" xfId="5277" xr:uid="{AEF7C976-DC61-43A7-A89A-B173C09807A9}"/>
    <cellStyle name="Accent3 - 20% 6" xfId="387" xr:uid="{00000000-0005-0000-0000-000099010000}"/>
    <cellStyle name="Accent3 - 20% 6 2" xfId="5279" xr:uid="{DC7DCB5C-30EB-41BA-A3EC-F434357C0B4B}"/>
    <cellStyle name="Accent3 - 20% 6 3" xfId="5278" xr:uid="{B47537C1-9B71-48EC-A8E8-6D142FE59BF4}"/>
    <cellStyle name="Accent3 - 20% 7" xfId="388" xr:uid="{00000000-0005-0000-0000-00009A010000}"/>
    <cellStyle name="Accent3 - 20% 8" xfId="389" xr:uid="{00000000-0005-0000-0000-00009B010000}"/>
    <cellStyle name="Accent3 - 20% 8 2" xfId="5280" xr:uid="{72A4D481-A449-4EF9-9569-87F235913CD1}"/>
    <cellStyle name="Accent3 - 20% 9" xfId="390" xr:uid="{00000000-0005-0000-0000-00009C010000}"/>
    <cellStyle name="Accent3 - 20%_Combinación de negocios - AA-IAMv3" xfId="5281" xr:uid="{F7012A3C-7591-4457-95F3-A5EE425979F9}"/>
    <cellStyle name="Accent3 - 40%" xfId="391" xr:uid="{00000000-0005-0000-0000-00009E010000}"/>
    <cellStyle name="Accent3 - 40% 10" xfId="392" xr:uid="{00000000-0005-0000-0000-00009F010000}"/>
    <cellStyle name="Accent3 - 40% 11" xfId="393" xr:uid="{00000000-0005-0000-0000-0000A0010000}"/>
    <cellStyle name="Accent3 - 40% 12" xfId="5282" xr:uid="{BE29E325-C923-40ED-B308-7213680D40C3}"/>
    <cellStyle name="Accent3 - 40% 13" xfId="5283" xr:uid="{97DE7764-2151-4FC9-8D49-340D977385ED}"/>
    <cellStyle name="Accent3 - 40% 2" xfId="394" xr:uid="{00000000-0005-0000-0000-0000A1010000}"/>
    <cellStyle name="Accent3 - 40% 2 2" xfId="395" xr:uid="{00000000-0005-0000-0000-0000A2010000}"/>
    <cellStyle name="Accent3 - 40% 2 2 2" xfId="396" xr:uid="{00000000-0005-0000-0000-0000A3010000}"/>
    <cellStyle name="Accent3 - 40% 3" xfId="397" xr:uid="{00000000-0005-0000-0000-0000A4010000}"/>
    <cellStyle name="Accent3 - 40% 3 2" xfId="5284" xr:uid="{A7D7FF4D-5142-4C66-BAA0-26A3FF19A313}"/>
    <cellStyle name="Accent3 - 40% 4" xfId="398" xr:uid="{00000000-0005-0000-0000-0000A5010000}"/>
    <cellStyle name="Accent3 - 40% 4 2" xfId="5285" xr:uid="{B0A684A7-B38E-4B8C-93B6-DE5DACF8A148}"/>
    <cellStyle name="Accent3 - 40% 5" xfId="399" xr:uid="{00000000-0005-0000-0000-0000A6010000}"/>
    <cellStyle name="Accent3 - 40% 5 2" xfId="5286" xr:uid="{A533592E-A7D9-4FDB-98D2-842D39ED3CA8}"/>
    <cellStyle name="Accent3 - 40% 6" xfId="400" xr:uid="{00000000-0005-0000-0000-0000A7010000}"/>
    <cellStyle name="Accent3 - 40% 6 2" xfId="5288" xr:uid="{D605318B-F0B7-4870-A4CE-804C0DABF9F5}"/>
    <cellStyle name="Accent3 - 40% 6 3" xfId="5287" xr:uid="{4B544B90-9B6A-4996-BE42-D721D1021965}"/>
    <cellStyle name="Accent3 - 40% 7" xfId="401" xr:uid="{00000000-0005-0000-0000-0000A8010000}"/>
    <cellStyle name="Accent3 - 40% 8" xfId="402" xr:uid="{00000000-0005-0000-0000-0000A9010000}"/>
    <cellStyle name="Accent3 - 40% 8 2" xfId="5289" xr:uid="{AEDD03DC-056A-4658-875F-73954737184D}"/>
    <cellStyle name="Accent3 - 40% 9" xfId="403" xr:uid="{00000000-0005-0000-0000-0000AA010000}"/>
    <cellStyle name="Accent3 - 40%_Combinación de negocios - AA-IAMv3" xfId="5290" xr:uid="{864EB891-E5BD-4C8F-AB59-D1CD8C2E3AF2}"/>
    <cellStyle name="Accent3 - 60%" xfId="404" xr:uid="{00000000-0005-0000-0000-0000AC010000}"/>
    <cellStyle name="Accent3 - 60% 10" xfId="405" xr:uid="{00000000-0005-0000-0000-0000AD010000}"/>
    <cellStyle name="Accent3 - 60% 11" xfId="406" xr:uid="{00000000-0005-0000-0000-0000AE010000}"/>
    <cellStyle name="Accent3 - 60% 2" xfId="407" xr:uid="{00000000-0005-0000-0000-0000AF010000}"/>
    <cellStyle name="Accent3 - 60% 2 2" xfId="408" xr:uid="{00000000-0005-0000-0000-0000B0010000}"/>
    <cellStyle name="Accent3 - 60% 2 2 2" xfId="409" xr:uid="{00000000-0005-0000-0000-0000B1010000}"/>
    <cellStyle name="Accent3 - 60% 3" xfId="410" xr:uid="{00000000-0005-0000-0000-0000B2010000}"/>
    <cellStyle name="Accent3 - 60% 4" xfId="411" xr:uid="{00000000-0005-0000-0000-0000B3010000}"/>
    <cellStyle name="Accent3 - 60% 5" xfId="412" xr:uid="{00000000-0005-0000-0000-0000B4010000}"/>
    <cellStyle name="Accent3 - 60% 6" xfId="413" xr:uid="{00000000-0005-0000-0000-0000B5010000}"/>
    <cellStyle name="Accent3 - 60% 7" xfId="414" xr:uid="{00000000-0005-0000-0000-0000B6010000}"/>
    <cellStyle name="Accent3 - 60% 8" xfId="415" xr:uid="{00000000-0005-0000-0000-0000B7010000}"/>
    <cellStyle name="Accent3 - 60% 9" xfId="416" xr:uid="{00000000-0005-0000-0000-0000B8010000}"/>
    <cellStyle name="Accent4" xfId="121" xr:uid="{00000000-0005-0000-0000-0000B9010000}"/>
    <cellStyle name="Accent4 - 20%" xfId="417" xr:uid="{00000000-0005-0000-0000-0000BA010000}"/>
    <cellStyle name="Accent4 - 20% 10" xfId="418" xr:uid="{00000000-0005-0000-0000-0000BB010000}"/>
    <cellStyle name="Accent4 - 20% 11" xfId="419" xr:uid="{00000000-0005-0000-0000-0000BC010000}"/>
    <cellStyle name="Accent4 - 20% 12" xfId="5291" xr:uid="{CCB87F38-EFE8-4D9C-BD19-F3D61F3D5E6C}"/>
    <cellStyle name="Accent4 - 20% 13" xfId="5292" xr:uid="{76AF68AF-C00E-4B0F-9BC5-EF1449BE0B60}"/>
    <cellStyle name="Accent4 - 20% 2" xfId="420" xr:uid="{00000000-0005-0000-0000-0000BD010000}"/>
    <cellStyle name="Accent4 - 20% 2 2" xfId="421" xr:uid="{00000000-0005-0000-0000-0000BE010000}"/>
    <cellStyle name="Accent4 - 20% 2 2 2" xfId="422" xr:uid="{00000000-0005-0000-0000-0000BF010000}"/>
    <cellStyle name="Accent4 - 20% 3" xfId="423" xr:uid="{00000000-0005-0000-0000-0000C0010000}"/>
    <cellStyle name="Accent4 - 20% 3 2" xfId="5293" xr:uid="{79F9A494-8869-4B7A-89EE-E4A0840092E5}"/>
    <cellStyle name="Accent4 - 20% 4" xfId="424" xr:uid="{00000000-0005-0000-0000-0000C1010000}"/>
    <cellStyle name="Accent4 - 20% 4 2" xfId="5294" xr:uid="{B156BBCC-792B-41B2-A3DA-E28293BC2503}"/>
    <cellStyle name="Accent4 - 20% 5" xfId="425" xr:uid="{00000000-0005-0000-0000-0000C2010000}"/>
    <cellStyle name="Accent4 - 20% 5 2" xfId="5295" xr:uid="{92398153-B9D9-4E95-8C92-6062E368F8D2}"/>
    <cellStyle name="Accent4 - 20% 6" xfId="426" xr:uid="{00000000-0005-0000-0000-0000C3010000}"/>
    <cellStyle name="Accent4 - 20% 6 2" xfId="5297" xr:uid="{53BC557F-6A7B-4595-9DBB-35231B692D3A}"/>
    <cellStyle name="Accent4 - 20% 6 3" xfId="5296" xr:uid="{87266025-43CE-499E-950D-5DE6ED401408}"/>
    <cellStyle name="Accent4 - 20% 7" xfId="427" xr:uid="{00000000-0005-0000-0000-0000C4010000}"/>
    <cellStyle name="Accent4 - 20% 8" xfId="428" xr:uid="{00000000-0005-0000-0000-0000C5010000}"/>
    <cellStyle name="Accent4 - 20% 8 2" xfId="5298" xr:uid="{EE8D69AB-BFB0-4A0A-9659-875BEDD2EB97}"/>
    <cellStyle name="Accent4 - 20% 9" xfId="429" xr:uid="{00000000-0005-0000-0000-0000C6010000}"/>
    <cellStyle name="Accent4 - 20%_Combinación de negocios - AA-IAMv3" xfId="5299" xr:uid="{60DD2D8F-F415-46A9-97AE-BD30DD0CA0C5}"/>
    <cellStyle name="Accent4 - 40%" xfId="430" xr:uid="{00000000-0005-0000-0000-0000C8010000}"/>
    <cellStyle name="Accent4 - 40% 10" xfId="431" xr:uid="{00000000-0005-0000-0000-0000C9010000}"/>
    <cellStyle name="Accent4 - 40% 11" xfId="432" xr:uid="{00000000-0005-0000-0000-0000CA010000}"/>
    <cellStyle name="Accent4 - 40% 12" xfId="5300" xr:uid="{CB00E40F-9E7C-47D7-BE6D-81EAD9219A6E}"/>
    <cellStyle name="Accent4 - 40% 13" xfId="5301" xr:uid="{B45453AB-249E-4454-B645-E1E4BBFB83DD}"/>
    <cellStyle name="Accent4 - 40% 2" xfId="433" xr:uid="{00000000-0005-0000-0000-0000CB010000}"/>
    <cellStyle name="Accent4 - 40% 2 2" xfId="434" xr:uid="{00000000-0005-0000-0000-0000CC010000}"/>
    <cellStyle name="Accent4 - 40% 2 2 2" xfId="435" xr:uid="{00000000-0005-0000-0000-0000CD010000}"/>
    <cellStyle name="Accent4 - 40% 3" xfId="436" xr:uid="{00000000-0005-0000-0000-0000CE010000}"/>
    <cellStyle name="Accent4 - 40% 3 2" xfId="5302" xr:uid="{DA60E195-C3A6-4601-833B-04561490F829}"/>
    <cellStyle name="Accent4 - 40% 4" xfId="437" xr:uid="{00000000-0005-0000-0000-0000CF010000}"/>
    <cellStyle name="Accent4 - 40% 4 2" xfId="5303" xr:uid="{4353A77D-D7B3-4799-8DA7-2A6B6F293570}"/>
    <cellStyle name="Accent4 - 40% 5" xfId="438" xr:uid="{00000000-0005-0000-0000-0000D0010000}"/>
    <cellStyle name="Accent4 - 40% 5 2" xfId="5304" xr:uid="{7B1A06D3-FF43-4B69-B686-3FB536DB7BAC}"/>
    <cellStyle name="Accent4 - 40% 6" xfId="439" xr:uid="{00000000-0005-0000-0000-0000D1010000}"/>
    <cellStyle name="Accent4 - 40% 6 2" xfId="5306" xr:uid="{C1D87E3C-CCEF-4518-A66A-8E67F42C110D}"/>
    <cellStyle name="Accent4 - 40% 6 3" xfId="5305" xr:uid="{8905DE98-3F81-46F5-B459-67B10F52014B}"/>
    <cellStyle name="Accent4 - 40% 7" xfId="440" xr:uid="{00000000-0005-0000-0000-0000D2010000}"/>
    <cellStyle name="Accent4 - 40% 8" xfId="441" xr:uid="{00000000-0005-0000-0000-0000D3010000}"/>
    <cellStyle name="Accent4 - 40% 8 2" xfId="5307" xr:uid="{ACBF3A67-52B5-4285-8BAB-28FAF1FD1112}"/>
    <cellStyle name="Accent4 - 40% 9" xfId="442" xr:uid="{00000000-0005-0000-0000-0000D4010000}"/>
    <cellStyle name="Accent4 - 40%_Combinación de negocios - AA-IAMv3" xfId="5308" xr:uid="{514A6F5B-072E-4BDB-9CA2-D5D432BD137F}"/>
    <cellStyle name="Accent4 - 60%" xfId="443" xr:uid="{00000000-0005-0000-0000-0000D6010000}"/>
    <cellStyle name="Accent4 - 60% 10" xfId="444" xr:uid="{00000000-0005-0000-0000-0000D7010000}"/>
    <cellStyle name="Accent4 - 60% 11" xfId="445" xr:uid="{00000000-0005-0000-0000-0000D8010000}"/>
    <cellStyle name="Accent4 - 60% 2" xfId="446" xr:uid="{00000000-0005-0000-0000-0000D9010000}"/>
    <cellStyle name="Accent4 - 60% 2 2" xfId="447" xr:uid="{00000000-0005-0000-0000-0000DA010000}"/>
    <cellStyle name="Accent4 - 60% 2 2 2" xfId="448" xr:uid="{00000000-0005-0000-0000-0000DB010000}"/>
    <cellStyle name="Accent4 - 60% 3" xfId="449" xr:uid="{00000000-0005-0000-0000-0000DC010000}"/>
    <cellStyle name="Accent4 - 60% 4" xfId="450" xr:uid="{00000000-0005-0000-0000-0000DD010000}"/>
    <cellStyle name="Accent4 - 60% 5" xfId="451" xr:uid="{00000000-0005-0000-0000-0000DE010000}"/>
    <cellStyle name="Accent4 - 60% 6" xfId="452" xr:uid="{00000000-0005-0000-0000-0000DF010000}"/>
    <cellStyle name="Accent4 - 60% 7" xfId="453" xr:uid="{00000000-0005-0000-0000-0000E0010000}"/>
    <cellStyle name="Accent4 - 60% 8" xfId="454" xr:uid="{00000000-0005-0000-0000-0000E1010000}"/>
    <cellStyle name="Accent4 - 60% 9" xfId="455" xr:uid="{00000000-0005-0000-0000-0000E2010000}"/>
    <cellStyle name="Accent5" xfId="122" xr:uid="{00000000-0005-0000-0000-0000E3010000}"/>
    <cellStyle name="Accent5 - 20%" xfId="456" xr:uid="{00000000-0005-0000-0000-0000E4010000}"/>
    <cellStyle name="Accent5 - 20% 10" xfId="457" xr:uid="{00000000-0005-0000-0000-0000E5010000}"/>
    <cellStyle name="Accent5 - 20% 11" xfId="458" xr:uid="{00000000-0005-0000-0000-0000E6010000}"/>
    <cellStyle name="Accent5 - 20% 12" xfId="5309" xr:uid="{B9F2C8D4-A617-43AB-B0BE-B5EF79548E1D}"/>
    <cellStyle name="Accent5 - 20% 13" xfId="5310" xr:uid="{9D0A624B-E334-45FC-8614-395B24D1D8F5}"/>
    <cellStyle name="Accent5 - 20% 2" xfId="459" xr:uid="{00000000-0005-0000-0000-0000E7010000}"/>
    <cellStyle name="Accent5 - 20% 2 2" xfId="460" xr:uid="{00000000-0005-0000-0000-0000E8010000}"/>
    <cellStyle name="Accent5 - 20% 2 2 2" xfId="461" xr:uid="{00000000-0005-0000-0000-0000E9010000}"/>
    <cellStyle name="Accent5 - 20% 3" xfId="462" xr:uid="{00000000-0005-0000-0000-0000EA010000}"/>
    <cellStyle name="Accent5 - 20% 3 2" xfId="5311" xr:uid="{9974A40D-51E2-4E3E-A3B5-E70AE6D5848A}"/>
    <cellStyle name="Accent5 - 20% 4" xfId="463" xr:uid="{00000000-0005-0000-0000-0000EB010000}"/>
    <cellStyle name="Accent5 - 20% 4 2" xfId="5312" xr:uid="{3BA800E6-3897-4217-97EF-CE2C82EC6FA7}"/>
    <cellStyle name="Accent5 - 20% 5" xfId="464" xr:uid="{00000000-0005-0000-0000-0000EC010000}"/>
    <cellStyle name="Accent5 - 20% 5 2" xfId="5313" xr:uid="{BA15B56A-1550-4C81-AE37-68F8A2881418}"/>
    <cellStyle name="Accent5 - 20% 6" xfId="465" xr:uid="{00000000-0005-0000-0000-0000ED010000}"/>
    <cellStyle name="Accent5 - 20% 6 2" xfId="5315" xr:uid="{1C0C199C-9914-4DAC-B4D3-2DD28D467EE0}"/>
    <cellStyle name="Accent5 - 20% 6 3" xfId="5314" xr:uid="{BFAD9581-84BD-49DB-9422-7B41F105B646}"/>
    <cellStyle name="Accent5 - 20% 7" xfId="466" xr:uid="{00000000-0005-0000-0000-0000EE010000}"/>
    <cellStyle name="Accent5 - 20% 8" xfId="467" xr:uid="{00000000-0005-0000-0000-0000EF010000}"/>
    <cellStyle name="Accent5 - 20% 8 2" xfId="5316" xr:uid="{89A6ABA1-272E-48A8-8C1E-13BAA27B4970}"/>
    <cellStyle name="Accent5 - 20% 9" xfId="468" xr:uid="{00000000-0005-0000-0000-0000F0010000}"/>
    <cellStyle name="Accent5 - 20%_Combinación de negocios - AA-IAMv3" xfId="5317" xr:uid="{EBE17EDA-DF09-4405-8012-97AC5FC63495}"/>
    <cellStyle name="Accent5 - 40%" xfId="469" xr:uid="{00000000-0005-0000-0000-0000F2010000}"/>
    <cellStyle name="Accent5 - 40% 2" xfId="470" xr:uid="{00000000-0005-0000-0000-0000F3010000}"/>
    <cellStyle name="Accent5 - 40% 2 2" xfId="5318" xr:uid="{F086242B-DA7D-4589-8FD2-6092AC73319E}"/>
    <cellStyle name="Accent5 - 40% 3" xfId="471" xr:uid="{00000000-0005-0000-0000-0000F4010000}"/>
    <cellStyle name="Accent5 - 40% 3 2" xfId="5319" xr:uid="{0D3BB62C-3F0D-40E6-9006-717BFF785F3F}"/>
    <cellStyle name="Accent5 - 40% 4" xfId="472" xr:uid="{00000000-0005-0000-0000-0000F5010000}"/>
    <cellStyle name="Accent5 - 40% 4 2" xfId="5320" xr:uid="{B34190E8-CCC3-4156-A918-84C9D65D7ED9}"/>
    <cellStyle name="Accent5 - 40% 5" xfId="473" xr:uid="{00000000-0005-0000-0000-0000F6010000}"/>
    <cellStyle name="Accent5 - 40% 5 2" xfId="5321" xr:uid="{35C43C34-0D52-4ED0-803B-F275D6CFAB47}"/>
    <cellStyle name="Accent5 - 40% 6" xfId="474" xr:uid="{00000000-0005-0000-0000-0000F7010000}"/>
    <cellStyle name="Accent5 - 40% 6 2" xfId="5322" xr:uid="{F8F21208-E18F-4387-88D1-84705F959915}"/>
    <cellStyle name="Accent5 - 40% 7" xfId="5323" xr:uid="{57F186C2-76A9-467A-81A6-57ED203EA6F4}"/>
    <cellStyle name="Accent5 - 40% 8" xfId="5324" xr:uid="{0A4FBA5B-AAA3-4A8C-83E4-D275EC9C86DA}"/>
    <cellStyle name="Accent5 - 40% 9" xfId="5325" xr:uid="{B54FB635-FC5E-414C-BCAB-DBFF8C2AAAA8}"/>
    <cellStyle name="Accent5 - 40%_Combinación de negocios - AA-IAMv3" xfId="5326" xr:uid="{DEC6D2AF-FE4C-4002-BC6E-C6396480E920}"/>
    <cellStyle name="Accent5 - 60%" xfId="475" xr:uid="{00000000-0005-0000-0000-0000F9010000}"/>
    <cellStyle name="Accent5 - 60% 10" xfId="476" xr:uid="{00000000-0005-0000-0000-0000FA010000}"/>
    <cellStyle name="Accent5 - 60% 11" xfId="477" xr:uid="{00000000-0005-0000-0000-0000FB010000}"/>
    <cellStyle name="Accent5 - 60% 2" xfId="478" xr:uid="{00000000-0005-0000-0000-0000FC010000}"/>
    <cellStyle name="Accent5 - 60% 2 2" xfId="479" xr:uid="{00000000-0005-0000-0000-0000FD010000}"/>
    <cellStyle name="Accent5 - 60% 2 2 2" xfId="480" xr:uid="{00000000-0005-0000-0000-0000FE010000}"/>
    <cellStyle name="Accent5 - 60% 3" xfId="481" xr:uid="{00000000-0005-0000-0000-0000FF010000}"/>
    <cellStyle name="Accent5 - 60% 4" xfId="482" xr:uid="{00000000-0005-0000-0000-000000020000}"/>
    <cellStyle name="Accent5 - 60% 5" xfId="483" xr:uid="{00000000-0005-0000-0000-000001020000}"/>
    <cellStyle name="Accent5 - 60% 6" xfId="484" xr:uid="{00000000-0005-0000-0000-000002020000}"/>
    <cellStyle name="Accent5 - 60% 7" xfId="485" xr:uid="{00000000-0005-0000-0000-000003020000}"/>
    <cellStyle name="Accent5 - 60% 8" xfId="486" xr:uid="{00000000-0005-0000-0000-000004020000}"/>
    <cellStyle name="Accent5 - 60% 9" xfId="487" xr:uid="{00000000-0005-0000-0000-000005020000}"/>
    <cellStyle name="Accent6" xfId="123" xr:uid="{00000000-0005-0000-0000-000006020000}"/>
    <cellStyle name="Accent6 - 20%" xfId="488" xr:uid="{00000000-0005-0000-0000-000007020000}"/>
    <cellStyle name="Accent6 - 20% 2" xfId="489" xr:uid="{00000000-0005-0000-0000-000008020000}"/>
    <cellStyle name="Accent6 - 20% 2 2" xfId="5327" xr:uid="{312D5A7F-3C0C-4277-BB19-EBE250A27975}"/>
    <cellStyle name="Accent6 - 20% 3" xfId="490" xr:uid="{00000000-0005-0000-0000-000009020000}"/>
    <cellStyle name="Accent6 - 20% 3 2" xfId="5328" xr:uid="{01B407C9-4494-47F1-BC2A-7CEA45DEE4A9}"/>
    <cellStyle name="Accent6 - 20% 4" xfId="491" xr:uid="{00000000-0005-0000-0000-00000A020000}"/>
    <cellStyle name="Accent6 - 20% 4 2" xfId="5329" xr:uid="{A35F72AA-DE13-4825-B6F7-3F62629F2C7C}"/>
    <cellStyle name="Accent6 - 20% 5" xfId="492" xr:uid="{00000000-0005-0000-0000-00000B020000}"/>
    <cellStyle name="Accent6 - 20% 5 2" xfId="5330" xr:uid="{0F1A8B59-808B-44ED-8D4E-27CC33A03DAA}"/>
    <cellStyle name="Accent6 - 20% 6" xfId="493" xr:uid="{00000000-0005-0000-0000-00000C020000}"/>
    <cellStyle name="Accent6 - 20% 6 2" xfId="5331" xr:uid="{7CCD7E4D-68D2-4167-840C-FD0E825F55C7}"/>
    <cellStyle name="Accent6 - 20% 7" xfId="5332" xr:uid="{3DA81038-80D1-47E2-89B5-05B9C65F411C}"/>
    <cellStyle name="Accent6 - 20% 8" xfId="5333" xr:uid="{34815180-6E72-4D00-AAD3-5B126309D4D8}"/>
    <cellStyle name="Accent6 - 20% 9" xfId="5334" xr:uid="{EE9F893F-AB36-432E-A4E1-79125BCB1516}"/>
    <cellStyle name="Accent6 - 20%_Combinación de negocios - AA-IAMv3" xfId="5335" xr:uid="{85139F8F-810B-4247-8483-E95A6738EB13}"/>
    <cellStyle name="Accent6 - 40%" xfId="494" xr:uid="{00000000-0005-0000-0000-00000E020000}"/>
    <cellStyle name="Accent6 - 40% 10" xfId="495" xr:uid="{00000000-0005-0000-0000-00000F020000}"/>
    <cellStyle name="Accent6 - 40% 11" xfId="496" xr:uid="{00000000-0005-0000-0000-000010020000}"/>
    <cellStyle name="Accent6 - 40% 12" xfId="5336" xr:uid="{9F9CFF16-4653-4E04-9270-42D42017EC15}"/>
    <cellStyle name="Accent6 - 40% 13" xfId="5337" xr:uid="{94921788-1710-407B-AA66-346CB6C0C1FA}"/>
    <cellStyle name="Accent6 - 40% 2" xfId="497" xr:uid="{00000000-0005-0000-0000-000011020000}"/>
    <cellStyle name="Accent6 - 40% 2 2" xfId="498" xr:uid="{00000000-0005-0000-0000-000012020000}"/>
    <cellStyle name="Accent6 - 40% 2 2 2" xfId="499" xr:uid="{00000000-0005-0000-0000-000013020000}"/>
    <cellStyle name="Accent6 - 40% 3" xfId="500" xr:uid="{00000000-0005-0000-0000-000014020000}"/>
    <cellStyle name="Accent6 - 40% 3 2" xfId="5338" xr:uid="{F908D863-5FBB-41AD-BC2F-1C12C3E13AF9}"/>
    <cellStyle name="Accent6 - 40% 4" xfId="501" xr:uid="{00000000-0005-0000-0000-000015020000}"/>
    <cellStyle name="Accent6 - 40% 4 2" xfId="5339" xr:uid="{5F117AD7-34BB-4B20-903D-28DB6BE4AC0D}"/>
    <cellStyle name="Accent6 - 40% 5" xfId="502" xr:uid="{00000000-0005-0000-0000-000016020000}"/>
    <cellStyle name="Accent6 - 40% 5 2" xfId="5340" xr:uid="{A1F17D53-5006-4ADF-B37A-F5C9EA41868F}"/>
    <cellStyle name="Accent6 - 40% 6" xfId="503" xr:uid="{00000000-0005-0000-0000-000017020000}"/>
    <cellStyle name="Accent6 - 40% 6 2" xfId="5342" xr:uid="{AB36DAE0-D0BA-4229-8AC5-AEA96043A3E3}"/>
    <cellStyle name="Accent6 - 40% 6 3" xfId="5341" xr:uid="{095FCF89-B1C1-4003-B2D5-5924853CBAD2}"/>
    <cellStyle name="Accent6 - 40% 7" xfId="504" xr:uid="{00000000-0005-0000-0000-000018020000}"/>
    <cellStyle name="Accent6 - 40% 8" xfId="505" xr:uid="{00000000-0005-0000-0000-000019020000}"/>
    <cellStyle name="Accent6 - 40% 8 2" xfId="5343" xr:uid="{8C2218CB-FA94-492A-8CE4-1E8F9E793255}"/>
    <cellStyle name="Accent6 - 40% 9" xfId="506" xr:uid="{00000000-0005-0000-0000-00001A020000}"/>
    <cellStyle name="Accent6 - 40%_Combinación de negocios - AA-IAMv3" xfId="5344" xr:uid="{073CEDE4-4ABD-464D-A5C7-32007CA798F6}"/>
    <cellStyle name="Accent6 - 60%" xfId="507" xr:uid="{00000000-0005-0000-0000-00001C020000}"/>
    <cellStyle name="Accent6 - 60% 10" xfId="508" xr:uid="{00000000-0005-0000-0000-00001D020000}"/>
    <cellStyle name="Accent6 - 60% 11" xfId="509" xr:uid="{00000000-0005-0000-0000-00001E020000}"/>
    <cellStyle name="Accent6 - 60% 2" xfId="510" xr:uid="{00000000-0005-0000-0000-00001F020000}"/>
    <cellStyle name="Accent6 - 60% 2 2" xfId="511" xr:uid="{00000000-0005-0000-0000-000020020000}"/>
    <cellStyle name="Accent6 - 60% 2 2 2" xfId="512" xr:uid="{00000000-0005-0000-0000-000021020000}"/>
    <cellStyle name="Accent6 - 60% 3" xfId="513" xr:uid="{00000000-0005-0000-0000-000022020000}"/>
    <cellStyle name="Accent6 - 60% 4" xfId="514" xr:uid="{00000000-0005-0000-0000-000023020000}"/>
    <cellStyle name="Accent6 - 60% 5" xfId="515" xr:uid="{00000000-0005-0000-0000-000024020000}"/>
    <cellStyle name="Accent6 - 60% 6" xfId="516" xr:uid="{00000000-0005-0000-0000-000025020000}"/>
    <cellStyle name="Accent6 - 60% 7" xfId="517" xr:uid="{00000000-0005-0000-0000-000026020000}"/>
    <cellStyle name="Accent6 - 60% 8" xfId="518" xr:uid="{00000000-0005-0000-0000-000027020000}"/>
    <cellStyle name="Accent6 - 60% 9" xfId="519" xr:uid="{00000000-0005-0000-0000-000028020000}"/>
    <cellStyle name="Akcent 1" xfId="124" xr:uid="{00000000-0005-0000-0000-000029020000}"/>
    <cellStyle name="Akcent 2" xfId="125" xr:uid="{00000000-0005-0000-0000-00002A020000}"/>
    <cellStyle name="Akcent 3" xfId="126" xr:uid="{00000000-0005-0000-0000-00002B020000}"/>
    <cellStyle name="Akcent 4" xfId="127" xr:uid="{00000000-0005-0000-0000-00002C020000}"/>
    <cellStyle name="Akcent 5" xfId="128" xr:uid="{00000000-0005-0000-0000-00002D020000}"/>
    <cellStyle name="Akcent 6" xfId="129" xr:uid="{00000000-0005-0000-0000-00002E020000}"/>
    <cellStyle name="Bad" xfId="130" xr:uid="{00000000-0005-0000-0000-00002F020000}"/>
    <cellStyle name="Buena 10" xfId="520" xr:uid="{00000000-0005-0000-0000-000030020000}"/>
    <cellStyle name="Buena 10 2" xfId="521" xr:uid="{00000000-0005-0000-0000-000031020000}"/>
    <cellStyle name="Buena 10 3" xfId="522" xr:uid="{00000000-0005-0000-0000-000032020000}"/>
    <cellStyle name="Buena 10 4" xfId="523" xr:uid="{00000000-0005-0000-0000-000033020000}"/>
    <cellStyle name="Buena 10 5" xfId="524" xr:uid="{00000000-0005-0000-0000-000034020000}"/>
    <cellStyle name="Buena 11" xfId="525" xr:uid="{00000000-0005-0000-0000-000035020000}"/>
    <cellStyle name="Buena 12" xfId="526" xr:uid="{00000000-0005-0000-0000-000036020000}"/>
    <cellStyle name="Buena 13" xfId="527" xr:uid="{00000000-0005-0000-0000-000037020000}"/>
    <cellStyle name="Buena 14" xfId="528" xr:uid="{00000000-0005-0000-0000-000038020000}"/>
    <cellStyle name="Buena 2" xfId="529" xr:uid="{00000000-0005-0000-0000-000039020000}"/>
    <cellStyle name="Buena 2 2" xfId="530" xr:uid="{00000000-0005-0000-0000-00003A020000}"/>
    <cellStyle name="Buena 2 3" xfId="531" xr:uid="{00000000-0005-0000-0000-00003B020000}"/>
    <cellStyle name="Buena 2 4" xfId="532" xr:uid="{00000000-0005-0000-0000-00003C020000}"/>
    <cellStyle name="Buena 2 5" xfId="533" xr:uid="{00000000-0005-0000-0000-00003D020000}"/>
    <cellStyle name="Buena 2 6" xfId="534" xr:uid="{00000000-0005-0000-0000-00003E020000}"/>
    <cellStyle name="Buena 3" xfId="535" xr:uid="{00000000-0005-0000-0000-00003F020000}"/>
    <cellStyle name="Buena 3 2" xfId="536" xr:uid="{00000000-0005-0000-0000-000040020000}"/>
    <cellStyle name="Buena 3 3" xfId="537" xr:uid="{00000000-0005-0000-0000-000041020000}"/>
    <cellStyle name="Buena 3 4" xfId="538" xr:uid="{00000000-0005-0000-0000-000042020000}"/>
    <cellStyle name="Buena 3 5" xfId="539" xr:uid="{00000000-0005-0000-0000-000043020000}"/>
    <cellStyle name="Buena 4" xfId="540" xr:uid="{00000000-0005-0000-0000-000044020000}"/>
    <cellStyle name="Buena 4 2" xfId="541" xr:uid="{00000000-0005-0000-0000-000045020000}"/>
    <cellStyle name="Buena 4 3" xfId="542" xr:uid="{00000000-0005-0000-0000-000046020000}"/>
    <cellStyle name="Buena 4 4" xfId="543" xr:uid="{00000000-0005-0000-0000-000047020000}"/>
    <cellStyle name="Buena 4 5" xfId="544" xr:uid="{00000000-0005-0000-0000-000048020000}"/>
    <cellStyle name="Buena 5" xfId="545" xr:uid="{00000000-0005-0000-0000-000049020000}"/>
    <cellStyle name="Buena 5 2" xfId="546" xr:uid="{00000000-0005-0000-0000-00004A020000}"/>
    <cellStyle name="Buena 5 3" xfId="547" xr:uid="{00000000-0005-0000-0000-00004B020000}"/>
    <cellStyle name="Buena 5 4" xfId="548" xr:uid="{00000000-0005-0000-0000-00004C020000}"/>
    <cellStyle name="Buena 5 5" xfId="549" xr:uid="{00000000-0005-0000-0000-00004D020000}"/>
    <cellStyle name="Buena 6" xfId="550" xr:uid="{00000000-0005-0000-0000-00004E020000}"/>
    <cellStyle name="Buena 6 2" xfId="551" xr:uid="{00000000-0005-0000-0000-00004F020000}"/>
    <cellStyle name="Buena 6 2 2" xfId="5345" xr:uid="{CFF43D42-F4A5-4025-AE33-49C45A03CA0E}"/>
    <cellStyle name="Buena 6 3" xfId="552" xr:uid="{00000000-0005-0000-0000-000050020000}"/>
    <cellStyle name="Buena 6 4" xfId="553" xr:uid="{00000000-0005-0000-0000-000051020000}"/>
    <cellStyle name="Buena 6 5" xfId="554" xr:uid="{00000000-0005-0000-0000-000052020000}"/>
    <cellStyle name="Buena 7" xfId="555" xr:uid="{00000000-0005-0000-0000-000053020000}"/>
    <cellStyle name="Buena 7 2" xfId="556" xr:uid="{00000000-0005-0000-0000-000054020000}"/>
    <cellStyle name="Buena 7 3" xfId="557" xr:uid="{00000000-0005-0000-0000-000055020000}"/>
    <cellStyle name="Buena 7 4" xfId="558" xr:uid="{00000000-0005-0000-0000-000056020000}"/>
    <cellStyle name="Buena 7 5" xfId="559" xr:uid="{00000000-0005-0000-0000-000057020000}"/>
    <cellStyle name="Buena 8" xfId="560" xr:uid="{00000000-0005-0000-0000-000058020000}"/>
    <cellStyle name="Buena 8 2" xfId="561" xr:uid="{00000000-0005-0000-0000-000059020000}"/>
    <cellStyle name="Buena 8 3" xfId="562" xr:uid="{00000000-0005-0000-0000-00005A020000}"/>
    <cellStyle name="Buena 8 4" xfId="563" xr:uid="{00000000-0005-0000-0000-00005B020000}"/>
    <cellStyle name="Buena 8 5" xfId="564" xr:uid="{00000000-0005-0000-0000-00005C020000}"/>
    <cellStyle name="Buena 9" xfId="565" xr:uid="{00000000-0005-0000-0000-00005D020000}"/>
    <cellStyle name="Buena 9 2" xfId="566" xr:uid="{00000000-0005-0000-0000-00005E020000}"/>
    <cellStyle name="Buena 9 3" xfId="567" xr:uid="{00000000-0005-0000-0000-00005F020000}"/>
    <cellStyle name="Buena 9 4" xfId="568" xr:uid="{00000000-0005-0000-0000-000060020000}"/>
    <cellStyle name="Buena 9 5" xfId="569" xr:uid="{00000000-0005-0000-0000-000061020000}"/>
    <cellStyle name="Bueno 2" xfId="2651" xr:uid="{00000000-0005-0000-0000-000062020000}"/>
    <cellStyle name="Bueno 3" xfId="131" xr:uid="{00000000-0005-0000-0000-000063020000}"/>
    <cellStyle name="Cabece - Estilo3" xfId="570" xr:uid="{00000000-0005-0000-0000-000064020000}"/>
    <cellStyle name="Cabecera 1" xfId="571" xr:uid="{00000000-0005-0000-0000-000065020000}"/>
    <cellStyle name="Cabecera 2" xfId="572" xr:uid="{00000000-0005-0000-0000-000066020000}"/>
    <cellStyle name="Calculation" xfId="132" xr:uid="{00000000-0005-0000-0000-000067020000}"/>
    <cellStyle name="Calculation 10" xfId="12316" xr:uid="{3273D385-783E-4ADD-A425-6D450B6AEF3D}"/>
    <cellStyle name="Calculation 11" xfId="13500" xr:uid="{3554F914-E4BF-4245-B623-1DE2C2CECA8B}"/>
    <cellStyle name="Calculation 12" xfId="14542" xr:uid="{5DBA4207-82BE-47C4-95A0-137EC36345DF}"/>
    <cellStyle name="Calculation 2" xfId="5346" xr:uid="{938BC48F-CF90-46D8-A148-DC9CD87F0EEC}"/>
    <cellStyle name="Calculation 2 10" xfId="15470" xr:uid="{D877A582-F696-4EEB-BFFB-757A964C0254}"/>
    <cellStyle name="Calculation 2 2" xfId="6822" xr:uid="{F200DCFF-13DA-45E8-B4EA-B9E16779D8A5}"/>
    <cellStyle name="Calculation 2 3" xfId="8043" xr:uid="{40216C88-B508-42C7-BE70-236D8CF34E71}"/>
    <cellStyle name="Calculation 2 4" xfId="9298" xr:uid="{A2435419-A3C3-459F-B864-03CEDA288D46}"/>
    <cellStyle name="Calculation 2 5" xfId="10529" xr:uid="{2EFF3076-1764-4044-A7A8-C4E87EFCBD2F}"/>
    <cellStyle name="Calculation 2 6" xfId="11709" xr:uid="{D6552E60-860B-4BE7-8C09-0174A69C0694}"/>
    <cellStyle name="Calculation 2 7" xfId="12826" xr:uid="{D698F45C-5978-4A03-A686-C2452018C036}"/>
    <cellStyle name="Calculation 2 8" xfId="13935" xr:uid="{BBA207DB-4AE7-4461-BDC4-CC0CCD1BDD90}"/>
    <cellStyle name="Calculation 2 9" xfId="14878" xr:uid="{29D66570-7B33-4A52-B95B-2C8B48F16EE1}"/>
    <cellStyle name="Calculation 3" xfId="3126" xr:uid="{D6541DBE-0062-4403-BFB4-6CF78998CF47}"/>
    <cellStyle name="Calculation 4" xfId="4812" xr:uid="{854791C9-3671-4005-BDDB-694CE079CCAF}"/>
    <cellStyle name="Calculation 5" xfId="6294" xr:uid="{0408FE88-9EDB-4B53-9EC7-D6EAC9778BD0}"/>
    <cellStyle name="Calculation 6" xfId="7517" xr:uid="{C0600D5F-3704-45F4-A2A1-512B913AD5C5}"/>
    <cellStyle name="Calculation 7" xfId="8763" xr:uid="{D1800C01-9948-46FB-BCC3-E39FF3ACE69D}"/>
    <cellStyle name="Calculation 8" xfId="10008" xr:uid="{44B10A52-B773-42BC-B05F-350D4AD8CDC4}"/>
    <cellStyle name="Calculation 9" xfId="11235" xr:uid="{BEA044B1-ADD3-49D5-97B6-89ABA1239228}"/>
    <cellStyle name="Cálculo 10" xfId="573" xr:uid="{00000000-0005-0000-0000-000068020000}"/>
    <cellStyle name="Cálculo 10 10" xfId="9159" xr:uid="{5520B90C-3932-4B87-AA6B-F30BFDC6284C}"/>
    <cellStyle name="Cálculo 10 11" xfId="10402" xr:uid="{17D8DE75-DF81-4E59-966A-CF45CE0B151E}"/>
    <cellStyle name="Cálculo 10 12" xfId="4796" xr:uid="{989A52B1-3C60-4BAE-84F2-66F9A87DC3DD}"/>
    <cellStyle name="Cálculo 10 13" xfId="12689" xr:uid="{2FF8FCA0-00FC-47FA-8803-7208EEA0CDFC}"/>
    <cellStyle name="Cálculo 10 14" xfId="13782" xr:uid="{6D615456-5532-4AE4-A2FC-F102770206DA}"/>
    <cellStyle name="Cálculo 10 15" xfId="14774" xr:uid="{FC349E8D-D7A3-4602-BF6E-FFA6E2EF048C}"/>
    <cellStyle name="Cálculo 10 2" xfId="574" xr:uid="{00000000-0005-0000-0000-000069020000}"/>
    <cellStyle name="Cálculo 10 2 10" xfId="12686" xr:uid="{FF810CFB-0C12-4DF5-9D42-C0E066EA3B68}"/>
    <cellStyle name="Cálculo 10 2 11" xfId="13781" xr:uid="{CD0FEBF3-8732-4A9C-9684-3CD1848F1312}"/>
    <cellStyle name="Cálculo 10 2 12" xfId="14773" xr:uid="{66751AE9-7190-4D89-9A2D-4AF8D438060F}"/>
    <cellStyle name="Cálculo 10 2 2" xfId="5347" xr:uid="{914F84CC-AF4C-4E1B-89F2-41FF1D471808}"/>
    <cellStyle name="Cálculo 10 2 2 10" xfId="15471" xr:uid="{47D02243-3599-45DF-A591-703E74DB93B6}"/>
    <cellStyle name="Cálculo 10 2 2 2" xfId="6823" xr:uid="{2028E201-A453-4AAE-BE73-7E3E213AB837}"/>
    <cellStyle name="Cálculo 10 2 2 3" xfId="8044" xr:uid="{E721D211-DA7D-4E13-817A-13E33D3831B7}"/>
    <cellStyle name="Cálculo 10 2 2 4" xfId="9299" xr:uid="{DE741A04-C3FF-44AC-804D-C12FA2DFD3D2}"/>
    <cellStyle name="Cálculo 10 2 2 5" xfId="10530" xr:uid="{6A7462ED-5F21-4E21-97A5-B8CDC22F5137}"/>
    <cellStyle name="Cálculo 10 2 2 6" xfId="11710" xr:uid="{8A15DEC0-92E3-4AA7-A09B-FEC2BA6E8311}"/>
    <cellStyle name="Cálculo 10 2 2 7" xfId="12827" xr:uid="{9A0B5F82-1D76-457B-84F2-40C1B11D43F1}"/>
    <cellStyle name="Cálculo 10 2 2 8" xfId="13936" xr:uid="{0FB4813C-13BC-4B85-95A3-D5C34C1F812B}"/>
    <cellStyle name="Cálculo 10 2 2 9" xfId="14879" xr:uid="{7D1B3D50-B76D-4E50-A087-8732B5865C66}"/>
    <cellStyle name="Cálculo 10 2 3" xfId="3521" xr:uid="{5B8E9F88-35CB-40B9-9FBE-71CCEAAE3911}"/>
    <cellStyle name="Cálculo 10 2 4" xfId="3858" xr:uid="{3FFD2E9C-62B2-46D5-880C-7FCD55ED4CF7}"/>
    <cellStyle name="Cálculo 10 2 5" xfId="6628" xr:uid="{C19BAFE3-81D8-4E91-8962-E7655EBA8FE7}"/>
    <cellStyle name="Cálculo 10 2 6" xfId="6371" xr:uid="{E1125FBC-6101-4525-8FBF-57E626563F1B}"/>
    <cellStyle name="Cálculo 10 2 7" xfId="9156" xr:uid="{1445F199-4E4F-4E02-AAF5-0832333E392A}"/>
    <cellStyle name="Cálculo 10 2 8" xfId="10399" xr:uid="{064DB05E-EFCE-465D-AE14-6835B2F1AF7B}"/>
    <cellStyle name="Cálculo 10 2 9" xfId="6301" xr:uid="{C1D29886-77F2-4D52-852A-DA640177F0E8}"/>
    <cellStyle name="Cálculo 10 3" xfId="575" xr:uid="{00000000-0005-0000-0000-00006A020000}"/>
    <cellStyle name="Cálculo 10 3 10" xfId="12635" xr:uid="{737D29A3-46A5-4A3A-BAE7-BBDE947062EB}"/>
    <cellStyle name="Cálculo 10 3 11" xfId="13780" xr:uid="{23F55540-A01E-4760-8539-6A845D9683B7}"/>
    <cellStyle name="Cálculo 10 3 12" xfId="14769" xr:uid="{FACB939D-0AD0-4F47-B03D-CF80C0AABEA0}"/>
    <cellStyle name="Cálculo 10 3 2" xfId="5348" xr:uid="{0510113C-1F27-4ACE-AE7A-522AB01BBE3B}"/>
    <cellStyle name="Cálculo 10 3 2 10" xfId="15472" xr:uid="{1C946F59-2931-4668-8A11-08A58A64995F}"/>
    <cellStyle name="Cálculo 10 3 2 2" xfId="6824" xr:uid="{5ACCBAD9-8B2B-44DF-8393-15B51E4221F8}"/>
    <cellStyle name="Cálculo 10 3 2 3" xfId="8045" xr:uid="{850A3ECD-5791-4746-8687-328B8B45339D}"/>
    <cellStyle name="Cálculo 10 3 2 4" xfId="9300" xr:uid="{71BA51F0-086C-41D0-9261-E046430B0C33}"/>
    <cellStyle name="Cálculo 10 3 2 5" xfId="10531" xr:uid="{4127A699-2AC7-4009-82A6-D19856F090E3}"/>
    <cellStyle name="Cálculo 10 3 2 6" xfId="11711" xr:uid="{61CE27B4-69D0-4F65-9C9E-4A1501F430DD}"/>
    <cellStyle name="Cálculo 10 3 2 7" xfId="12828" xr:uid="{7467A0D4-BB45-46DA-B04C-51B10A0BC955}"/>
    <cellStyle name="Cálculo 10 3 2 8" xfId="13937" xr:uid="{A83E7323-9183-4ACD-8DDB-3017E60A6A0C}"/>
    <cellStyle name="Cálculo 10 3 2 9" xfId="14880" xr:uid="{7FE8F2C1-7B0B-4BE7-9F4B-E2E2C8E33DB9}"/>
    <cellStyle name="Cálculo 10 3 3" xfId="3522" xr:uid="{C017FC05-42D3-4903-A203-6C28716FEBEB}"/>
    <cellStyle name="Cálculo 10 3 4" xfId="3857" xr:uid="{2A993E2F-0C63-44ED-A09A-834ABE902A7F}"/>
    <cellStyle name="Cálculo 10 3 5" xfId="6627" xr:uid="{461B0EDB-69D0-4B3E-AF52-A3D615BDF104}"/>
    <cellStyle name="Cálculo 10 3 6" xfId="7851" xr:uid="{2299463F-5F7D-43EE-B8B3-69C540137960}"/>
    <cellStyle name="Cálculo 10 3 7" xfId="9096" xr:uid="{561CD037-EDD3-4E75-84E0-FBA126C72D90}"/>
    <cellStyle name="Cálculo 10 3 8" xfId="10344" xr:uid="{D5F4C009-C363-42B4-A7CF-A12440C68C9A}"/>
    <cellStyle name="Cálculo 10 3 9" xfId="6300" xr:uid="{6B2B619A-B513-4827-A667-7E785341BAE6}"/>
    <cellStyle name="Cálculo 10 4" xfId="576" xr:uid="{00000000-0005-0000-0000-00006B020000}"/>
    <cellStyle name="Cálculo 10 4 10" xfId="12634" xr:uid="{DE1CE3F2-0DE9-45B9-B736-BA6765BDD579}"/>
    <cellStyle name="Cálculo 10 4 11" xfId="13779" xr:uid="{1FB81634-6D87-4602-BC16-F5E1C31F4BCE}"/>
    <cellStyle name="Cálculo 10 4 12" xfId="14768" xr:uid="{7BCE733B-73EF-4B08-AECF-DE2C5B55A171}"/>
    <cellStyle name="Cálculo 10 4 2" xfId="5349" xr:uid="{D48997CC-D9D3-4CD9-8962-90228F7D08D3}"/>
    <cellStyle name="Cálculo 10 4 2 10" xfId="15473" xr:uid="{BB280B67-49B8-43CC-9288-100E34785354}"/>
    <cellStyle name="Cálculo 10 4 2 2" xfId="6825" xr:uid="{1993D5E1-1E50-4651-A9E1-BE58616D162B}"/>
    <cellStyle name="Cálculo 10 4 2 3" xfId="8046" xr:uid="{4AC9DE88-8F54-48D6-947F-59CF928CCC08}"/>
    <cellStyle name="Cálculo 10 4 2 4" xfId="9301" xr:uid="{ACEA2D6B-3003-4E2E-A2DD-8681B503172A}"/>
    <cellStyle name="Cálculo 10 4 2 5" xfId="10532" xr:uid="{37ACBD1A-CB7A-4A07-9545-064954D985D8}"/>
    <cellStyle name="Cálculo 10 4 2 6" xfId="11712" xr:uid="{962E59CF-7BF9-4AD2-AAC7-D3FD0E98E6AC}"/>
    <cellStyle name="Cálculo 10 4 2 7" xfId="12829" xr:uid="{CBB088E7-D719-4876-A0F8-C69679504B02}"/>
    <cellStyle name="Cálculo 10 4 2 8" xfId="13938" xr:uid="{3137BDB9-8D08-4704-82C4-8E3AAEBE5A9C}"/>
    <cellStyle name="Cálculo 10 4 2 9" xfId="14881" xr:uid="{A4A61B47-3DC5-41AB-B62F-8D1C31F6740B}"/>
    <cellStyle name="Cálculo 10 4 3" xfId="3523" xr:uid="{959010AD-A295-42F6-B36A-AA3C99669927}"/>
    <cellStyle name="Cálculo 10 4 4" xfId="3856" xr:uid="{830D72F0-6C78-470E-AC72-677D3022AA33}"/>
    <cellStyle name="Cálculo 10 4 5" xfId="6626" xr:uid="{F5DF02AD-5B18-49A8-8B4B-AFDB4E0B0C63}"/>
    <cellStyle name="Cálculo 10 4 6" xfId="7850" xr:uid="{DF4F61C5-99BC-42EA-833D-17930A39004C}"/>
    <cellStyle name="Cálculo 10 4 7" xfId="9095" xr:uid="{9F1D226F-E115-43D0-B19A-B3DC2873EE3C}"/>
    <cellStyle name="Cálculo 10 4 8" xfId="10343" xr:uid="{FCB31117-0614-4665-9601-A501DF6799E6}"/>
    <cellStyle name="Cálculo 10 4 9" xfId="6299" xr:uid="{22FE0EE5-B65E-4CC7-96C4-32868397E80B}"/>
    <cellStyle name="Cálculo 10 5" xfId="577" xr:uid="{00000000-0005-0000-0000-00006C020000}"/>
    <cellStyle name="Cálculo 10 5 10" xfId="12633" xr:uid="{F693E285-63BE-44A0-9A18-8B24D8196E41}"/>
    <cellStyle name="Cálculo 10 5 11" xfId="13778" xr:uid="{D0204409-0CE9-4085-AE10-31B39C0636A8}"/>
    <cellStyle name="Cálculo 10 5 12" xfId="14767" xr:uid="{325B61BB-889C-4AE9-8830-B3120558A459}"/>
    <cellStyle name="Cálculo 10 5 2" xfId="5350" xr:uid="{ADCC3ACD-7590-4498-A5AC-734B0B575CF0}"/>
    <cellStyle name="Cálculo 10 5 2 10" xfId="15474" xr:uid="{BF3AEEF5-71D9-42BB-A3D5-1AC5E23E62C5}"/>
    <cellStyle name="Cálculo 10 5 2 2" xfId="6826" xr:uid="{271889BB-5CCF-4712-BAB7-35E8E6478C77}"/>
    <cellStyle name="Cálculo 10 5 2 3" xfId="8047" xr:uid="{FB6E8597-5B98-4E09-A834-534B2F7107AB}"/>
    <cellStyle name="Cálculo 10 5 2 4" xfId="9302" xr:uid="{59AEAEAD-4DC2-41D6-8320-F4C52F8D0DA7}"/>
    <cellStyle name="Cálculo 10 5 2 5" xfId="10533" xr:uid="{BF678BDF-CD51-4168-A34F-428FD5C62D16}"/>
    <cellStyle name="Cálculo 10 5 2 6" xfId="11713" xr:uid="{F19FF1B1-C007-42B7-BE6C-71C2396C065F}"/>
    <cellStyle name="Cálculo 10 5 2 7" xfId="12830" xr:uid="{BFFB7CFD-2727-4367-95F7-1C1798A18020}"/>
    <cellStyle name="Cálculo 10 5 2 8" xfId="13939" xr:uid="{79EB092A-B155-434A-9AE1-4B6E1631F681}"/>
    <cellStyle name="Cálculo 10 5 2 9" xfId="14882" xr:uid="{57993FDE-4F74-4B01-83B6-F317D716345B}"/>
    <cellStyle name="Cálculo 10 5 3" xfId="3524" xr:uid="{77A4747B-AF82-4348-9566-3BDE38407537}"/>
    <cellStyle name="Cálculo 10 5 4" xfId="3855" xr:uid="{ACE31D27-475F-48D4-A3D9-905A10150E58}"/>
    <cellStyle name="Cálculo 10 5 5" xfId="6625" xr:uid="{B16A2666-D564-42A4-B4EF-E53CDE0DBE9D}"/>
    <cellStyle name="Cálculo 10 5 6" xfId="7849" xr:uid="{7BFF10B8-A7B7-43F2-A003-A1137363878A}"/>
    <cellStyle name="Cálculo 10 5 7" xfId="9094" xr:uid="{92AD7CA5-1811-4C9A-B4E3-D988B2D55ABC}"/>
    <cellStyle name="Cálculo 10 5 8" xfId="10342" xr:uid="{3CAA29DC-9F1A-483C-B5C9-719E7F816ADA}"/>
    <cellStyle name="Cálculo 10 5 9" xfId="6298" xr:uid="{8969C4AA-AD87-4EFF-9CDB-E5C2A5E955C6}"/>
    <cellStyle name="Cálculo 10 6" xfId="3520" xr:uid="{1A1FDB58-C03E-474E-9026-96ADBB3DAFA5}"/>
    <cellStyle name="Cálculo 10 7" xfId="3859" xr:uid="{55A7D8E5-03A0-4A7D-898E-ACC9135B0BA5}"/>
    <cellStyle name="Cálculo 10 8" xfId="6629" xr:uid="{C7B5857B-1A88-435B-8152-07507B582041}"/>
    <cellStyle name="Cálculo 10 9" xfId="3870" xr:uid="{6446F916-F526-46F6-809C-BF7E606D5B1A}"/>
    <cellStyle name="Cálculo 11" xfId="578" xr:uid="{00000000-0005-0000-0000-00006D020000}"/>
    <cellStyle name="Cálculo 11 10" xfId="13777" xr:uid="{B9B23DC3-E32A-4613-B6FD-0F051E92288C}"/>
    <cellStyle name="Cálculo 11 11" xfId="14766" xr:uid="{A8400EE8-9969-4034-9205-03EF466C2821}"/>
    <cellStyle name="Cálculo 11 2" xfId="3525" xr:uid="{CD5ED9D0-225E-48A3-BBC1-5A27F71D038F}"/>
    <cellStyle name="Cálculo 11 3" xfId="3854" xr:uid="{5D9277E9-6B56-405B-9B93-96010D5FCEA9}"/>
    <cellStyle name="Cálculo 11 4" xfId="6624" xr:uid="{79255AEC-22C2-42ED-A557-2BF5A56E3025}"/>
    <cellStyle name="Cálculo 11 5" xfId="7848" xr:uid="{1E162697-770C-4AB8-B735-BE6F189EA1BC}"/>
    <cellStyle name="Cálculo 11 6" xfId="9093" xr:uid="{F50E2E57-AA91-44E2-A036-8F051699BE9E}"/>
    <cellStyle name="Cálculo 11 7" xfId="10341" xr:uid="{D93352D8-119B-401D-8689-2FA5EC1BC9E7}"/>
    <cellStyle name="Cálculo 11 8" xfId="6297" xr:uid="{21169DE4-B932-47BB-94A9-B24A8588122A}"/>
    <cellStyle name="Cálculo 11 9" xfId="12632" xr:uid="{B97EA7BA-B9FC-4725-886D-FA28D0508B2E}"/>
    <cellStyle name="Cálculo 12" xfId="579" xr:uid="{00000000-0005-0000-0000-00006E020000}"/>
    <cellStyle name="Cálculo 12 10" xfId="13776" xr:uid="{6A34A415-7983-466E-A095-B9CBEF718F14}"/>
    <cellStyle name="Cálculo 12 11" xfId="14765" xr:uid="{24687708-8701-494B-8E29-06F0696BD343}"/>
    <cellStyle name="Cálculo 12 2" xfId="3526" xr:uid="{431EA6EF-130F-4B89-927D-A4B68C96FDC5}"/>
    <cellStyle name="Cálculo 12 3" xfId="3141" xr:uid="{7717D829-8DEF-41D0-A0C9-0DEE4E488637}"/>
    <cellStyle name="Cálculo 12 4" xfId="6623" xr:uid="{F2F70F31-EB3D-4397-B847-9ACD63808FD5}"/>
    <cellStyle name="Cálculo 12 5" xfId="7847" xr:uid="{95C24799-41DC-4270-92C3-7215AE44FF22}"/>
    <cellStyle name="Cálculo 12 6" xfId="9092" xr:uid="{021FDEEE-A6CB-4AA6-85A5-63E58662328B}"/>
    <cellStyle name="Cálculo 12 7" xfId="10340" xr:uid="{09CAD865-500E-49B9-819F-3EE3DC6EFB4B}"/>
    <cellStyle name="Cálculo 12 8" xfId="6296" xr:uid="{FABB9558-C895-4595-A2DA-484CFF1BC61E}"/>
    <cellStyle name="Cálculo 12 9" xfId="12631" xr:uid="{A311AE70-9E9D-4ECB-B7B8-E5B97EB36095}"/>
    <cellStyle name="Cálculo 13" xfId="580" xr:uid="{00000000-0005-0000-0000-00006F020000}"/>
    <cellStyle name="Cálculo 13 10" xfId="13775" xr:uid="{A871E5A1-7C98-407D-8FA4-C6965D820321}"/>
    <cellStyle name="Cálculo 13 11" xfId="14764" xr:uid="{E0389BD9-FAF7-466A-89AA-4DD74E3BCE10}"/>
    <cellStyle name="Cálculo 13 2" xfId="3527" xr:uid="{0EE503DE-2250-4336-BEE7-2F8182BF6E76}"/>
    <cellStyle name="Cálculo 13 3" xfId="3853" xr:uid="{5BBD3147-8DA7-411A-BFCF-72534BF085A3}"/>
    <cellStyle name="Cálculo 13 4" xfId="6622" xr:uid="{D89A18EC-7EE0-4278-9704-BA81051728C9}"/>
    <cellStyle name="Cálculo 13 5" xfId="7846" xr:uid="{3B290F2D-4CEE-48A9-8094-2303BF4E2ACC}"/>
    <cellStyle name="Cálculo 13 6" xfId="9091" xr:uid="{76ED5CA0-A6E1-4D66-976D-FDC9635AA23D}"/>
    <cellStyle name="Cálculo 13 7" xfId="10339" xr:uid="{6132A559-2947-4431-B7B1-EBF4ED94C631}"/>
    <cellStyle name="Cálculo 13 8" xfId="8771" xr:uid="{4B83162A-8A72-4E73-A869-F236298D24CD}"/>
    <cellStyle name="Cálculo 13 9" xfId="12630" xr:uid="{DF2634B3-6724-4AFA-B207-FA2450A5ED7A}"/>
    <cellStyle name="Cálculo 14" xfId="581" xr:uid="{00000000-0005-0000-0000-000070020000}"/>
    <cellStyle name="Cálculo 14 10" xfId="10524" xr:uid="{4F1BF773-227E-4E67-9E5D-8E78596B7A42}"/>
    <cellStyle name="Cálculo 14 11" xfId="14763" xr:uid="{C98F5370-2AA9-49B8-AF63-1802CA3E349A}"/>
    <cellStyle name="Cálculo 14 2" xfId="3528" xr:uid="{0F2D11FC-FB67-4081-B782-50799BCAA87A}"/>
    <cellStyle name="Cálculo 14 3" xfId="3852" xr:uid="{E85F075D-BC68-42CA-95C8-92B33F19B6BE}"/>
    <cellStyle name="Cálculo 14 4" xfId="3423" xr:uid="{F0C93569-BCA7-4AA7-989B-15A7B0EDA36B}"/>
    <cellStyle name="Cálculo 14 5" xfId="7845" xr:uid="{6CAA25D4-E255-414D-BE26-F30CA4E16413}"/>
    <cellStyle name="Cálculo 14 6" xfId="9090" xr:uid="{9C9C489C-E891-476C-BB6E-16CB031A896E}"/>
    <cellStyle name="Cálculo 14 7" xfId="10338" xr:uid="{3542A5A1-70F4-48E8-8C28-CF94D568E76B}"/>
    <cellStyle name="Cálculo 14 8" xfId="8770" xr:uid="{0E4B46AA-30AD-47EE-B411-B52E888C2199}"/>
    <cellStyle name="Cálculo 14 9" xfId="12629" xr:uid="{5B8A7328-239B-4590-A123-C378FEC5C7DE}"/>
    <cellStyle name="Cálculo 15" xfId="133" xr:uid="{00000000-0005-0000-0000-000071020000}"/>
    <cellStyle name="Cálculo 15 10" xfId="13499" xr:uid="{CFD07DA6-BFE9-412F-953A-14DB27B9872B}"/>
    <cellStyle name="Cálculo 15 11" xfId="14541" xr:uid="{F395244C-4D8F-4180-9E85-C2D2F8FE0174}"/>
    <cellStyle name="Cálculo 15 2" xfId="3127" xr:uid="{D19CC60A-9604-4008-947B-2BCC21E5D133}"/>
    <cellStyle name="Cálculo 15 3" xfId="4811" xr:uid="{D1A3917F-664F-4E91-8109-E429931879A6}"/>
    <cellStyle name="Cálculo 15 4" xfId="6293" xr:uid="{BC1AB7E5-762D-4CDB-B71D-75C9B5322285}"/>
    <cellStyle name="Cálculo 15 5" xfId="7516" xr:uid="{CBCF191B-67E0-4434-8DAC-2775F689DDB4}"/>
    <cellStyle name="Cálculo 15 6" xfId="8762" xr:uid="{CE6321C4-F632-46EE-942E-3C3F98C5B05F}"/>
    <cellStyle name="Cálculo 15 7" xfId="10007" xr:uid="{F52A0ACC-ABB4-4484-9735-3DD93F5A350B}"/>
    <cellStyle name="Cálculo 15 8" xfId="11234" xr:uid="{6CF34A79-BA3F-4765-9E37-D4381B844329}"/>
    <cellStyle name="Cálculo 15 9" xfId="12315" xr:uid="{BC8E0107-BFD0-461F-A8B3-5AF09A574FDD}"/>
    <cellStyle name="Cálculo 16" xfId="2689" xr:uid="{00000000-0005-0000-0000-000072020000}"/>
    <cellStyle name="Cálculo 17" xfId="2737" xr:uid="{00000000-0005-0000-0000-000073020000}"/>
    <cellStyle name="Cálculo 18" xfId="2778" xr:uid="{6177CE8E-9F96-4852-92A0-8C799241067B}"/>
    <cellStyle name="Cálculo 19" xfId="2868" xr:uid="{42A2D243-9F6A-4580-A6AA-3EAA81833516}"/>
    <cellStyle name="Cálculo 2" xfId="582" xr:uid="{00000000-0005-0000-0000-000074020000}"/>
    <cellStyle name="Cálculo 2 10" xfId="3422" xr:uid="{45232A9D-09EA-4F6B-9399-B59A678431F5}"/>
    <cellStyle name="Cálculo 2 11" xfId="7844" xr:uid="{01B4E7F8-E418-4EC7-91CF-28E5EAB8DD2E}"/>
    <cellStyle name="Cálculo 2 12" xfId="9089" xr:uid="{1CD89241-54F7-4A5B-8605-BB0A5369EC50}"/>
    <cellStyle name="Cálculo 2 13" xfId="10337" xr:uid="{9FABA95C-184C-432E-9A84-4520E3638FA2}"/>
    <cellStyle name="Cálculo 2 14" xfId="8769" xr:uid="{11B304DB-6075-4E55-8D3D-7213F2B411AA}"/>
    <cellStyle name="Cálculo 2 15" xfId="12628" xr:uid="{9067B73D-A1AF-4C62-A7CA-C4135EBABE17}"/>
    <cellStyle name="Cálculo 2 16" xfId="4795" xr:uid="{0C92FCDA-111B-45E1-96E7-EEBA629712D3}"/>
    <cellStyle name="Cálculo 2 17" xfId="14762" xr:uid="{334C71D8-8260-4BE2-B41F-60657FB78D8D}"/>
    <cellStyle name="Cálculo 2 2" xfId="583" xr:uid="{00000000-0005-0000-0000-000075020000}"/>
    <cellStyle name="Cálculo 2 2 10" xfId="12627" xr:uid="{A5C59CF0-158E-4CA5-BB3A-FFC5DB9D328C}"/>
    <cellStyle name="Cálculo 2 2 11" xfId="12378" xr:uid="{A11AB1EC-39FD-4B23-BA42-E93B51E00C72}"/>
    <cellStyle name="Cálculo 2 2 12" xfId="14761" xr:uid="{9A1731F9-0710-4F55-B5A7-58AA6F15D109}"/>
    <cellStyle name="Cálculo 2 2 2" xfId="5352" xr:uid="{D9095433-361C-402E-9309-057804C630D6}"/>
    <cellStyle name="Cálculo 2 2 2 10" xfId="15476" xr:uid="{6C3893E2-121C-47BD-8304-A6AE9E26EB99}"/>
    <cellStyle name="Cálculo 2 2 2 2" xfId="6828" xr:uid="{BD7D8054-BAD9-4953-8D1F-D71B491CDF01}"/>
    <cellStyle name="Cálculo 2 2 2 3" xfId="8049" xr:uid="{78C269DD-570A-42B1-9E74-89CF2471DCA8}"/>
    <cellStyle name="Cálculo 2 2 2 4" xfId="9304" xr:uid="{AB9981D9-640A-49E6-B429-A53772DD0625}"/>
    <cellStyle name="Cálculo 2 2 2 5" xfId="10535" xr:uid="{8C1B827D-3A2C-4FFE-9056-D267D4A14E22}"/>
    <cellStyle name="Cálculo 2 2 2 6" xfId="11715" xr:uid="{1BEE43C1-0D83-43B5-81AA-EE4CD36D0C36}"/>
    <cellStyle name="Cálculo 2 2 2 7" xfId="12832" xr:uid="{32DBD205-8AD7-4127-9CB6-66FDFAD40D28}"/>
    <cellStyle name="Cálculo 2 2 2 8" xfId="13941" xr:uid="{266D05F1-7C46-4125-95A3-77F9D543AA16}"/>
    <cellStyle name="Cálculo 2 2 2 9" xfId="14884" xr:uid="{010B7D7C-CA2D-4107-B074-26CFEEA7F854}"/>
    <cellStyle name="Cálculo 2 2 3" xfId="3530" xr:uid="{EC411E09-C7BD-4A13-A0F0-F5F9F77DD5C3}"/>
    <cellStyle name="Cálculo 2 2 4" xfId="3850" xr:uid="{36C2553F-897E-4F3F-B540-70E55AB30238}"/>
    <cellStyle name="Cálculo 2 2 5" xfId="4888" xr:uid="{BAAA32B3-DBEB-4FE8-BCA5-79FE00A29C15}"/>
    <cellStyle name="Cálculo 2 2 6" xfId="7843" xr:uid="{92842A02-2A8B-49F9-9A1D-2644115D8A5D}"/>
    <cellStyle name="Cálculo 2 2 7" xfId="9088" xr:uid="{8171E198-8FC5-492C-BACE-27B77AD4E7BA}"/>
    <cellStyle name="Cálculo 2 2 8" xfId="10336" xr:uid="{7391B58F-85F6-4A89-B6E5-75621DC9B2CD}"/>
    <cellStyle name="Cálculo 2 2 9" xfId="8768" xr:uid="{31795316-71D6-47C2-87FA-93EAE29DA365}"/>
    <cellStyle name="Cálculo 2 3" xfId="584" xr:uid="{00000000-0005-0000-0000-000076020000}"/>
    <cellStyle name="Cálculo 2 3 10" xfId="3767" xr:uid="{5A003C92-0929-4544-877E-9F8C2C3C4EA5}"/>
    <cellStyle name="Cálculo 2 3 11" xfId="13774" xr:uid="{D1BDFB30-7B26-4CD2-80FA-82F1343D1DC9}"/>
    <cellStyle name="Cálculo 2 3 12" xfId="13934" xr:uid="{73E31CB4-E10B-4DF2-81B4-DCD8B3D4A11C}"/>
    <cellStyle name="Cálculo 2 3 2" xfId="5353" xr:uid="{2BA3F563-ADA1-4D3B-BD24-25D05A42E3D7}"/>
    <cellStyle name="Cálculo 2 3 2 10" xfId="15477" xr:uid="{33016324-2237-4D7B-8379-F3435E1A9FAC}"/>
    <cellStyle name="Cálculo 2 3 2 2" xfId="6829" xr:uid="{4913D696-05B3-493A-AC62-4D90C50F38CD}"/>
    <cellStyle name="Cálculo 2 3 2 3" xfId="8050" xr:uid="{BD98C0E2-9218-4563-9C74-7BDCE054C7AE}"/>
    <cellStyle name="Cálculo 2 3 2 4" xfId="9305" xr:uid="{38F9866D-538F-4D78-9CF1-938246A7DE3C}"/>
    <cellStyle name="Cálculo 2 3 2 5" xfId="10536" xr:uid="{26FEB883-CFF5-4A1A-B8AC-58C7CEEAB96A}"/>
    <cellStyle name="Cálculo 2 3 2 6" xfId="11716" xr:uid="{7D73E1EE-724E-4EC5-AF67-147FFC79D74D}"/>
    <cellStyle name="Cálculo 2 3 2 7" xfId="12833" xr:uid="{806A715A-A298-4E38-9EDE-D16E829EB09E}"/>
    <cellStyle name="Cálculo 2 3 2 8" xfId="13942" xr:uid="{18921EBB-39FA-4E0C-B92C-7E6A26DD0650}"/>
    <cellStyle name="Cálculo 2 3 2 9" xfId="14885" xr:uid="{4995889E-DDF5-4C98-9E87-088987DBE04B}"/>
    <cellStyle name="Cálculo 2 3 3" xfId="3531" xr:uid="{6824E262-9A5B-408B-ADD8-ADF94F13F366}"/>
    <cellStyle name="Cálculo 2 3 4" xfId="3849" xr:uid="{B082558E-045C-46D3-AF8C-DD3878A7964A}"/>
    <cellStyle name="Cálculo 2 3 5" xfId="6621" xr:uid="{CE524261-2752-49CC-B92E-881EB5530A51}"/>
    <cellStyle name="Cálculo 2 3 6" xfId="7842" xr:uid="{A2370CD8-686B-47A6-B5C9-7DFBE69999DF}"/>
    <cellStyle name="Cálculo 2 3 7" xfId="6931" xr:uid="{31E6DAF4-03F9-4CC3-BBB2-C9A7A9DC6CC3}"/>
    <cellStyle name="Cálculo 2 3 8" xfId="8145" xr:uid="{142C0A9F-166C-4474-BD5F-0006BC211CEB}"/>
    <cellStyle name="Cálculo 2 3 9" xfId="8767" xr:uid="{8CC74B64-FC36-44E4-A4BD-3B4FA0C8422D}"/>
    <cellStyle name="Cálculo 2 4" xfId="585" xr:uid="{00000000-0005-0000-0000-000077020000}"/>
    <cellStyle name="Cálculo 2 4 10" xfId="10006" xr:uid="{5DF1863F-75C8-4B80-85C8-EE82B71163B5}"/>
    <cellStyle name="Cálculo 2 4 11" xfId="13773" xr:uid="{456D03CB-0FE3-4697-B702-28BFE44AD98A}"/>
    <cellStyle name="Cálculo 2 4 12" xfId="3769" xr:uid="{FC32CF5A-D073-4E33-9EAA-A38B5E827E2D}"/>
    <cellStyle name="Cálculo 2 4 2" xfId="5354" xr:uid="{AB33D416-8227-43E0-90B4-A0376FB5606E}"/>
    <cellStyle name="Cálculo 2 4 2 10" xfId="15478" xr:uid="{338FFAD6-3FDD-4A89-A8FE-22A735548598}"/>
    <cellStyle name="Cálculo 2 4 2 2" xfId="6830" xr:uid="{CB2FC482-461D-4111-904F-2F93DE76E1F0}"/>
    <cellStyle name="Cálculo 2 4 2 3" xfId="8051" xr:uid="{16551062-8D1B-4C1E-AEE3-109320A55152}"/>
    <cellStyle name="Cálculo 2 4 2 4" xfId="9306" xr:uid="{4196CD4E-40BD-4652-87DA-72AC27FAC308}"/>
    <cellStyle name="Cálculo 2 4 2 5" xfId="10537" xr:uid="{DE297D99-3352-42DA-8101-0FD870756110}"/>
    <cellStyle name="Cálculo 2 4 2 6" xfId="11717" xr:uid="{C6E520BA-2A90-4FEA-9E7E-AF2A19B83155}"/>
    <cellStyle name="Cálculo 2 4 2 7" xfId="12834" xr:uid="{FAD73A2F-9F8A-495C-8A8D-3E83585205BC}"/>
    <cellStyle name="Cálculo 2 4 2 8" xfId="13943" xr:uid="{4600F470-3E29-493D-B1C0-BA98F87C968B}"/>
    <cellStyle name="Cálculo 2 4 2 9" xfId="14886" xr:uid="{27B45147-F934-44AF-92FD-EBA4F929ED9B}"/>
    <cellStyle name="Cálculo 2 4 3" xfId="3532" xr:uid="{86A6E368-BA35-4B66-BB4D-ECDE24F110D8}"/>
    <cellStyle name="Cálculo 2 4 4" xfId="3848" xr:uid="{474CEECA-B278-411A-B17E-E0D7F52CA322}"/>
    <cellStyle name="Cálculo 2 4 5" xfId="6620" xr:uid="{82E16F6C-C0EE-45F2-8900-24C9F50EA890}"/>
    <cellStyle name="Cálculo 2 4 6" xfId="7841" xr:uid="{749517F8-AC39-43E5-94A4-8DF666FB7095}"/>
    <cellStyle name="Cálculo 2 4 7" xfId="6635" xr:uid="{3AD40386-124A-47B7-9D94-6B872581C0A7}"/>
    <cellStyle name="Cálculo 2 4 8" xfId="8144" xr:uid="{13006552-DBAB-4CFF-8770-7B5B04871DCF}"/>
    <cellStyle name="Cálculo 2 4 9" xfId="8766" xr:uid="{2AB9D94E-41D9-465E-9261-5BC616302BE2}"/>
    <cellStyle name="Cálculo 2 5" xfId="586" xr:uid="{00000000-0005-0000-0000-000078020000}"/>
    <cellStyle name="Cálculo 2 5 10" xfId="11299" xr:uid="{4D593BA4-0C9B-4521-B5B7-60C277512F46}"/>
    <cellStyle name="Cálculo 2 5 11" xfId="13772" xr:uid="{2F99B562-7F4E-42FD-B9FE-99E1E2614E4D}"/>
    <cellStyle name="Cálculo 2 5 12" xfId="13560" xr:uid="{5361E0DF-8AEF-4858-B69C-7F04AE7B58EF}"/>
    <cellStyle name="Cálculo 2 5 2" xfId="5355" xr:uid="{A1C4888A-8605-4DE4-94E3-82F93B7947F5}"/>
    <cellStyle name="Cálculo 2 5 2 10" xfId="15479" xr:uid="{33F3F9AC-E94F-4FFA-A202-6F250BD70AD3}"/>
    <cellStyle name="Cálculo 2 5 2 2" xfId="6831" xr:uid="{6DD036D9-A09C-4FBB-8211-071E72013CD1}"/>
    <cellStyle name="Cálculo 2 5 2 3" xfId="8052" xr:uid="{578D4C40-DE29-4221-BB56-C2F7C27AEC00}"/>
    <cellStyle name="Cálculo 2 5 2 4" xfId="9307" xr:uid="{3C4E4EA8-98DE-4676-881F-B83CB9064873}"/>
    <cellStyle name="Cálculo 2 5 2 5" xfId="10538" xr:uid="{63098D84-01A2-4B75-A8D8-2EFAC32B8AEA}"/>
    <cellStyle name="Cálculo 2 5 2 6" xfId="11718" xr:uid="{7E3039C1-BFED-4536-ABE1-19455E887B5C}"/>
    <cellStyle name="Cálculo 2 5 2 7" xfId="12835" xr:uid="{1630E161-9724-4330-BBD1-001A7CD21215}"/>
    <cellStyle name="Cálculo 2 5 2 8" xfId="13944" xr:uid="{81D674A3-751A-4C56-A794-033FAF317762}"/>
    <cellStyle name="Cálculo 2 5 2 9" xfId="14887" xr:uid="{32249C08-98D9-4A23-A655-DA2FFA59A0F6}"/>
    <cellStyle name="Cálculo 2 5 3" xfId="3533" xr:uid="{E09440C0-D59A-4B3E-83CA-E496E03A2A45}"/>
    <cellStyle name="Cálculo 2 5 4" xfId="3847" xr:uid="{4285F90C-57A8-4C8F-A084-CEE017791A3D}"/>
    <cellStyle name="Cálculo 2 5 5" xfId="6619" xr:uid="{631BCECA-718D-40A7-BA44-74583478FF78}"/>
    <cellStyle name="Cálculo 2 5 6" xfId="7840" xr:uid="{DAB4192E-D6E1-4790-8808-150CDBE1C4EC}"/>
    <cellStyle name="Cálculo 2 5 7" xfId="7593" xr:uid="{45A7E2EA-8A33-4420-AD8F-6D93A60107CC}"/>
    <cellStyle name="Cálculo 2 5 8" xfId="8837" xr:uid="{04543EE2-23CE-4FDE-9707-EE957CE0C111}"/>
    <cellStyle name="Cálculo 2 5 9" xfId="8765" xr:uid="{EAAB4944-9F1A-4032-9C35-01E30DF5738A}"/>
    <cellStyle name="Cálculo 2 6" xfId="587" xr:uid="{00000000-0005-0000-0000-000079020000}"/>
    <cellStyle name="Cálculo 2 6 10" xfId="12626" xr:uid="{EC93900F-779B-4312-9C62-9B3087E1B61D}"/>
    <cellStyle name="Cálculo 2 6 11" xfId="13771" xr:uid="{86B47C73-57BA-4240-B93E-35DB0C9D96B7}"/>
    <cellStyle name="Cálculo 2 6 12" xfId="14760" xr:uid="{BBFDE795-4BB1-45EB-9E3B-DBBB69AEEDD3}"/>
    <cellStyle name="Cálculo 2 6 2" xfId="5356" xr:uid="{743C932A-AA09-439E-B78C-D8154A13D217}"/>
    <cellStyle name="Cálculo 2 6 2 10" xfId="15480" xr:uid="{059939A9-215D-4609-965B-1B1028350273}"/>
    <cellStyle name="Cálculo 2 6 2 2" xfId="6832" xr:uid="{B6C49C78-BE51-4894-964B-729F90998740}"/>
    <cellStyle name="Cálculo 2 6 2 3" xfId="8053" xr:uid="{DF793D03-F92C-483C-9B4C-A70A688AF4AC}"/>
    <cellStyle name="Cálculo 2 6 2 4" xfId="9308" xr:uid="{EC1E47AE-3890-48C7-B2C2-8FABD0FF692F}"/>
    <cellStyle name="Cálculo 2 6 2 5" xfId="10539" xr:uid="{D95A818D-4E42-41BF-8EB0-E96E807D6307}"/>
    <cellStyle name="Cálculo 2 6 2 6" xfId="11719" xr:uid="{C5DA5149-7279-4BE8-AFB6-064661FB1073}"/>
    <cellStyle name="Cálculo 2 6 2 7" xfId="12836" xr:uid="{2F047FC7-C4AC-4CCC-AC32-5182082410B5}"/>
    <cellStyle name="Cálculo 2 6 2 8" xfId="13945" xr:uid="{369F99AF-4037-4AE8-A72B-BA4AC59AC339}"/>
    <cellStyle name="Cálculo 2 6 2 9" xfId="14888" xr:uid="{25033934-A7CB-4FBB-9E4E-19A0399963D7}"/>
    <cellStyle name="Cálculo 2 6 3" xfId="3534" xr:uid="{1E77D6C9-5138-4C54-A3C0-8CBE434B87AA}"/>
    <cellStyle name="Cálculo 2 6 4" xfId="3846" xr:uid="{917113E3-8029-4DB7-B02C-8C2A1908B8A1}"/>
    <cellStyle name="Cálculo 2 6 5" xfId="6618" xr:uid="{3D45A8D2-48F9-4AE9-95F4-4E1B39FA9EBE}"/>
    <cellStyle name="Cálculo 2 6 6" xfId="7839" xr:uid="{F1DC36EF-521F-470B-8463-1AE8C9851DD4}"/>
    <cellStyle name="Cálculo 2 6 7" xfId="9087" xr:uid="{08721D22-7329-4A8C-B91B-0DDE4A072EBD}"/>
    <cellStyle name="Cálculo 2 6 8" xfId="10335" xr:uid="{6BE4A1D5-BBAC-4FD4-8978-41C785F6EB15}"/>
    <cellStyle name="Cálculo 2 6 9" xfId="7498" xr:uid="{1EE909CA-C517-44C7-A52E-B018AD86CF30}"/>
    <cellStyle name="Cálculo 2 7" xfId="2831" xr:uid="{CC53C0DE-7066-4796-80D6-61E44427B796}"/>
    <cellStyle name="Cálculo 2 7 10" xfId="14883" xr:uid="{11238A56-5F3C-4319-9741-99281CC6494C}"/>
    <cellStyle name="Cálculo 2 7 11" xfId="15475" xr:uid="{D3D69723-A234-4E83-8410-C28F9CF3513E}"/>
    <cellStyle name="Cálculo 2 7 2" xfId="5351" xr:uid="{064CE7C0-876F-414C-AEDC-AE5B5CF9916E}"/>
    <cellStyle name="Cálculo 2 7 3" xfId="6827" xr:uid="{5CA3BC97-C1D8-498E-B263-36E35803884B}"/>
    <cellStyle name="Cálculo 2 7 4" xfId="8048" xr:uid="{B06E0D23-A2EC-4FE8-BBB2-8DDCB59955DF}"/>
    <cellStyle name="Cálculo 2 7 5" xfId="9303" xr:uid="{5738D18C-D63E-4177-9187-663F4B889707}"/>
    <cellStyle name="Cálculo 2 7 6" xfId="10534" xr:uid="{4FBFB0DF-C452-4F4C-B702-2A23C216AF7F}"/>
    <cellStyle name="Cálculo 2 7 7" xfId="11714" xr:uid="{12B3ACE2-46C0-4C57-A9F9-5DC55ED3BD7E}"/>
    <cellStyle name="Cálculo 2 7 8" xfId="12831" xr:uid="{5A4B10A1-D4B4-4D8F-A0D3-ECC6A0FFFFAF}"/>
    <cellStyle name="Cálculo 2 7 9" xfId="13940" xr:uid="{9EB8A07E-7FE5-4B7B-B124-A7E2A10A7516}"/>
    <cellStyle name="Cálculo 2 8" xfId="3529" xr:uid="{785FF324-7931-43B6-B147-394886E657A0}"/>
    <cellStyle name="Cálculo 2 9" xfId="3851" xr:uid="{EA8A51AB-0DA8-4656-A1D6-A4ABD182AD9F}"/>
    <cellStyle name="Cálculo 20" xfId="2912" xr:uid="{6E47822D-A04E-4A29-9430-EF825ACB7F85}"/>
    <cellStyle name="Cálculo 21" xfId="2956" xr:uid="{3B88CFE0-1481-426C-A528-9420C0FEEE68}"/>
    <cellStyle name="Cálculo 22" xfId="15867" xr:uid="{DEB6C11F-BF5B-4937-89D5-660887F740CE}"/>
    <cellStyle name="Cálculo 3" xfId="588" xr:uid="{00000000-0005-0000-0000-00007A020000}"/>
    <cellStyle name="Cálculo 3 10" xfId="7838" xr:uid="{530CB96D-D785-4C4D-8857-F562C9A15CFB}"/>
    <cellStyle name="Cálculo 3 11" xfId="9086" xr:uid="{A0EF3E60-74BE-4B9A-9348-0DFD06AD5213}"/>
    <cellStyle name="Cálculo 3 12" xfId="10334" xr:uid="{127FD6B9-0344-4E3D-9725-FA9BB5EAB453}"/>
    <cellStyle name="Cálculo 3 13" xfId="7499" xr:uid="{65046F3B-B93B-424F-B21E-E5569342F2DB}"/>
    <cellStyle name="Cálculo 3 14" xfId="12625" xr:uid="{EF74CEB4-E6A4-478B-8D1D-4789691229BD}"/>
    <cellStyle name="Cálculo 3 15" xfId="13770" xr:uid="{00575998-10E8-45D0-B9D1-05ADA46B1CD0}"/>
    <cellStyle name="Cálculo 3 16" xfId="14759" xr:uid="{72447663-3C5A-4FA3-8CC5-8981761A7822}"/>
    <cellStyle name="Cálculo 3 2" xfId="589" xr:uid="{00000000-0005-0000-0000-00007B020000}"/>
    <cellStyle name="Cálculo 3 2 10" xfId="12624" xr:uid="{06880AC9-EADC-4C6C-8AAF-0592083BD5CA}"/>
    <cellStyle name="Cálculo 3 2 11" xfId="13769" xr:uid="{2A3CD7F1-D076-4D24-BCAF-0BE4915A8128}"/>
    <cellStyle name="Cálculo 3 2 12" xfId="14758" xr:uid="{FA0CEDCA-1FA2-4BDD-9D4D-05839E95C3DC}"/>
    <cellStyle name="Cálculo 3 2 2" xfId="5358" xr:uid="{15484669-19D9-4052-8160-0DC895CADC7A}"/>
    <cellStyle name="Cálculo 3 2 2 10" xfId="15482" xr:uid="{14B7EBFE-291D-435B-9893-03E110329260}"/>
    <cellStyle name="Cálculo 3 2 2 2" xfId="6834" xr:uid="{5732AE00-F6EB-4053-9CED-D79C2D74494D}"/>
    <cellStyle name="Cálculo 3 2 2 3" xfId="8055" xr:uid="{3951AE6E-9CD7-42BE-8727-CFEB65C11861}"/>
    <cellStyle name="Cálculo 3 2 2 4" xfId="9310" xr:uid="{C3BE0542-6E1F-4642-ADC2-CCE010043C22}"/>
    <cellStyle name="Cálculo 3 2 2 5" xfId="10541" xr:uid="{1196C52A-B6DE-462E-8D1E-FFC5FAD3509E}"/>
    <cellStyle name="Cálculo 3 2 2 6" xfId="11721" xr:uid="{0539DD02-8C51-49C9-AC7D-BB86106AB11A}"/>
    <cellStyle name="Cálculo 3 2 2 7" xfId="12838" xr:uid="{F94E8685-38D6-4872-879A-759532431179}"/>
    <cellStyle name="Cálculo 3 2 2 8" xfId="13947" xr:uid="{10DF448C-73D6-4C1F-8EE3-58EDC31213B2}"/>
    <cellStyle name="Cálculo 3 2 2 9" xfId="14890" xr:uid="{2D1708BF-DFB1-4B1C-9BD4-C91029457AAD}"/>
    <cellStyle name="Cálculo 3 2 3" xfId="3536" xr:uid="{5257897E-7274-47A9-B8E5-95C4B862457D}"/>
    <cellStyle name="Cálculo 3 2 4" xfId="3844" xr:uid="{6105BDD9-3006-4EB3-874A-EA15B5B82411}"/>
    <cellStyle name="Cálculo 3 2 5" xfId="6616" xr:uid="{6F830C8F-31BF-432F-AB60-74906D12CA2C}"/>
    <cellStyle name="Cálculo 3 2 6" xfId="7837" xr:uid="{21274FD0-346D-4F80-B4BD-49EE32AC7ED2}"/>
    <cellStyle name="Cálculo 3 2 7" xfId="9085" xr:uid="{16969DF2-266B-485C-BA2B-54DE476263B4}"/>
    <cellStyle name="Cálculo 3 2 8" xfId="10333" xr:uid="{732D979A-26D4-4C35-A732-E620B5BCB9CA}"/>
    <cellStyle name="Cálculo 3 2 9" xfId="9993" xr:uid="{B177DA49-1B00-44EA-AD92-9C377BC3351B}"/>
    <cellStyle name="Cálculo 3 3" xfId="590" xr:uid="{00000000-0005-0000-0000-00007C020000}"/>
    <cellStyle name="Cálculo 3 3 10" xfId="12623" xr:uid="{D41E72F4-FC6B-4D01-9D8A-E4297E5BFEB4}"/>
    <cellStyle name="Cálculo 3 3 11" xfId="13768" xr:uid="{F1EABB96-1E2B-423E-B025-631857915737}"/>
    <cellStyle name="Cálculo 3 3 12" xfId="14757" xr:uid="{FC2AFC08-AA4B-460F-B14F-C87334A9CDFF}"/>
    <cellStyle name="Cálculo 3 3 2" xfId="5359" xr:uid="{21FB9667-B133-4F2E-A61B-6BFA95BD4B8A}"/>
    <cellStyle name="Cálculo 3 3 2 10" xfId="15483" xr:uid="{00A2B381-A58A-4BA5-AED7-4B8A3F650A8B}"/>
    <cellStyle name="Cálculo 3 3 2 2" xfId="6835" xr:uid="{56A478F2-433A-4756-95E5-5AB13A83F702}"/>
    <cellStyle name="Cálculo 3 3 2 3" xfId="8056" xr:uid="{8EA41A1B-9504-461D-84BF-49F3008957D8}"/>
    <cellStyle name="Cálculo 3 3 2 4" xfId="9311" xr:uid="{FC2B001C-29CA-4A55-9C9B-5F57206154E4}"/>
    <cellStyle name="Cálculo 3 3 2 5" xfId="10542" xr:uid="{B404424E-F912-4E41-B95F-A90AD7345E22}"/>
    <cellStyle name="Cálculo 3 3 2 6" xfId="11722" xr:uid="{027E4E4E-E799-44E6-9C74-C5916950F145}"/>
    <cellStyle name="Cálculo 3 3 2 7" xfId="12839" xr:uid="{7941E8BC-3597-41E9-8D83-DC3A54B76365}"/>
    <cellStyle name="Cálculo 3 3 2 8" xfId="13948" xr:uid="{50107223-BAD4-439E-8FE2-EE72FF86BFC0}"/>
    <cellStyle name="Cálculo 3 3 2 9" xfId="14891" xr:uid="{51324050-A748-4729-A1E8-BD7CB37F18C4}"/>
    <cellStyle name="Cálculo 3 3 3" xfId="3537" xr:uid="{76518798-BB25-48F1-BA6C-71B67D9936A1}"/>
    <cellStyle name="Cálculo 3 3 4" xfId="5221" xr:uid="{048439B7-275A-406C-AC20-03AEB07CCB33}"/>
    <cellStyle name="Cálculo 3 3 5" xfId="6615" xr:uid="{5E85F97A-02B4-4B63-8864-23D45FD951D5}"/>
    <cellStyle name="Cálculo 3 3 6" xfId="7836" xr:uid="{E08CA769-1978-4294-BDB3-3997687FE370}"/>
    <cellStyle name="Cálculo 3 3 7" xfId="9084" xr:uid="{A499FFEE-F4E9-48B3-A904-83448DA42314}"/>
    <cellStyle name="Cálculo 3 3 8" xfId="10332" xr:uid="{7BF0DA86-5174-4D45-A98B-B3C953469F22}"/>
    <cellStyle name="Cálculo 3 3 9" xfId="7500" xr:uid="{3D95A0B5-3468-4F79-A414-92A8825D936C}"/>
    <cellStyle name="Cálculo 3 4" xfId="591" xr:uid="{00000000-0005-0000-0000-00007D020000}"/>
    <cellStyle name="Cálculo 3 4 10" xfId="12622" xr:uid="{187D7398-D2C9-41D4-8B03-D74700C2B333}"/>
    <cellStyle name="Cálculo 3 4 11" xfId="13767" xr:uid="{2086609E-CB37-481E-BD9F-DD59CF7A378D}"/>
    <cellStyle name="Cálculo 3 4 12" xfId="14756" xr:uid="{3B70EBB5-AC23-4926-ABCD-C18345C6C1C2}"/>
    <cellStyle name="Cálculo 3 4 2" xfId="5360" xr:uid="{60A470E7-D4DB-4EAF-834B-4EE3D350AA19}"/>
    <cellStyle name="Cálculo 3 4 2 10" xfId="15484" xr:uid="{287ABE3D-D2AF-47FC-8136-AFDC2ADB39A6}"/>
    <cellStyle name="Cálculo 3 4 2 2" xfId="6836" xr:uid="{25B236BA-1F53-46B6-90FF-35FCA0652B00}"/>
    <cellStyle name="Cálculo 3 4 2 3" xfId="8057" xr:uid="{D68B3DD5-7222-4D2A-A0F6-881536B7443A}"/>
    <cellStyle name="Cálculo 3 4 2 4" xfId="9312" xr:uid="{0192FBF2-3A8E-403A-A291-27D78DC4DA33}"/>
    <cellStyle name="Cálculo 3 4 2 5" xfId="10543" xr:uid="{83661789-E9C7-40B7-9CC3-F4A92DFD4468}"/>
    <cellStyle name="Cálculo 3 4 2 6" xfId="11723" xr:uid="{65F4ACFF-BA3D-48D5-921D-ADDF74E94270}"/>
    <cellStyle name="Cálculo 3 4 2 7" xfId="12840" xr:uid="{DEE30AC8-C24A-45F4-BD4A-BF19C4EAB648}"/>
    <cellStyle name="Cálculo 3 4 2 8" xfId="13949" xr:uid="{137B46BE-C370-48B8-B8EC-AB34EE239718}"/>
    <cellStyle name="Cálculo 3 4 2 9" xfId="14892" xr:uid="{EC5E7EF0-68CB-44A7-9C0F-394BC418F55D}"/>
    <cellStyle name="Cálculo 3 4 3" xfId="3538" xr:uid="{18205159-5B59-41C0-A85B-8EA4AF4EE7CC}"/>
    <cellStyle name="Cálculo 3 4 4" xfId="3843" xr:uid="{394E1B23-6AF0-4DF1-B4A2-90FFAAC20A36}"/>
    <cellStyle name="Cálculo 3 4 5" xfId="6614" xr:uid="{4B2B52B8-E8C9-4BAF-9B45-EFC993181566}"/>
    <cellStyle name="Cálculo 3 4 6" xfId="7835" xr:uid="{04E54CE7-EA0A-4EB4-9440-4B7E80EFAAB9}"/>
    <cellStyle name="Cálculo 3 4 7" xfId="9083" xr:uid="{C77B05F0-14B9-46CC-A341-E5686DF8C654}"/>
    <cellStyle name="Cálculo 3 4 8" xfId="10331" xr:uid="{76003C8B-0A79-4D99-ABA7-8C6A5A5E55D1}"/>
    <cellStyle name="Cálculo 3 4 9" xfId="7501" xr:uid="{D492224D-D67B-4ED4-977E-16AA3959E090}"/>
    <cellStyle name="Cálculo 3 5" xfId="592" xr:uid="{00000000-0005-0000-0000-00007E020000}"/>
    <cellStyle name="Cálculo 3 5 10" xfId="12621" xr:uid="{D93D4FC1-128B-4944-B303-C24CC190E1AC}"/>
    <cellStyle name="Cálculo 3 5 11" xfId="13766" xr:uid="{A3A3C6DC-35A9-4107-890C-096F390A3E23}"/>
    <cellStyle name="Cálculo 3 5 12" xfId="14755" xr:uid="{BD61CD9E-CD4F-4D99-B70B-D18B43951E04}"/>
    <cellStyle name="Cálculo 3 5 2" xfId="5361" xr:uid="{0CF90F20-E437-4F8D-813F-54945C548DFD}"/>
    <cellStyle name="Cálculo 3 5 2 10" xfId="15485" xr:uid="{992E378A-E60B-4DC8-BC42-5EB0E7A948CF}"/>
    <cellStyle name="Cálculo 3 5 2 2" xfId="6837" xr:uid="{6A30E0F1-0E13-4D7A-B41F-34650AAD67EB}"/>
    <cellStyle name="Cálculo 3 5 2 3" xfId="8058" xr:uid="{CBEB2F1F-3CEF-4296-A618-8DBD3800D15B}"/>
    <cellStyle name="Cálculo 3 5 2 4" xfId="9313" xr:uid="{617E55F6-1F50-4571-997E-D2DBA0634D21}"/>
    <cellStyle name="Cálculo 3 5 2 5" xfId="10544" xr:uid="{0FB41011-C94C-4917-AAB4-21CB25A149E1}"/>
    <cellStyle name="Cálculo 3 5 2 6" xfId="11724" xr:uid="{9460BFFE-9342-4AEF-9D99-FFCBCA2AB951}"/>
    <cellStyle name="Cálculo 3 5 2 7" xfId="12841" xr:uid="{657472A9-83A6-4B2D-A3DC-7E329B64D323}"/>
    <cellStyle name="Cálculo 3 5 2 8" xfId="13950" xr:uid="{C6309B47-3E1F-4B6D-9CDA-60232F24F16F}"/>
    <cellStyle name="Cálculo 3 5 2 9" xfId="14893" xr:uid="{9B068B07-16AF-461E-8253-9EB590EDFACE}"/>
    <cellStyle name="Cálculo 3 5 3" xfId="3539" xr:uid="{A2CFBD2A-3595-454E-ADE9-032F1F13976F}"/>
    <cellStyle name="Cálculo 3 5 4" xfId="3842" xr:uid="{9B566920-AC24-446C-AFD6-060BBD748C9D}"/>
    <cellStyle name="Cálculo 3 5 5" xfId="6613" xr:uid="{25FC462F-455E-49EB-9A1F-28269EBE1FC8}"/>
    <cellStyle name="Cálculo 3 5 6" xfId="7834" xr:uid="{36D6080B-63D2-4A1D-8026-824044051BE0}"/>
    <cellStyle name="Cálculo 3 5 7" xfId="9082" xr:uid="{D69A1FCF-9444-415D-94C4-434A19F0F40D}"/>
    <cellStyle name="Cálculo 3 5 8" xfId="10330" xr:uid="{4DF03438-C530-46DF-8393-DC0714FF80AA}"/>
    <cellStyle name="Cálculo 3 5 9" xfId="6295" xr:uid="{D2A4582F-E830-4F06-B6C5-5AE2AA28E068}"/>
    <cellStyle name="Cálculo 3 6" xfId="5357" xr:uid="{115F1D62-8E49-4127-B569-AC711714542F}"/>
    <cellStyle name="Cálculo 3 6 10" xfId="15481" xr:uid="{16E6BBFE-FC30-42B4-BAC1-8D9A318A39E4}"/>
    <cellStyle name="Cálculo 3 6 2" xfId="6833" xr:uid="{BF235274-C2AF-490E-B064-3C05AD0CB837}"/>
    <cellStyle name="Cálculo 3 6 3" xfId="8054" xr:uid="{42D08A96-8B2F-4FF4-95EA-9CC1CBF00412}"/>
    <cellStyle name="Cálculo 3 6 4" xfId="9309" xr:uid="{12AC7178-AB13-42F7-B115-2684EADE594E}"/>
    <cellStyle name="Cálculo 3 6 5" xfId="10540" xr:uid="{154E60F1-1923-4A9D-979E-B0CFC2BFD6CA}"/>
    <cellStyle name="Cálculo 3 6 6" xfId="11720" xr:uid="{6E52ADDF-1679-45AF-B640-518A3C86448A}"/>
    <cellStyle name="Cálculo 3 6 7" xfId="12837" xr:uid="{1CE02D9D-1971-43A8-8C95-448E05F9C462}"/>
    <cellStyle name="Cálculo 3 6 8" xfId="13946" xr:uid="{68F480E2-3943-4E00-BDF8-8EAA3E024305}"/>
    <cellStyle name="Cálculo 3 6 9" xfId="14889" xr:uid="{0E16330A-D595-4115-84C1-23E8F16306A4}"/>
    <cellStyle name="Cálculo 3 7" xfId="3535" xr:uid="{4C43AC1E-7F44-484A-AAAF-313465416044}"/>
    <cellStyle name="Cálculo 3 8" xfId="3845" xr:uid="{ADD5B53E-3846-4DA3-AEA1-60704F6DA093}"/>
    <cellStyle name="Cálculo 3 9" xfId="6617" xr:uid="{8960B2DD-0AB5-48B6-9EB1-73050E10E945}"/>
    <cellStyle name="Cálculo 4" xfId="593" xr:uid="{00000000-0005-0000-0000-00007F020000}"/>
    <cellStyle name="Cálculo 4 10" xfId="7833" xr:uid="{516C90B8-C50A-4EDD-8531-44CFE9D5C82A}"/>
    <cellStyle name="Cálculo 4 11" xfId="9081" xr:uid="{5DD71B14-021D-4663-9AFD-C0FD757D6CA8}"/>
    <cellStyle name="Cálculo 4 12" xfId="10329" xr:uid="{EBEB16F2-E72B-4DA1-A81A-8E5257F4F4E1}"/>
    <cellStyle name="Cálculo 4 13" xfId="4797" xr:uid="{09351602-8599-46CD-ADD8-7C367E4EDB6A}"/>
    <cellStyle name="Cálculo 4 14" xfId="12620" xr:uid="{E1C451A9-FBEC-4096-8340-B8DA101C1180}"/>
    <cellStyle name="Cálculo 4 15" xfId="13765" xr:uid="{8B4DF9D5-A571-4DE0-A010-BED4BC8BC7F2}"/>
    <cellStyle name="Cálculo 4 16" xfId="14754" xr:uid="{93A89111-6C57-49DD-A732-185410774D84}"/>
    <cellStyle name="Cálculo 4 2" xfId="594" xr:uid="{00000000-0005-0000-0000-000080020000}"/>
    <cellStyle name="Cálculo 4 2 10" xfId="12619" xr:uid="{A95F448C-6673-4BC8-BB38-AA476FB328FF}"/>
    <cellStyle name="Cálculo 4 2 11" xfId="13764" xr:uid="{416F4CC1-9365-4D70-A9F1-EF5FFA76A50B}"/>
    <cellStyle name="Cálculo 4 2 12" xfId="14753" xr:uid="{C88A1A55-CF5D-474F-B811-1DB7327D2BFA}"/>
    <cellStyle name="Cálculo 4 2 2" xfId="5363" xr:uid="{A543E9E4-60C4-47AC-9C27-D8D0CE519541}"/>
    <cellStyle name="Cálculo 4 2 2 10" xfId="15487" xr:uid="{3C5E57DF-1470-4C81-98FA-5C7A1642D7E1}"/>
    <cellStyle name="Cálculo 4 2 2 2" xfId="6839" xr:uid="{F40E8281-5035-47EE-9938-DED5D5BBB897}"/>
    <cellStyle name="Cálculo 4 2 2 3" xfId="8060" xr:uid="{E6957F42-1A52-4000-96C4-0D1AFEFD58DA}"/>
    <cellStyle name="Cálculo 4 2 2 4" xfId="9315" xr:uid="{451C78E8-6C99-4A10-8EF5-6B0B29CE2F8B}"/>
    <cellStyle name="Cálculo 4 2 2 5" xfId="10546" xr:uid="{DC86A69B-D8DE-4961-8757-17973468DD6C}"/>
    <cellStyle name="Cálculo 4 2 2 6" xfId="11726" xr:uid="{3CD920BD-61A1-4D94-8368-9815134DE952}"/>
    <cellStyle name="Cálculo 4 2 2 7" xfId="12843" xr:uid="{1961A1E2-F526-484F-B3E5-630955EA0DBC}"/>
    <cellStyle name="Cálculo 4 2 2 8" xfId="13952" xr:uid="{95F820FD-56FB-47A4-8092-7C353CF6228B}"/>
    <cellStyle name="Cálculo 4 2 2 9" xfId="14895" xr:uid="{03F265DD-A322-4086-B439-8CA2377173ED}"/>
    <cellStyle name="Cálculo 4 2 3" xfId="3541" xr:uid="{CCB0EAB3-5009-4722-9E24-99F0541519B3}"/>
    <cellStyle name="Cálculo 4 2 4" xfId="3841" xr:uid="{10248AF7-93DF-4FD6-9C18-E85FF6F25C55}"/>
    <cellStyle name="Cálculo 4 2 5" xfId="6611" xr:uid="{1A34B83B-3503-4077-8D6E-4A6DE3C3C052}"/>
    <cellStyle name="Cálculo 4 2 6" xfId="7832" xr:uid="{EBF9EC63-F2B4-4BAB-8F00-AD35E519B831}"/>
    <cellStyle name="Cálculo 4 2 7" xfId="9080" xr:uid="{E6E6AE1F-97F8-4D9F-AAAD-1DD2E548924A}"/>
    <cellStyle name="Cálculo 4 2 8" xfId="10328" xr:uid="{1FAD3C33-2C74-4F0D-BB71-270E46FE945A}"/>
    <cellStyle name="Cálculo 4 2 9" xfId="3401" xr:uid="{9F1A46E0-AA1F-4804-99A8-221CA04D4877}"/>
    <cellStyle name="Cálculo 4 3" xfId="595" xr:uid="{00000000-0005-0000-0000-000081020000}"/>
    <cellStyle name="Cálculo 4 3 10" xfId="12618" xr:uid="{83587C60-2708-4FEC-84DF-A23024311E7F}"/>
    <cellStyle name="Cálculo 4 3 11" xfId="13763" xr:uid="{64E183B5-8302-45FE-AD26-B26EDF1FBA91}"/>
    <cellStyle name="Cálculo 4 3 12" xfId="14752" xr:uid="{A5168A9B-E97E-4399-970D-5AA6CAC36B19}"/>
    <cellStyle name="Cálculo 4 3 2" xfId="5364" xr:uid="{3CE4F990-E20F-4329-8D60-AB9EB40C6E03}"/>
    <cellStyle name="Cálculo 4 3 2 10" xfId="15488" xr:uid="{396A3938-B73D-4D4D-B586-0472A1195EC6}"/>
    <cellStyle name="Cálculo 4 3 2 2" xfId="6840" xr:uid="{F28E0C57-5323-432A-BA17-AF30783FAFCA}"/>
    <cellStyle name="Cálculo 4 3 2 3" xfId="8061" xr:uid="{E5FC5815-7871-46BE-A594-9D59800E1570}"/>
    <cellStyle name="Cálculo 4 3 2 4" xfId="9316" xr:uid="{BBEBA2EA-7909-4304-AC70-FDF304DE581A}"/>
    <cellStyle name="Cálculo 4 3 2 5" xfId="10547" xr:uid="{A2BFEB45-009B-4B5D-BF77-05A5D9FF1F7B}"/>
    <cellStyle name="Cálculo 4 3 2 6" xfId="11727" xr:uid="{93AF5DC0-2616-4BE0-BF22-49268F1CE0E8}"/>
    <cellStyle name="Cálculo 4 3 2 7" xfId="12844" xr:uid="{8FFD996D-E099-465A-800F-D6506E7AC6DB}"/>
    <cellStyle name="Cálculo 4 3 2 8" xfId="13953" xr:uid="{F64FCE81-4F78-447E-B5B7-378EF2CCCFD6}"/>
    <cellStyle name="Cálculo 4 3 2 9" xfId="14896" xr:uid="{B14C9CCC-4FDB-4829-8E2D-5EB684623969}"/>
    <cellStyle name="Cálculo 4 3 3" xfId="3542" xr:uid="{2B71DD91-421E-4B40-926D-6777ACE6AF4A}"/>
    <cellStyle name="Cálculo 4 3 4" xfId="3840" xr:uid="{08E2448A-357D-493E-9F10-1B598B7FA521}"/>
    <cellStyle name="Cálculo 4 3 5" xfId="6610" xr:uid="{C5793984-F3D4-4CF3-956D-09F8583A8866}"/>
    <cellStyle name="Cálculo 4 3 6" xfId="6359" xr:uid="{3B0455A2-E403-40C2-B843-9D62C87316E6}"/>
    <cellStyle name="Cálculo 4 3 7" xfId="9079" xr:uid="{E0C6DC77-8A4C-4DA8-A9DE-50E91887403D}"/>
    <cellStyle name="Cálculo 4 3 8" xfId="10327" xr:uid="{0207DEA5-24CB-45C0-8945-4795ED7D3C91}"/>
    <cellStyle name="Cálculo 4 3 9" xfId="3402" xr:uid="{4073CCDB-BB83-46CE-9409-EC2A9398573F}"/>
    <cellStyle name="Cálculo 4 4" xfId="596" xr:uid="{00000000-0005-0000-0000-000082020000}"/>
    <cellStyle name="Cálculo 4 4 10" xfId="12617" xr:uid="{96CB423E-78A9-4D33-9D04-5B83B22E2248}"/>
    <cellStyle name="Cálculo 4 4 11" xfId="13762" xr:uid="{A02E5BED-BC60-4903-91D4-65FD4D732905}"/>
    <cellStyle name="Cálculo 4 4 12" xfId="14751" xr:uid="{D2045A34-D9F2-45E1-BD88-2AF548725463}"/>
    <cellStyle name="Cálculo 4 4 2" xfId="5365" xr:uid="{B6309F1F-DFD5-4EDB-AC6C-B4F36624C6C7}"/>
    <cellStyle name="Cálculo 4 4 2 10" xfId="15489" xr:uid="{BD6A1F90-1293-477B-A2EF-FC094B00ABC4}"/>
    <cellStyle name="Cálculo 4 4 2 2" xfId="6841" xr:uid="{D912C0C4-6000-4D85-85EF-3B91F722EFAC}"/>
    <cellStyle name="Cálculo 4 4 2 3" xfId="8062" xr:uid="{22DA70C9-25B1-4341-9CE2-9E52C1CC68FE}"/>
    <cellStyle name="Cálculo 4 4 2 4" xfId="9317" xr:uid="{BCB01495-9028-47A0-B1A4-19F2037A0792}"/>
    <cellStyle name="Cálculo 4 4 2 5" xfId="10548" xr:uid="{80EE4700-0716-4945-A0C5-8EC1E59350D1}"/>
    <cellStyle name="Cálculo 4 4 2 6" xfId="11728" xr:uid="{95BFA1E1-6E7B-4EC7-A0B9-057DECB0F2EF}"/>
    <cellStyle name="Cálculo 4 4 2 7" xfId="12845" xr:uid="{0EF1CF38-3F0D-421F-AAF4-3522540425B8}"/>
    <cellStyle name="Cálculo 4 4 2 8" xfId="13954" xr:uid="{D3343392-3FDE-4BEB-BEE3-78DAD6A6AD28}"/>
    <cellStyle name="Cálculo 4 4 2 9" xfId="14897" xr:uid="{3DBCBC68-4655-489F-8C36-E98669FCB7DE}"/>
    <cellStyle name="Cálculo 4 4 3" xfId="3543" xr:uid="{5F029B27-82C0-4C06-8305-DEE2B892AAF5}"/>
    <cellStyle name="Cálculo 4 4 4" xfId="3839" xr:uid="{C0A5D93D-738E-4448-91C9-95D8A341E61D}"/>
    <cellStyle name="Cálculo 4 4 5" xfId="6609" xr:uid="{EF202E24-44EB-46DE-8AE8-0C4BF6677503}"/>
    <cellStyle name="Cálculo 4 4 6" xfId="6389" xr:uid="{DD5836F4-B45C-42A2-A3B5-F0F63A04856F}"/>
    <cellStyle name="Cálculo 4 4 7" xfId="9078" xr:uid="{5FF46492-F8DB-41DF-AC23-71F86B15B964}"/>
    <cellStyle name="Cálculo 4 4 8" xfId="10326" xr:uid="{10D2D809-A47F-4F92-A398-EB6D0D07F3A3}"/>
    <cellStyle name="Cálculo 4 4 9" xfId="3403" xr:uid="{5BA62E1B-5C27-4013-AF07-27877D127933}"/>
    <cellStyle name="Cálculo 4 5" xfId="597" xr:uid="{00000000-0005-0000-0000-000083020000}"/>
    <cellStyle name="Cálculo 4 5 10" xfId="12616" xr:uid="{27EFB6B0-CD32-4E6A-9E20-C4B03E80359B}"/>
    <cellStyle name="Cálculo 4 5 11" xfId="13761" xr:uid="{7BA94C36-9282-4DB4-A871-DFE5248EEAC0}"/>
    <cellStyle name="Cálculo 4 5 12" xfId="14750" xr:uid="{1572B8A0-69F3-44D9-9239-FC6ACB848DF8}"/>
    <cellStyle name="Cálculo 4 5 2" xfId="5366" xr:uid="{D908BBD5-EC2E-4536-9718-A170268EB879}"/>
    <cellStyle name="Cálculo 4 5 2 10" xfId="15490" xr:uid="{58FA3EC7-243B-49F2-BFD8-5A36D4225E59}"/>
    <cellStyle name="Cálculo 4 5 2 2" xfId="6842" xr:uid="{F9133BF0-865A-4B47-A371-438D4B08B01E}"/>
    <cellStyle name="Cálculo 4 5 2 3" xfId="8063" xr:uid="{E0A610C0-0CFD-4672-9DA3-50975C5BB42F}"/>
    <cellStyle name="Cálculo 4 5 2 4" xfId="9318" xr:uid="{C7426A83-08F4-4FA3-9A97-BB95978389ED}"/>
    <cellStyle name="Cálculo 4 5 2 5" xfId="10549" xr:uid="{5E58A234-DE12-4F4D-80F5-E0F7376D7E9A}"/>
    <cellStyle name="Cálculo 4 5 2 6" xfId="11729" xr:uid="{99386A7F-2CBE-41FB-A309-988E2A0A88AC}"/>
    <cellStyle name="Cálculo 4 5 2 7" xfId="12846" xr:uid="{A2BF0377-DC01-48F3-8195-A37F8B03C639}"/>
    <cellStyle name="Cálculo 4 5 2 8" xfId="13955" xr:uid="{80E1217C-D846-47DF-9A4D-032EACA913E3}"/>
    <cellStyle name="Cálculo 4 5 2 9" xfId="14898" xr:uid="{133901BB-0E89-46F1-AB50-AAB51AB0CE40}"/>
    <cellStyle name="Cálculo 4 5 3" xfId="3544" xr:uid="{F8B2B4B9-E594-49DA-9FFA-95BAD9D1EFCF}"/>
    <cellStyle name="Cálculo 4 5 4" xfId="3838" xr:uid="{46305AC8-A914-4676-AD0B-28699E70DCED}"/>
    <cellStyle name="Cálculo 4 5 5" xfId="6608" xr:uid="{F27B048F-A319-4830-B093-B258872CC13D}"/>
    <cellStyle name="Cálculo 4 5 6" xfId="6362" xr:uid="{81DF814A-8FEA-4DD6-97A1-0F6D764A6973}"/>
    <cellStyle name="Cálculo 4 5 7" xfId="9077" xr:uid="{CEEA9167-998C-47C0-8105-733E2172D9F7}"/>
    <cellStyle name="Cálculo 4 5 8" xfId="10325" xr:uid="{4F164F94-850C-4906-86D3-28B49868329B}"/>
    <cellStyle name="Cálculo 4 5 9" xfId="3404" xr:uid="{649B3C9E-70A9-4B60-A231-A4B36611ED83}"/>
    <cellStyle name="Cálculo 4 6" xfId="5362" xr:uid="{EC7FA875-298F-43D0-A132-09F84A0FA0E2}"/>
    <cellStyle name="Cálculo 4 6 10" xfId="15486" xr:uid="{45635EBE-DB57-4DE7-BCC8-026779C484B7}"/>
    <cellStyle name="Cálculo 4 6 2" xfId="6838" xr:uid="{FF9986EF-290C-4277-BD11-7AEFA73B2D17}"/>
    <cellStyle name="Cálculo 4 6 3" xfId="8059" xr:uid="{76B83265-AE7C-4455-8A96-12BCB2F2884B}"/>
    <cellStyle name="Cálculo 4 6 4" xfId="9314" xr:uid="{FEA949FF-8527-43C9-8604-7BCDBD0E1A55}"/>
    <cellStyle name="Cálculo 4 6 5" xfId="10545" xr:uid="{A1B6F6CE-11B0-44DC-AAA6-207F04606730}"/>
    <cellStyle name="Cálculo 4 6 6" xfId="11725" xr:uid="{A1A8849F-2B48-41D4-8D22-9C2C4E4B5182}"/>
    <cellStyle name="Cálculo 4 6 7" xfId="12842" xr:uid="{54B86FF0-DD9D-4A71-A85A-04DDC6191858}"/>
    <cellStyle name="Cálculo 4 6 8" xfId="13951" xr:uid="{04E270CB-E75F-44BF-8F8D-4A524504C894}"/>
    <cellStyle name="Cálculo 4 6 9" xfId="14894" xr:uid="{8777770B-14BF-40CB-B974-55DDFAF93C9D}"/>
    <cellStyle name="Cálculo 4 7" xfId="3540" xr:uid="{82A7C64C-A51A-4DAD-A2C2-5A45D122C091}"/>
    <cellStyle name="Cálculo 4 8" xfId="5213" xr:uid="{860D66A9-C743-4C9F-980D-4294C4F21401}"/>
    <cellStyle name="Cálculo 4 9" xfId="6612" xr:uid="{CB37E189-FF4F-4249-A2C5-CDAE5D80FB37}"/>
    <cellStyle name="Cálculo 5" xfId="598" xr:uid="{00000000-0005-0000-0000-000084020000}"/>
    <cellStyle name="Cálculo 5 10" xfId="6382" xr:uid="{87113531-C3DA-46BF-8F30-A58B1ED3AD6B}"/>
    <cellStyle name="Cálculo 5 11" xfId="9076" xr:uid="{6D38D84F-E58E-4DDA-8719-BE1B77798A66}"/>
    <cellStyle name="Cálculo 5 12" xfId="10324" xr:uid="{2E382DD3-0642-43FF-9D19-AC15660EA8BB}"/>
    <cellStyle name="Cálculo 5 13" xfId="3405" xr:uid="{5971888B-F688-40AB-8344-F8A0BB82CF95}"/>
    <cellStyle name="Cálculo 5 14" xfId="12615" xr:uid="{D3B81B0E-6E79-4776-9EE4-E701014EDBA3}"/>
    <cellStyle name="Cálculo 5 15" xfId="13760" xr:uid="{80686D1A-A00D-469A-8CD0-1D1D4734EE1B}"/>
    <cellStyle name="Cálculo 5 16" xfId="14749" xr:uid="{CC570D58-8DA0-48BD-BA16-D70B4DB42FCF}"/>
    <cellStyle name="Cálculo 5 2" xfId="599" xr:uid="{00000000-0005-0000-0000-000085020000}"/>
    <cellStyle name="Cálculo 5 2 10" xfId="12614" xr:uid="{63C08C14-D903-4194-9A47-829FE2B0975E}"/>
    <cellStyle name="Cálculo 5 2 11" xfId="13759" xr:uid="{E8D6BFBC-7DAD-47CD-8692-61846ADFDFFE}"/>
    <cellStyle name="Cálculo 5 2 12" xfId="14748" xr:uid="{C315F5B7-D262-4CBC-BD6E-45F1E654B718}"/>
    <cellStyle name="Cálculo 5 2 2" xfId="5368" xr:uid="{B9705FA2-A19D-4422-AED1-8B8A72FA4130}"/>
    <cellStyle name="Cálculo 5 2 2 10" xfId="15492" xr:uid="{28C0B9D4-79EB-4F69-9D3F-7F983254B4D0}"/>
    <cellStyle name="Cálculo 5 2 2 2" xfId="6844" xr:uid="{A17F2B13-D01B-420F-88DE-26E7F3AB6EB9}"/>
    <cellStyle name="Cálculo 5 2 2 3" xfId="8065" xr:uid="{6D7EE65C-E472-4AB9-8C3F-63A334C91745}"/>
    <cellStyle name="Cálculo 5 2 2 4" xfId="9320" xr:uid="{0876F3C7-B168-45EA-ABF1-3E7141789F50}"/>
    <cellStyle name="Cálculo 5 2 2 5" xfId="10551" xr:uid="{AED0B7E6-074E-4A6B-9AA8-2F63CDB53ABB}"/>
    <cellStyle name="Cálculo 5 2 2 6" xfId="11731" xr:uid="{93954080-BF7A-475B-A455-4417962C1E22}"/>
    <cellStyle name="Cálculo 5 2 2 7" xfId="12848" xr:uid="{753A23FB-41D1-4521-8136-087C05B83D21}"/>
    <cellStyle name="Cálculo 5 2 2 8" xfId="13957" xr:uid="{FDFA8D8F-1B0C-4916-BD76-F6E345F7B6DF}"/>
    <cellStyle name="Cálculo 5 2 2 9" xfId="14900" xr:uid="{1AC013F2-A8FD-4D00-99CF-05B9DF60F0CB}"/>
    <cellStyle name="Cálculo 5 2 3" xfId="3546" xr:uid="{5CFFA446-859C-4A01-AC18-BB39D71F7FC7}"/>
    <cellStyle name="Cálculo 5 2 4" xfId="3139" xr:uid="{31EE4C5A-6317-4098-83C8-5C9AFA6A11FE}"/>
    <cellStyle name="Cálculo 5 2 5" xfId="6606" xr:uid="{043962D0-E954-4D4B-9551-9095F8A53229}"/>
    <cellStyle name="Cálculo 5 2 6" xfId="7900" xr:uid="{75969B5B-446E-4708-B424-2C0E6E11ECB9}"/>
    <cellStyle name="Cálculo 5 2 7" xfId="9075" xr:uid="{D5D9D80D-9498-47BC-A8B3-F6269AD480D2}"/>
    <cellStyle name="Cálculo 5 2 8" xfId="10323" xr:uid="{436C08EB-189A-408F-8291-3ABD0371C6EB}"/>
    <cellStyle name="Cálculo 5 2 9" xfId="9994" xr:uid="{56A8F7E7-7AAA-4F65-8197-A390E9F24D89}"/>
    <cellStyle name="Cálculo 5 3" xfId="600" xr:uid="{00000000-0005-0000-0000-000086020000}"/>
    <cellStyle name="Cálculo 5 3 10" xfId="12613" xr:uid="{D18FA910-5973-4452-A1C1-04D3E9BCB898}"/>
    <cellStyle name="Cálculo 5 3 11" xfId="13758" xr:uid="{09BE4817-8D08-454E-83A4-7741F8E2A994}"/>
    <cellStyle name="Cálculo 5 3 12" xfId="14747" xr:uid="{AAA32519-5836-405A-B112-406866EA32F2}"/>
    <cellStyle name="Cálculo 5 3 2" xfId="5369" xr:uid="{7B569FF3-A569-40F9-BF6C-29223D023010}"/>
    <cellStyle name="Cálculo 5 3 2 10" xfId="15493" xr:uid="{14060C0B-301B-4223-813E-82490B676E73}"/>
    <cellStyle name="Cálculo 5 3 2 2" xfId="6845" xr:uid="{E356CC1C-9307-401E-BE9E-1F75DB5928A1}"/>
    <cellStyle name="Cálculo 5 3 2 3" xfId="8066" xr:uid="{A7801E53-BA3B-45D8-B1F3-81FF68FE501B}"/>
    <cellStyle name="Cálculo 5 3 2 4" xfId="9321" xr:uid="{C825175B-8FFE-4EEE-B668-B5DA4D2B95E9}"/>
    <cellStyle name="Cálculo 5 3 2 5" xfId="10552" xr:uid="{F4A3BDB0-D0E7-4E00-99F7-46C4832BD008}"/>
    <cellStyle name="Cálculo 5 3 2 6" xfId="11732" xr:uid="{E39FD1E9-4D09-4617-AFD3-80760C09EB1A}"/>
    <cellStyle name="Cálculo 5 3 2 7" xfId="12849" xr:uid="{509882C7-C446-4BD8-AC32-5E5C05E790A7}"/>
    <cellStyle name="Cálculo 5 3 2 8" xfId="13958" xr:uid="{2E340ABF-A76A-45A5-BF68-57E5A36BB969}"/>
    <cellStyle name="Cálculo 5 3 2 9" xfId="14901" xr:uid="{17F39209-880F-4BA2-899C-038697CE7D89}"/>
    <cellStyle name="Cálculo 5 3 3" xfId="3547" xr:uid="{CF088564-B03C-42A6-AD11-FB483ADC8162}"/>
    <cellStyle name="Cálculo 5 3 4" xfId="3138" xr:uid="{A8792111-88B0-4C57-BAEA-DB699FD451E4}"/>
    <cellStyle name="Cálculo 5 3 5" xfId="6605" xr:uid="{A579ABE9-E3BA-4032-A081-18C39CEBD041}"/>
    <cellStyle name="Cálculo 5 3 6" xfId="3869" xr:uid="{399F5853-A81B-407B-A622-B83EA0D79770}"/>
    <cellStyle name="Cálculo 5 3 7" xfId="9074" xr:uid="{2F3980CB-3A9B-4764-8CCB-CBB227108882}"/>
    <cellStyle name="Cálculo 5 3 8" xfId="10322" xr:uid="{558B1453-E649-47A6-837C-E99937147673}"/>
    <cellStyle name="Cálculo 5 3 9" xfId="9995" xr:uid="{7D9A4022-B4B9-49EA-97C7-C21138F598BC}"/>
    <cellStyle name="Cálculo 5 4" xfId="601" xr:uid="{00000000-0005-0000-0000-000087020000}"/>
    <cellStyle name="Cálculo 5 4 10" xfId="12612" xr:uid="{F7E8F948-299E-46B0-A2F2-0D4F8BC97213}"/>
    <cellStyle name="Cálculo 5 4 11" xfId="13757" xr:uid="{460D8181-DE8E-4E8D-B069-50B533724601}"/>
    <cellStyle name="Cálculo 5 4 12" xfId="14746" xr:uid="{6BE54141-238B-4A89-9854-7F80D3A6DBA4}"/>
    <cellStyle name="Cálculo 5 4 2" xfId="5370" xr:uid="{558BD53B-D97E-43E3-9FB4-82A69FB6C9FE}"/>
    <cellStyle name="Cálculo 5 4 2 10" xfId="15494" xr:uid="{FFF01EB2-D6CF-4ECD-9FBF-523B000C1A62}"/>
    <cellStyle name="Cálculo 5 4 2 2" xfId="6846" xr:uid="{9F6CC852-1663-47C1-A335-50C2AC29E443}"/>
    <cellStyle name="Cálculo 5 4 2 3" xfId="8067" xr:uid="{E0A692AC-F6E1-461B-A7A7-7C4E1FA347A8}"/>
    <cellStyle name="Cálculo 5 4 2 4" xfId="9322" xr:uid="{AB4A488B-751A-4ACD-83DC-B464C4F09602}"/>
    <cellStyle name="Cálculo 5 4 2 5" xfId="10553" xr:uid="{7E159E00-CF49-4949-B1A5-7D8BFAF0308D}"/>
    <cellStyle name="Cálculo 5 4 2 6" xfId="11733" xr:uid="{B31DB9C0-EDC0-4886-AF6D-58A539F65AB4}"/>
    <cellStyle name="Cálculo 5 4 2 7" xfId="12850" xr:uid="{F470FA2E-6251-4EB4-867D-DEDB3CA4637B}"/>
    <cellStyle name="Cálculo 5 4 2 8" xfId="13959" xr:uid="{0AAFCC14-1452-4762-A568-7D7CBE8D82C4}"/>
    <cellStyle name="Cálculo 5 4 2 9" xfId="14902" xr:uid="{FD322E52-84A3-437B-84B2-C71F9B2BBFFE}"/>
    <cellStyle name="Cálculo 5 4 3" xfId="3548" xr:uid="{F42EF323-7D2B-45EF-9AF3-F22E151E2252}"/>
    <cellStyle name="Cálculo 5 4 4" xfId="3137" xr:uid="{554CF84C-3813-4A7D-A708-054B97187B0E}"/>
    <cellStyle name="Cálculo 5 4 5" xfId="6604" xr:uid="{CF1BB7E7-67FA-4F38-A750-508B4A4D789C}"/>
    <cellStyle name="Cálculo 5 4 6" xfId="6369" xr:uid="{3082B5B5-1448-4F7D-A83C-76EB156E4BB0}"/>
    <cellStyle name="Cálculo 5 4 7" xfId="9073" xr:uid="{E7FF16B0-F89D-4C3A-A9C2-096B257E6DAD}"/>
    <cellStyle name="Cálculo 5 4 8" xfId="10321" xr:uid="{36CF943D-6360-4AE9-B3AB-215852B154D7}"/>
    <cellStyle name="Cálculo 5 4 9" xfId="9996" xr:uid="{5BE97E27-81ED-447C-90AF-B871136FFEA0}"/>
    <cellStyle name="Cálculo 5 5" xfId="602" xr:uid="{00000000-0005-0000-0000-000088020000}"/>
    <cellStyle name="Cálculo 5 5 10" xfId="12611" xr:uid="{FBADC0E9-0BA6-4CB5-9127-B9DCB923E656}"/>
    <cellStyle name="Cálculo 5 5 11" xfId="13756" xr:uid="{1ED40A7F-4E08-4FF1-AC4C-F7205398AD18}"/>
    <cellStyle name="Cálculo 5 5 12" xfId="14745" xr:uid="{3AC79AA1-964E-4734-859E-74FFCF783D7A}"/>
    <cellStyle name="Cálculo 5 5 2" xfId="5371" xr:uid="{71278294-EBF7-4052-B29F-1D3B2AE66AAB}"/>
    <cellStyle name="Cálculo 5 5 2 10" xfId="15495" xr:uid="{7276E8A4-F7BC-4872-AE9D-C5C7F2A59845}"/>
    <cellStyle name="Cálculo 5 5 2 2" xfId="6847" xr:uid="{9F09E0F7-7313-4BD3-BE14-654AA8F4DECD}"/>
    <cellStyle name="Cálculo 5 5 2 3" xfId="8068" xr:uid="{943BBF42-9267-4F44-B184-F5A0DECB2D6F}"/>
    <cellStyle name="Cálculo 5 5 2 4" xfId="9323" xr:uid="{EB34BFCA-8BD1-4D62-AB96-5C6BB4906491}"/>
    <cellStyle name="Cálculo 5 5 2 5" xfId="10554" xr:uid="{66240BAF-60F0-43E4-990B-0AA1341008D1}"/>
    <cellStyle name="Cálculo 5 5 2 6" xfId="11734" xr:uid="{D7823C62-675D-47FD-A2A6-5B8C69B6CE6A}"/>
    <cellStyle name="Cálculo 5 5 2 7" xfId="12851" xr:uid="{A8E2E1AC-9633-4E22-939C-1C3842852114}"/>
    <cellStyle name="Cálculo 5 5 2 8" xfId="13960" xr:uid="{60FBD550-41EC-4A10-8E86-6A7EA5964AEF}"/>
    <cellStyle name="Cálculo 5 5 2 9" xfId="14903" xr:uid="{0746C01E-57E1-47D1-9D5C-168848105DD3}"/>
    <cellStyle name="Cálculo 5 5 3" xfId="3549" xr:uid="{8A02A3E3-1F7A-4BB4-AE0F-4BD860A52A15}"/>
    <cellStyle name="Cálculo 5 5 4" xfId="5212" xr:uid="{08DCF4E8-CB5D-460C-AD05-DC5506AB82A3}"/>
    <cellStyle name="Cálculo 5 5 5" xfId="6603" xr:uid="{53E7DB5D-85D7-410B-941C-42F1BF0BC4C5}"/>
    <cellStyle name="Cálculo 5 5 6" xfId="6396" xr:uid="{E5272D4C-1AAB-44B0-9C95-734D9E3F6C19}"/>
    <cellStyle name="Cálculo 5 5 7" xfId="9072" xr:uid="{261C35E5-9082-4F65-95DD-E0505CE74282}"/>
    <cellStyle name="Cálculo 5 5 8" xfId="10320" xr:uid="{7240F11F-57B9-4F5B-A683-A15A1A84E1D2}"/>
    <cellStyle name="Cálculo 5 5 9" xfId="9997" xr:uid="{8930155F-9EDD-48C9-93FE-4D69138BBCB5}"/>
    <cellStyle name="Cálculo 5 6" xfId="5367" xr:uid="{C6676761-DDE5-4870-B5BF-AB2350E8081E}"/>
    <cellStyle name="Cálculo 5 6 10" xfId="15491" xr:uid="{D600D989-2211-41D3-A0D9-CE15AA7722E9}"/>
    <cellStyle name="Cálculo 5 6 2" xfId="6843" xr:uid="{46D32116-3BCD-4E21-9940-41EC23DC6876}"/>
    <cellStyle name="Cálculo 5 6 3" xfId="8064" xr:uid="{FF1C6F0C-D91D-4DC1-94F6-62AF5B287D10}"/>
    <cellStyle name="Cálculo 5 6 4" xfId="9319" xr:uid="{3FFE3596-EE05-421C-B858-70698EE0C12D}"/>
    <cellStyle name="Cálculo 5 6 5" xfId="10550" xr:uid="{165D0D52-8A9F-4F60-AE10-82A94FB313C7}"/>
    <cellStyle name="Cálculo 5 6 6" xfId="11730" xr:uid="{FC37CC45-3253-4A75-9935-8735254A98CB}"/>
    <cellStyle name="Cálculo 5 6 7" xfId="12847" xr:uid="{69C99B24-D6EC-4A84-BCBF-3C2A8D258911}"/>
    <cellStyle name="Cálculo 5 6 8" xfId="13956" xr:uid="{1FFAF67A-5C52-40DF-97DB-7B1C0202026C}"/>
    <cellStyle name="Cálculo 5 6 9" xfId="14899" xr:uid="{9A9C11D3-EABC-4030-AB20-3EE42617C3CC}"/>
    <cellStyle name="Cálculo 5 7" xfId="3545" xr:uid="{9A060A94-ABA6-4DF1-AFE4-DE088462A628}"/>
    <cellStyle name="Cálculo 5 8" xfId="3140" xr:uid="{66EB9F16-355B-4AD3-BFE6-428A8947ADCA}"/>
    <cellStyle name="Cálculo 5 9" xfId="6607" xr:uid="{F04C7735-D167-465B-98F5-0D39BCF0329D}"/>
    <cellStyle name="Cálculo 6" xfId="603" xr:uid="{00000000-0005-0000-0000-000089020000}"/>
    <cellStyle name="Cálculo 6 10" xfId="3868" xr:uid="{566CDB60-82C0-4A08-A07B-EC79A06DD200}"/>
    <cellStyle name="Cálculo 6 11" xfId="9071" xr:uid="{5C84DCEB-0BBD-4272-A1F9-0A899CD65EEE}"/>
    <cellStyle name="Cálculo 6 12" xfId="10319" xr:uid="{4635A28C-76C2-44C5-B675-E4349019F8F1}"/>
    <cellStyle name="Cálculo 6 13" xfId="3406" xr:uid="{7C98211C-C854-4349-8F38-30FA47044B6A}"/>
    <cellStyle name="Cálculo 6 14" xfId="12610" xr:uid="{990405CB-C6A6-40DC-9CC3-F18670F23FCB}"/>
    <cellStyle name="Cálculo 6 15" xfId="13755" xr:uid="{3B3C0D64-C9CA-47A1-8C61-E0C9586F3F03}"/>
    <cellStyle name="Cálculo 6 16" xfId="14744" xr:uid="{F37F6344-41E9-415E-95FB-A6A0CD98E8E9}"/>
    <cellStyle name="Cálculo 6 2" xfId="604" xr:uid="{00000000-0005-0000-0000-00008A020000}"/>
    <cellStyle name="Cálculo 6 2 10" xfId="12609" xr:uid="{244A8AE8-7C07-4D72-841F-55F07EE2B6FD}"/>
    <cellStyle name="Cálculo 6 2 11" xfId="12369" xr:uid="{1D39BD96-C169-4337-8EFD-54EF5E31C334}"/>
    <cellStyle name="Cálculo 6 2 12" xfId="14743" xr:uid="{DBD474F4-5673-4DBF-A3A9-F908428BD397}"/>
    <cellStyle name="Cálculo 6 2 2" xfId="5373" xr:uid="{594D823F-5BA4-4530-A927-1D3B71A79637}"/>
    <cellStyle name="Cálculo 6 2 2 10" xfId="15497" xr:uid="{28F5132B-AC8A-4BBF-AFF7-5B53BC9E9580}"/>
    <cellStyle name="Cálculo 6 2 2 2" xfId="6849" xr:uid="{EBBB9A79-2524-445D-85A8-B4969379F924}"/>
    <cellStyle name="Cálculo 6 2 2 3" xfId="8070" xr:uid="{4A74163C-DB1C-4EDE-9A50-274915EFC2DA}"/>
    <cellStyle name="Cálculo 6 2 2 4" xfId="9325" xr:uid="{75B0FEBF-F388-455D-8F71-F3CA14FA93BD}"/>
    <cellStyle name="Cálculo 6 2 2 5" xfId="10556" xr:uid="{B6C45CD2-1C64-4D57-AB1C-B587B819C7AF}"/>
    <cellStyle name="Cálculo 6 2 2 6" xfId="11736" xr:uid="{C4CF3319-0E79-46DF-A8B6-EA4540BB2E8B}"/>
    <cellStyle name="Cálculo 6 2 2 7" xfId="12853" xr:uid="{057A3099-2580-446F-86B8-41F413967EF0}"/>
    <cellStyle name="Cálculo 6 2 2 8" xfId="13962" xr:uid="{58267E4D-4197-4732-AFE6-66B5754EEE92}"/>
    <cellStyle name="Cálculo 6 2 2 9" xfId="14905" xr:uid="{54B01FF0-A881-4582-9D82-EDCEF359597D}"/>
    <cellStyle name="Cálculo 6 2 3" xfId="3551" xr:uid="{3596D74F-D05D-4656-952B-75717BD7B097}"/>
    <cellStyle name="Cálculo 6 2 4" xfId="3836" xr:uid="{7D07432F-F583-437B-B91C-E5087D3D4706}"/>
    <cellStyle name="Cálculo 6 2 5" xfId="4877" xr:uid="{C679A208-AB13-4D64-9030-35F4CFE40133}"/>
    <cellStyle name="Cálculo 6 2 6" xfId="6360" xr:uid="{787FF32D-F7D1-47BD-8FC3-3EE5F56D10DC}"/>
    <cellStyle name="Cálculo 6 2 7" xfId="9070" xr:uid="{78CA1FBC-484E-427A-A967-39D491CAAB2B}"/>
    <cellStyle name="Cálculo 6 2 8" xfId="10318" xr:uid="{77C80C9B-8734-4793-8F9F-BD510E2001AF}"/>
    <cellStyle name="Cálculo 6 2 9" xfId="3407" xr:uid="{502E52A6-A16F-4DDA-9273-09E6EE8AC140}"/>
    <cellStyle name="Cálculo 6 3" xfId="605" xr:uid="{00000000-0005-0000-0000-00008B020000}"/>
    <cellStyle name="Cálculo 6 3 10" xfId="12608" xr:uid="{8BAF702C-AC51-4F7E-B32D-1DC573619DF7}"/>
    <cellStyle name="Cálculo 6 3 11" xfId="12395" xr:uid="{673D0155-AC64-4DE3-AC61-4A8F5A034FF8}"/>
    <cellStyle name="Cálculo 6 3 12" xfId="14742" xr:uid="{278145CB-9F60-4279-99C3-BAC1565B76EF}"/>
    <cellStyle name="Cálculo 6 3 2" xfId="5374" xr:uid="{9E0AA3D2-74F3-47CC-B121-0BE317423FB6}"/>
    <cellStyle name="Cálculo 6 3 2 10" xfId="15498" xr:uid="{AD1D147E-13D8-4043-8483-5BCBBF459E7F}"/>
    <cellStyle name="Cálculo 6 3 2 2" xfId="6850" xr:uid="{78120124-53B8-4D57-9727-76EF5E346585}"/>
    <cellStyle name="Cálculo 6 3 2 3" xfId="8071" xr:uid="{6F2A68BE-4516-49CA-BA06-7F5F136B1141}"/>
    <cellStyle name="Cálculo 6 3 2 4" xfId="9326" xr:uid="{381E5CC7-DEA6-4C36-A11C-F5D06927713B}"/>
    <cellStyle name="Cálculo 6 3 2 5" xfId="10557" xr:uid="{66186D11-0CCC-470E-9AF7-1E651E2CD7B7}"/>
    <cellStyle name="Cálculo 6 3 2 6" xfId="11737" xr:uid="{5203DA5B-2EC4-4337-8AFA-EF489CB389F2}"/>
    <cellStyle name="Cálculo 6 3 2 7" xfId="12854" xr:uid="{A2BF13C5-4316-4319-93C8-D48C198FAC70}"/>
    <cellStyle name="Cálculo 6 3 2 8" xfId="13963" xr:uid="{7AAB5E17-41AA-4ABF-B2A9-0156668D75B4}"/>
    <cellStyle name="Cálculo 6 3 2 9" xfId="14906" xr:uid="{AE3D1124-F2B8-4A74-8AD2-34A3222D3B8D}"/>
    <cellStyle name="Cálculo 6 3 3" xfId="3552" xr:uid="{A35505CF-7FD0-4FC9-A3D1-9B716E651698}"/>
    <cellStyle name="Cálculo 6 3 4" xfId="3835" xr:uid="{91C9DB39-C738-40C0-8269-18E95B20CDF2}"/>
    <cellStyle name="Cálculo 6 3 5" xfId="4905" xr:uid="{8CE11D26-91C0-4059-8530-EA2A86BAA3F8}"/>
    <cellStyle name="Cálculo 6 3 6" xfId="6388" xr:uid="{81271222-B676-4862-800D-7A973D21220A}"/>
    <cellStyle name="Cálculo 6 3 7" xfId="9069" xr:uid="{2F6E7BBA-E80D-4CBE-AEA8-CAD9F5637633}"/>
    <cellStyle name="Cálculo 6 3 8" xfId="10317" xr:uid="{E4875345-4BCC-4800-AEED-20C8AA27EA93}"/>
    <cellStyle name="Cálculo 6 3 9" xfId="3408" xr:uid="{2EFC6ABB-9C06-4810-979D-E943E00EFC5D}"/>
    <cellStyle name="Cálculo 6 4" xfId="606" xr:uid="{00000000-0005-0000-0000-00008C020000}"/>
    <cellStyle name="Cálculo 6 4 10" xfId="12607" xr:uid="{087AB077-C0AF-430B-8E1E-3A6FFB609B5B}"/>
    <cellStyle name="Cálculo 6 4 11" xfId="12371" xr:uid="{7B387125-625B-4174-B3D3-D9E9EB19E392}"/>
    <cellStyle name="Cálculo 6 4 12" xfId="14741" xr:uid="{63F97716-4C9E-4C0D-8B2A-FCB1EFE10544}"/>
    <cellStyle name="Cálculo 6 4 2" xfId="5375" xr:uid="{0EBBB9B6-8C4A-460A-B55A-20484A22FCF2}"/>
    <cellStyle name="Cálculo 6 4 2 10" xfId="15499" xr:uid="{9CACD035-1845-42A9-8EBD-2469EFE94EB4}"/>
    <cellStyle name="Cálculo 6 4 2 2" xfId="6851" xr:uid="{E2833C58-91CB-4291-A455-A601C8C7DECF}"/>
    <cellStyle name="Cálculo 6 4 2 3" xfId="8072" xr:uid="{695B6D62-23E4-4F9D-B94A-3A0B2DE308DD}"/>
    <cellStyle name="Cálculo 6 4 2 4" xfId="9327" xr:uid="{EA6B130B-05DC-4DC9-B3D6-142F4CB8311A}"/>
    <cellStyle name="Cálculo 6 4 2 5" xfId="10558" xr:uid="{954BFD01-4B17-4171-A2B6-1A8E11AEF51F}"/>
    <cellStyle name="Cálculo 6 4 2 6" xfId="11738" xr:uid="{50C44C4E-A2E6-4BD7-B3F5-DE1C8DE14534}"/>
    <cellStyle name="Cálculo 6 4 2 7" xfId="12855" xr:uid="{05FE488D-4A0A-4994-9C11-428A9B4DEFA7}"/>
    <cellStyle name="Cálculo 6 4 2 8" xfId="13964" xr:uid="{F6F401A2-2858-41E4-A050-ECAA26C66B1E}"/>
    <cellStyle name="Cálculo 6 4 2 9" xfId="14907" xr:uid="{30C08C9C-F918-4E52-A25A-8B53576266A0}"/>
    <cellStyle name="Cálculo 6 4 3" xfId="3553" xr:uid="{A550E375-6D35-4F1D-A01A-34E078AA269D}"/>
    <cellStyle name="Cálculo 6 4 4" xfId="3834" xr:uid="{0ACEBE53-0C8A-4ECE-82F4-5381560E6F6F}"/>
    <cellStyle name="Cálculo 6 4 5" xfId="4879" xr:uid="{372B9A35-0808-4C42-AF2E-3AFBF5798476}"/>
    <cellStyle name="Cálculo 6 4 6" xfId="8504" xr:uid="{AFF9DA7C-817D-41D3-8F4F-37AF72B0ACA3}"/>
    <cellStyle name="Cálculo 6 4 7" xfId="9068" xr:uid="{4DFF0F7F-5660-4CC5-85D0-53EF495B2274}"/>
    <cellStyle name="Cálculo 6 4 8" xfId="10316" xr:uid="{E61F319B-F2AB-4BF8-B5FF-02CB7FA85639}"/>
    <cellStyle name="Cálculo 6 4 9" xfId="9407" xr:uid="{26103F89-552A-46EF-A760-1F485899FE64}"/>
    <cellStyle name="Cálculo 6 5" xfId="607" xr:uid="{00000000-0005-0000-0000-00008D020000}"/>
    <cellStyle name="Cálculo 6 5 10" xfId="11290" xr:uid="{981046ED-1EE5-4E72-8DC4-92B64BAE5830}"/>
    <cellStyle name="Cálculo 6 5 11" xfId="12387" xr:uid="{FC24E260-BDC3-4208-B452-163C3CDFFE36}"/>
    <cellStyle name="Cálculo 6 5 12" xfId="13551" xr:uid="{F8D473DF-2D8D-499B-A7EA-D4CEA173EF5C}"/>
    <cellStyle name="Cálculo 6 5 2" xfId="5376" xr:uid="{CCF4E88E-D3EC-4807-8573-3008BAF5EB3A}"/>
    <cellStyle name="Cálculo 6 5 2 10" xfId="15500" xr:uid="{4D66533E-B4B9-455C-9DD4-E356DC4ACED4}"/>
    <cellStyle name="Cálculo 6 5 2 2" xfId="6852" xr:uid="{B59A2CF8-A4B8-4D3A-AFB3-7B0EE3429317}"/>
    <cellStyle name="Cálculo 6 5 2 3" xfId="8073" xr:uid="{C28A61BD-B3A0-4B32-851E-519A6205101D}"/>
    <cellStyle name="Cálculo 6 5 2 4" xfId="9328" xr:uid="{5FE24CCD-FD1C-4D23-9AE7-7830F7C48075}"/>
    <cellStyle name="Cálculo 6 5 2 5" xfId="10559" xr:uid="{D94C1C45-12D0-4D38-8794-06F6271458D3}"/>
    <cellStyle name="Cálculo 6 5 2 6" xfId="11739" xr:uid="{09F1E91B-BA14-4421-94B1-F6123326352F}"/>
    <cellStyle name="Cálculo 6 5 2 7" xfId="12856" xr:uid="{AD0DE916-9794-46D7-8044-1EFB638B9AE6}"/>
    <cellStyle name="Cálculo 6 5 2 8" xfId="13965" xr:uid="{7FE7BDC4-5FDA-4F6D-BF15-61F6AE30543A}"/>
    <cellStyle name="Cálculo 6 5 2 9" xfId="14908" xr:uid="{89DAD77D-E10E-41DD-98BC-47BC4F5B941A}"/>
    <cellStyle name="Cálculo 6 5 3" xfId="3554" xr:uid="{FB382760-686A-4BF5-A88F-E4AC54D013B6}"/>
    <cellStyle name="Cálculo 6 5 4" xfId="3136" xr:uid="{4A17B6B0-3C06-42A7-BD48-377005F8E0B1}"/>
    <cellStyle name="Cálculo 6 5 5" xfId="4898" xr:uid="{4CABD1A6-8DE0-4108-A3C0-422A19AF0FB0}"/>
    <cellStyle name="Cálculo 6 5 6" xfId="3867" xr:uid="{5823F623-80D1-4B76-ACBA-310BF5268D4C}"/>
    <cellStyle name="Cálculo 6 5 7" xfId="7580" xr:uid="{AA47C109-2FBC-46A7-A7D4-67C68BA63FA9}"/>
    <cellStyle name="Cálculo 6 5 8" xfId="8827" xr:uid="{92B68038-964E-4FB5-9AAF-8D0BB8F3210F}"/>
    <cellStyle name="Cálculo 6 5 9" xfId="3409" xr:uid="{D0204F6F-B04F-438F-BEA2-1B288B354D31}"/>
    <cellStyle name="Cálculo 6 6" xfId="5372" xr:uid="{21407E10-A199-4391-8CB6-0B0B6072C939}"/>
    <cellStyle name="Cálculo 6 6 10" xfId="15496" xr:uid="{13D9D049-DE96-4144-A57D-1DE2C2CE7115}"/>
    <cellStyle name="Cálculo 6 6 2" xfId="6848" xr:uid="{0097753E-19C9-4EC4-AD79-DC3E2038A9F7}"/>
    <cellStyle name="Cálculo 6 6 3" xfId="8069" xr:uid="{10FBD508-17F8-4B63-AFB8-DF924262E84E}"/>
    <cellStyle name="Cálculo 6 6 4" xfId="9324" xr:uid="{15AD7877-5D40-4896-9285-AC0116FD3D90}"/>
    <cellStyle name="Cálculo 6 6 5" xfId="10555" xr:uid="{7F106EE0-A790-43A0-B4F2-F12992B90C78}"/>
    <cellStyle name="Cálculo 6 6 6" xfId="11735" xr:uid="{DF910A16-D050-4DA2-A422-2C470268434B}"/>
    <cellStyle name="Cálculo 6 6 7" xfId="12852" xr:uid="{F86F2A1E-90FB-4CB8-A74C-86A8AF83224A}"/>
    <cellStyle name="Cálculo 6 6 8" xfId="13961" xr:uid="{4CCE1716-A7F2-4B0A-B829-908BBDB01D24}"/>
    <cellStyle name="Cálculo 6 6 9" xfId="14904" xr:uid="{8A6778E5-B4EF-4833-BE4B-C56B5F8AA9E7}"/>
    <cellStyle name="Cálculo 6 7" xfId="3550" xr:uid="{3CE702BF-FCBA-4A07-96B6-4FE612A127FF}"/>
    <cellStyle name="Cálculo 6 8" xfId="3837" xr:uid="{ACCDB933-D8DC-47BB-8249-A8BAE94A51C5}"/>
    <cellStyle name="Cálculo 6 9" xfId="6602" xr:uid="{F2ED458D-6EFE-463B-A551-A39108BAAE48}"/>
    <cellStyle name="Cálculo 7" xfId="608" xr:uid="{00000000-0005-0000-0000-00008E020000}"/>
    <cellStyle name="Cálculo 7 10" xfId="6363" xr:uid="{765238B9-450E-4E6C-8FF3-89C85091F3C1}"/>
    <cellStyle name="Cálculo 7 11" xfId="7614" xr:uid="{7C6B4747-D7AF-4BB2-9484-A3987CF22B41}"/>
    <cellStyle name="Cálculo 7 12" xfId="8856" xr:uid="{0A4D5448-E7A2-4002-9AD6-7451F874FDB2}"/>
    <cellStyle name="Cálculo 7 13" xfId="3410" xr:uid="{ADD8E898-12B2-45F4-9D88-242BF6A61B53}"/>
    <cellStyle name="Cálculo 7 14" xfId="11315" xr:uid="{402E5CE9-8970-42AE-B35F-3178853EE0EE}"/>
    <cellStyle name="Cálculo 7 15" xfId="13817" xr:uid="{7800D0CB-8394-40D1-8937-A2290BEBC3A1}"/>
    <cellStyle name="Cálculo 7 16" xfId="13563" xr:uid="{176E1FA2-FC09-47CD-A9FA-0D2D94491513}"/>
    <cellStyle name="Cálculo 7 2" xfId="609" xr:uid="{00000000-0005-0000-0000-00008F020000}"/>
    <cellStyle name="Cálculo 7 2 10" xfId="9982" xr:uid="{47D0D805-AAEB-4C1E-96B2-BC8CBBB43DA8}"/>
    <cellStyle name="Cálculo 7 2 11" xfId="3396" xr:uid="{A0CC20FC-8C74-4831-9F3B-36992F1B1D34}"/>
    <cellStyle name="Cálculo 7 2 12" xfId="13553" xr:uid="{0D4D80F3-87A9-421D-A8C0-E45D1CED0810}"/>
    <cellStyle name="Cálculo 7 2 2" xfId="5378" xr:uid="{F134C368-2EB9-4E99-BB6D-6441D9ABF81E}"/>
    <cellStyle name="Cálculo 7 2 2 10" xfId="15502" xr:uid="{1AEF2B87-F128-4CE7-B375-8C49DAD4B137}"/>
    <cellStyle name="Cálculo 7 2 2 2" xfId="6854" xr:uid="{67EFC99E-14D8-475B-A2FA-319BEF4D9212}"/>
    <cellStyle name="Cálculo 7 2 2 3" xfId="8075" xr:uid="{8FE00A70-C90B-4EDA-A74A-56F10378901C}"/>
    <cellStyle name="Cálculo 7 2 2 4" xfId="9330" xr:uid="{A88E25CA-36A7-4532-ABEA-A61CFB0E850E}"/>
    <cellStyle name="Cálculo 7 2 2 5" xfId="10561" xr:uid="{31E4B773-D507-4473-9BB0-99F1415DD34B}"/>
    <cellStyle name="Cálculo 7 2 2 6" xfId="11741" xr:uid="{9DA95C3B-E3C0-48DE-BAB1-C73F35B3A61F}"/>
    <cellStyle name="Cálculo 7 2 2 7" xfId="12858" xr:uid="{11757CC6-5485-47B1-A5AE-6BA54F68EF62}"/>
    <cellStyle name="Cálculo 7 2 2 8" xfId="13967" xr:uid="{6C528823-06A6-460E-BF16-027B6716C2FD}"/>
    <cellStyle name="Cálculo 7 2 2 9" xfId="14910" xr:uid="{085D0C78-0167-447D-9805-24A74B2C0397}"/>
    <cellStyle name="Cálculo 7 2 3" xfId="3556" xr:uid="{FBFE2D2A-5970-40B3-A33C-FC23EF1DFDE4}"/>
    <cellStyle name="Cálculo 7 2 4" xfId="3832" xr:uid="{032E8386-C29D-43CD-B62E-EEB0783B9584}"/>
    <cellStyle name="Cálculo 7 2 5" xfId="3116" xr:uid="{7A5AABD1-BBBA-4EE4-9B17-ED978CEA96DE}"/>
    <cellStyle name="Cálculo 7 2 6" xfId="6676" xr:uid="{71F754C6-9918-491B-8566-B3230E858EB4}"/>
    <cellStyle name="Cálculo 7 2 7" xfId="7583" xr:uid="{3937B945-3C42-4CDF-88D5-4C9AFC616FE7}"/>
    <cellStyle name="Cálculo 7 2 8" xfId="8829" xr:uid="{3DFEDEBE-B1D0-4BA0-8678-A5CB537B114D}"/>
    <cellStyle name="Cálculo 7 2 9" xfId="6933" xr:uid="{0C278CC8-C57C-4042-8522-5CD4284F943F}"/>
    <cellStyle name="Cálculo 7 3" xfId="610" xr:uid="{00000000-0005-0000-0000-000090020000}"/>
    <cellStyle name="Cálculo 7 3 10" xfId="11307" xr:uid="{25FAB54F-DEAD-4A1E-BE06-833FACB3E0AE}"/>
    <cellStyle name="Cálculo 7 3 11" xfId="12377" xr:uid="{B689BBBD-E334-46C7-B3BA-F25EB00AD04B}"/>
    <cellStyle name="Cálculo 7 3 12" xfId="13561" xr:uid="{7EF796AC-2574-40CC-90FE-3FB6592883E2}"/>
    <cellStyle name="Cálculo 7 3 2" xfId="5379" xr:uid="{BDAA3205-850C-434E-93D3-80F4B717421A}"/>
    <cellStyle name="Cálculo 7 3 2 10" xfId="15503" xr:uid="{E8CF7310-B1DC-4221-B0B7-3FBD61A959D9}"/>
    <cellStyle name="Cálculo 7 3 2 2" xfId="6855" xr:uid="{5E31FCDD-0DD6-4B85-8CFE-BDA823066124}"/>
    <cellStyle name="Cálculo 7 3 2 3" xfId="8076" xr:uid="{D72CB6AC-D7A2-48D5-9ED3-A12FC1BBD062}"/>
    <cellStyle name="Cálculo 7 3 2 4" xfId="9331" xr:uid="{1F959B77-4B9D-456B-8994-CB745866A7B1}"/>
    <cellStyle name="Cálculo 7 3 2 5" xfId="10562" xr:uid="{65805EF7-9436-4741-B149-3071D1657F81}"/>
    <cellStyle name="Cálculo 7 3 2 6" xfId="11742" xr:uid="{7CCF77AD-F3A0-44FA-A361-0817CA32A627}"/>
    <cellStyle name="Cálculo 7 3 2 7" xfId="12859" xr:uid="{70AC4A9F-C3D2-4BD4-8085-077E8E5CEF6D}"/>
    <cellStyle name="Cálculo 7 3 2 8" xfId="13968" xr:uid="{67F77D4E-C031-4A60-8E0F-AFEAD60027AE}"/>
    <cellStyle name="Cálculo 7 3 2 9" xfId="14911" xr:uid="{70A8471C-47A1-4164-9048-D886A641D030}"/>
    <cellStyle name="Cálculo 7 3 3" xfId="3557" xr:uid="{65DC7FFE-F9B2-4391-87E6-7DA8D7E87650}"/>
    <cellStyle name="Cálculo 7 3 4" xfId="3831" xr:uid="{AD6CDECE-0B3A-4595-BD06-4E87B06CD9E7}"/>
    <cellStyle name="Cálculo 7 3 5" xfId="4886" xr:uid="{9F02BA19-0438-483C-B5A4-FFAEAB58D8E4}"/>
    <cellStyle name="Cálculo 7 3 6" xfId="8505" xr:uid="{CCCDF77D-1ABE-4282-A155-7862A586A569}"/>
    <cellStyle name="Cálculo 7 3 7" xfId="7605" xr:uid="{6160695A-FCB1-4401-8ED9-696EEEE20EB4}"/>
    <cellStyle name="Cálculo 7 3 8" xfId="8848" xr:uid="{1645E79A-4B4C-4CF7-BEF0-E5CD69DB516E}"/>
    <cellStyle name="Cálculo 7 3 9" xfId="3411" xr:uid="{FC379091-E19B-4F52-8C74-D0965AB39DBE}"/>
    <cellStyle name="Cálculo 7 4" xfId="611" xr:uid="{00000000-0005-0000-0000-000091020000}"/>
    <cellStyle name="Cálculo 7 4 10" xfId="12678" xr:uid="{F37A5AF1-3461-45CE-890B-F340C592E06E}"/>
    <cellStyle name="Cálculo 7 4 11" xfId="12402" xr:uid="{960178F3-9734-4620-8A48-0A71A329B677}"/>
    <cellStyle name="Cálculo 7 4 12" xfId="14772" xr:uid="{CB3DDA31-DAB4-4F25-9586-D12FD8BF029F}"/>
    <cellStyle name="Cálculo 7 4 2" xfId="5380" xr:uid="{6A930717-7EC5-49F3-8C00-1ADF6CF4247F}"/>
    <cellStyle name="Cálculo 7 4 2 10" xfId="15504" xr:uid="{B42F82F4-BEB4-40F8-8562-AFE3C39F1FC0}"/>
    <cellStyle name="Cálculo 7 4 2 2" xfId="6856" xr:uid="{18314988-D4BE-4F97-A684-E8675E014B1E}"/>
    <cellStyle name="Cálculo 7 4 2 3" xfId="8077" xr:uid="{4E754EBB-6053-4B72-821E-84B9AA9B8F8B}"/>
    <cellStyle name="Cálculo 7 4 2 4" xfId="9332" xr:uid="{7CA9A87D-2BA3-49FD-B74E-43B3DDA1BC67}"/>
    <cellStyle name="Cálculo 7 4 2 5" xfId="10563" xr:uid="{B04968B5-0A85-46C8-AF1C-0F6F2F157FA7}"/>
    <cellStyle name="Cálculo 7 4 2 6" xfId="11743" xr:uid="{8F5003A7-EC19-4621-86D4-21ADD8DA938F}"/>
    <cellStyle name="Cálculo 7 4 2 7" xfId="12860" xr:uid="{A31A3B9C-56B2-4E60-B5A0-A805E3154F8D}"/>
    <cellStyle name="Cálculo 7 4 2 8" xfId="13969" xr:uid="{39110D8C-A886-438A-8346-B84D6D6DBDDE}"/>
    <cellStyle name="Cálculo 7 4 2 9" xfId="14912" xr:uid="{1604F824-73D4-4FEA-8C75-7D2FCDB04281}"/>
    <cellStyle name="Cálculo 7 4 3" xfId="3558" xr:uid="{4614765E-14B1-4EFE-987F-6E1251FBBBCF}"/>
    <cellStyle name="Cálculo 7 4 4" xfId="3830" xr:uid="{5B104E00-4771-4FEF-8FE7-1BE01843B9CE}"/>
    <cellStyle name="Cálculo 7 4 5" xfId="4912" xr:uid="{69DFC2DE-0865-467C-A98A-888888579C4E}"/>
    <cellStyle name="Cálculo 7 4 6" xfId="3864" xr:uid="{3304A03C-A785-472A-9978-5781D8539229}"/>
    <cellStyle name="Cálculo 7 4 7" xfId="9147" xr:uid="{98CB1784-9EEF-4D78-A7C7-5917894CF6FE}"/>
    <cellStyle name="Cálculo 7 4 8" xfId="10390" xr:uid="{F18508CE-7D1C-4878-A9BD-5BB0C5C97E47}"/>
    <cellStyle name="Cálculo 7 4 9" xfId="3412" xr:uid="{0FFC87A2-B90A-4F5B-9EF0-EDDB1E559D84}"/>
    <cellStyle name="Cálculo 7 5" xfId="612" xr:uid="{00000000-0005-0000-0000-000092020000}"/>
    <cellStyle name="Cálculo 7 5 10" xfId="3766" xr:uid="{EDC84487-D2F3-4554-8EC1-BC6CA88DC3D9}"/>
    <cellStyle name="Cálculo 7 5 11" xfId="10525" xr:uid="{8A5EF6F6-281D-4DBB-B679-A98FA7113A89}"/>
    <cellStyle name="Cálculo 7 5 12" xfId="3768" xr:uid="{C48EC7A9-2B3D-466D-A457-040317661D3F}"/>
    <cellStyle name="Cálculo 7 5 2" xfId="5381" xr:uid="{59F5FC3A-F575-451C-B573-5DF1E437015E}"/>
    <cellStyle name="Cálculo 7 5 2 10" xfId="15505" xr:uid="{3CB5BB0C-704D-4D4B-85F9-81CF499E59CA}"/>
    <cellStyle name="Cálculo 7 5 2 2" xfId="6857" xr:uid="{AD5572AE-98BF-492C-A1E2-1F8C0933BD07}"/>
    <cellStyle name="Cálculo 7 5 2 3" xfId="8078" xr:uid="{8C088447-3586-4F7F-9E18-5EF940721B6C}"/>
    <cellStyle name="Cálculo 7 5 2 4" xfId="9333" xr:uid="{59961237-398D-4720-9266-D12D94B60264}"/>
    <cellStyle name="Cálculo 7 5 2 5" xfId="10564" xr:uid="{E48DAB78-9451-41D0-8919-8C8372D539B6}"/>
    <cellStyle name="Cálculo 7 5 2 6" xfId="11744" xr:uid="{623DED7C-C337-4F4C-B3A9-7DFEDA7AEE4D}"/>
    <cellStyle name="Cálculo 7 5 2 7" xfId="12861" xr:uid="{45FE3776-0A65-4DFC-B22C-2A4758B17AA4}"/>
    <cellStyle name="Cálculo 7 5 2 8" xfId="13970" xr:uid="{8431CE65-83B8-48CA-BDCE-EA1A202B9DFE}"/>
    <cellStyle name="Cálculo 7 5 2 9" xfId="14913" xr:uid="{6EA940F5-7539-438E-8032-D2D36AD1AAA2}"/>
    <cellStyle name="Cálculo 7 5 3" xfId="3559" xr:uid="{8A8F80E7-2A14-4532-9162-10D21F6058E3}"/>
    <cellStyle name="Cálculo 7 5 4" xfId="3829" xr:uid="{D4C50F93-6A42-46F0-ABF6-63C886AC2F66}"/>
    <cellStyle name="Cálculo 7 5 5" xfId="3424" xr:uid="{5BA91CA8-1FAE-41B5-A9D3-EDB872C6AE19}"/>
    <cellStyle name="Cálculo 7 5 6" xfId="8143" xr:uid="{5F845805-DA25-4A47-9069-96742D7F92A4}"/>
    <cellStyle name="Cálculo 7 5 7" xfId="6634" xr:uid="{D97E8605-0B61-4BB7-BD2F-4041367F926A}"/>
    <cellStyle name="Cálculo 7 5 8" xfId="7856" xr:uid="{6E2A01D0-FD61-4B81-B09A-F88E1FD52155}"/>
    <cellStyle name="Cálculo 7 5 9" xfId="3413" xr:uid="{9043C67D-0BE8-4396-A73B-4E4B4F72A97A}"/>
    <cellStyle name="Cálculo 7 6" xfId="5377" xr:uid="{097A0E01-A75E-4188-85D9-0D2CFE923D85}"/>
    <cellStyle name="Cálculo 7 6 10" xfId="15501" xr:uid="{201A7C6C-EC84-452E-A9BD-02E3D5B08ED0}"/>
    <cellStyle name="Cálculo 7 6 2" xfId="6853" xr:uid="{358393B9-749F-4050-A3A2-85082D84CDE6}"/>
    <cellStyle name="Cálculo 7 6 3" xfId="8074" xr:uid="{F4F7104A-62E3-430E-B179-74BC9C2EE001}"/>
    <cellStyle name="Cálculo 7 6 4" xfId="9329" xr:uid="{1C081FE2-454B-4E9A-9687-646B65E3F484}"/>
    <cellStyle name="Cálculo 7 6 5" xfId="10560" xr:uid="{AB4AB114-098D-49D5-97AA-34CDC32A9E05}"/>
    <cellStyle name="Cálculo 7 6 6" xfId="11740" xr:uid="{70A17286-6A40-43BE-B1DB-2D2EA7197316}"/>
    <cellStyle name="Cálculo 7 6 7" xfId="12857" xr:uid="{863E8F1B-A262-4AED-A48D-A1D874E7A83B}"/>
    <cellStyle name="Cálculo 7 6 8" xfId="13966" xr:uid="{47A5722A-5996-40C3-99B6-EC7778ED376C}"/>
    <cellStyle name="Cálculo 7 6 9" xfId="14909" xr:uid="{BC4FFDC2-7AC0-4DB6-B020-2F4D0B4AB27A}"/>
    <cellStyle name="Cálculo 7 7" xfId="3555" xr:uid="{1886B382-B3E6-4B46-A5D9-C660EA31A2D6}"/>
    <cellStyle name="Cálculo 7 8" xfId="3833" xr:uid="{3BC466CF-12C3-4DDA-ACA2-5C88315A7281}"/>
    <cellStyle name="Cálculo 7 9" xfId="6680" xr:uid="{4F5597EA-A01A-4CD7-9A28-0359633F6490}"/>
    <cellStyle name="Cálculo 8" xfId="613" xr:uid="{00000000-0005-0000-0000-000093020000}"/>
    <cellStyle name="Cálculo 8 10" xfId="3866" xr:uid="{723AE880-DF0E-493C-A8FE-F9591367E258}"/>
    <cellStyle name="Cálculo 8 11" xfId="7591" xr:uid="{371F4113-9A16-4EED-B41F-0B42A6C0C795}"/>
    <cellStyle name="Cálculo 8 12" xfId="8835" xr:uid="{63A871B5-60A7-4A25-B8AB-EBF247AD2A48}"/>
    <cellStyle name="Cálculo 8 13" xfId="11809" xr:uid="{EC69E4D1-938C-4E37-A511-2B90BE9D1E6A}"/>
    <cellStyle name="Cálculo 8 14" xfId="11298" xr:uid="{AC8BD7B0-3E93-4B56-831B-E5402B304920}"/>
    <cellStyle name="Cálculo 8 15" xfId="12370" xr:uid="{B7527A17-A470-400A-956A-3AA6E9CFB002}"/>
    <cellStyle name="Cálculo 8 16" xfId="13559" xr:uid="{05499214-4CB4-4057-802E-6DE41C993B61}"/>
    <cellStyle name="Cálculo 8 2" xfId="614" xr:uid="{00000000-0005-0000-0000-000094020000}"/>
    <cellStyle name="Cálculo 8 2 10" xfId="11321" xr:uid="{3F8DC8A3-5EDE-4F8A-BC33-0B50BDBD5448}"/>
    <cellStyle name="Cálculo 8 2 11" xfId="12393" xr:uid="{BCFB5BBC-8C7D-44F8-8B4D-2899AB2F3AB1}"/>
    <cellStyle name="Cálculo 8 2 12" xfId="13564" xr:uid="{7F3E61C3-997F-4790-882A-B2366D4C7784}"/>
    <cellStyle name="Cálculo 8 2 2" xfId="5383" xr:uid="{42E222C3-45BC-49F1-AD5C-CD83BD60D653}"/>
    <cellStyle name="Cálculo 8 2 2 10" xfId="15507" xr:uid="{FA2170D5-FF1D-41D8-9287-E91016F491CD}"/>
    <cellStyle name="Cálculo 8 2 2 2" xfId="6859" xr:uid="{61E844D8-EF2C-430A-8B83-056C7F17D2E6}"/>
    <cellStyle name="Cálculo 8 2 2 3" xfId="8080" xr:uid="{64F6CFC3-FD98-4A87-8AAD-936C5A7404C8}"/>
    <cellStyle name="Cálculo 8 2 2 4" xfId="9335" xr:uid="{5FD467DA-7363-48C9-807B-9429F674C3BF}"/>
    <cellStyle name="Cálculo 8 2 2 5" xfId="10566" xr:uid="{38AC3FBE-724A-4A55-8C2E-38B1805AED50}"/>
    <cellStyle name="Cálculo 8 2 2 6" xfId="11746" xr:uid="{72D3CBFF-2145-4914-8558-10B8C587378D}"/>
    <cellStyle name="Cálculo 8 2 2 7" xfId="12863" xr:uid="{25B1236C-326A-4F40-A114-40381C54979B}"/>
    <cellStyle name="Cálculo 8 2 2 8" xfId="13972" xr:uid="{C9883907-4956-4651-A2B5-A6502840240B}"/>
    <cellStyle name="Cálculo 8 2 2 9" xfId="14915" xr:uid="{6885F4D1-3448-4B9F-B747-49693A4AC3B9}"/>
    <cellStyle name="Cálculo 8 2 3" xfId="3561" xr:uid="{B2DA3B15-409C-4EC5-8934-C8CC8F365678}"/>
    <cellStyle name="Cálculo 8 2 4" xfId="3827" xr:uid="{0CD32AAF-1107-4C87-8E22-712048017E84}"/>
    <cellStyle name="Cálculo 8 2 5" xfId="4903" xr:uid="{A90F2D4D-D81E-4770-83E9-49DFE8F45017}"/>
    <cellStyle name="Cálculo 8 2 6" xfId="3865" xr:uid="{F2DC90A6-61D7-4FA1-8912-4E5F572ADC5E}"/>
    <cellStyle name="Cálculo 8 2 7" xfId="7620" xr:uid="{06E74FF0-9D1C-404C-80EE-6F9018D8FC76}"/>
    <cellStyle name="Cálculo 8 2 8" xfId="8862" xr:uid="{3C9ADBF9-9361-42DB-8A9E-5312757F5256}"/>
    <cellStyle name="Cálculo 8 2 9" xfId="3414" xr:uid="{E3E2BD6F-4568-46D1-9342-45D28E80BDAD}"/>
    <cellStyle name="Cálculo 8 3" xfId="615" xr:uid="{00000000-0005-0000-0000-000095020000}"/>
    <cellStyle name="Cálculo 8 3 10" xfId="3765" xr:uid="{D5707DE8-E606-4147-BEF0-AB196BEBCCBC}"/>
    <cellStyle name="Cálculo 8 3 11" xfId="14385" xr:uid="{F43FD5CE-842C-4DB9-9AAE-1DA437840411}"/>
    <cellStyle name="Cálculo 8 3 12" xfId="12929" xr:uid="{00BD24EF-6D38-4CAE-93CB-D5861B1F575E}"/>
    <cellStyle name="Cálculo 8 3 2" xfId="5384" xr:uid="{A693F804-F322-4634-AE19-9E30CBF06E7B}"/>
    <cellStyle name="Cálculo 8 3 2 10" xfId="15508" xr:uid="{0BD8498C-1780-4E43-905A-5FCB0B17ECED}"/>
    <cellStyle name="Cálculo 8 3 2 2" xfId="6860" xr:uid="{32FFB45A-BBB5-4145-BAFF-AF21944F8C8D}"/>
    <cellStyle name="Cálculo 8 3 2 3" xfId="8081" xr:uid="{E4A80560-7CB6-4CE5-A21B-A1770CD5E739}"/>
    <cellStyle name="Cálculo 8 3 2 4" xfId="9336" xr:uid="{47A93AFB-14B9-43F5-A77C-C8D883A73C03}"/>
    <cellStyle name="Cálculo 8 3 2 5" xfId="10567" xr:uid="{4BA2BEC8-0765-437A-8704-CD707219C5B6}"/>
    <cellStyle name="Cálculo 8 3 2 6" xfId="11747" xr:uid="{94AFBF9D-2385-4127-A552-A95E6FE7B4CB}"/>
    <cellStyle name="Cálculo 8 3 2 7" xfId="12864" xr:uid="{2BD9828D-AE02-487D-8571-12E4205CF3B5}"/>
    <cellStyle name="Cálculo 8 3 2 8" xfId="13973" xr:uid="{C80056A2-B6EA-446A-BE99-D9A91EBB1125}"/>
    <cellStyle name="Cálculo 8 3 2 9" xfId="14916" xr:uid="{6BE16082-7587-43D4-850A-AD430DEA163F}"/>
    <cellStyle name="Cálculo 8 3 3" xfId="3562" xr:uid="{6F67EB12-C2B8-4BFB-B784-DEB728478749}"/>
    <cellStyle name="Cálculo 8 3 4" xfId="3826" xr:uid="{6415BCBF-25C3-4D33-974C-1DA341D07285}"/>
    <cellStyle name="Cálculo 8 3 5" xfId="7284" xr:uid="{C0484380-04B7-4AB8-9988-4701BF71B289}"/>
    <cellStyle name="Cálculo 8 3 6" xfId="6367" xr:uid="{5550552D-D084-4650-81B6-FD32B3C09382}"/>
    <cellStyle name="Cálculo 8 3 7" xfId="3417" xr:uid="{10D7D8C4-16E7-4401-BF1C-7C14D1499134}"/>
    <cellStyle name="Cálculo 8 3 8" xfId="6358" xr:uid="{25044E0D-892B-4543-A517-481125B8E05A}"/>
    <cellStyle name="Cálculo 8 3 9" xfId="3415" xr:uid="{0F20E401-0885-4C72-A3D8-CDA46FE3EFED}"/>
    <cellStyle name="Cálculo 8 4" xfId="616" xr:uid="{00000000-0005-0000-0000-000096020000}"/>
    <cellStyle name="Cálculo 8 4 10" xfId="11291" xr:uid="{8E305ABF-0436-4300-8145-D9CDBEFA583F}"/>
    <cellStyle name="Cálculo 8 4 11" xfId="3397" xr:uid="{7A942514-CFEB-4BC6-994F-B7626A4CC6CA}"/>
    <cellStyle name="Cálculo 8 4 12" xfId="13552" xr:uid="{604856B4-F907-43A4-9894-2EDD54F5CAB6}"/>
    <cellStyle name="Cálculo 8 4 2" xfId="5385" xr:uid="{5E5E1E8A-5119-460B-9314-9188E52E562C}"/>
    <cellStyle name="Cálculo 8 4 2 10" xfId="15509" xr:uid="{12BEC1F9-995E-4762-A811-18DC7ACF8321}"/>
    <cellStyle name="Cálculo 8 4 2 2" xfId="6861" xr:uid="{52E4D646-EAD8-43E5-8F06-255757FF6065}"/>
    <cellStyle name="Cálculo 8 4 2 3" xfId="8082" xr:uid="{C5EC71B1-F54D-40BC-A7BD-3E6D3715B6E6}"/>
    <cellStyle name="Cálculo 8 4 2 4" xfId="9337" xr:uid="{15ECD4FC-F45A-4717-8A15-1DA6DF1C05E8}"/>
    <cellStyle name="Cálculo 8 4 2 5" xfId="10568" xr:uid="{65F6A825-EBBB-4190-B14F-1AEF2B0133E1}"/>
    <cellStyle name="Cálculo 8 4 2 6" xfId="11748" xr:uid="{AE3576ED-2D22-47EE-A184-FE81345D814A}"/>
    <cellStyle name="Cálculo 8 4 2 7" xfId="12865" xr:uid="{FAB7BB7F-6316-4A1A-8597-7FF8AE65E58D}"/>
    <cellStyle name="Cálculo 8 4 2 8" xfId="13974" xr:uid="{3A4932AE-DAC3-4889-9864-389D80B3E241}"/>
    <cellStyle name="Cálculo 8 4 2 9" xfId="14917" xr:uid="{BE56A902-7DA4-4BF1-BA87-592AAD575771}"/>
    <cellStyle name="Cálculo 8 4 3" xfId="3563" xr:uid="{1B664FE1-39D1-479B-AF9A-C33EA502197D}"/>
    <cellStyle name="Cálculo 8 4 4" xfId="3825" xr:uid="{DB65D6D3-4BBB-4F52-8A94-A1C555359046}"/>
    <cellStyle name="Cálculo 8 4 5" xfId="3425" xr:uid="{40311BF8-628B-4462-9A43-CF5BE052322C}"/>
    <cellStyle name="Cálculo 8 4 6" xfId="4771" xr:uid="{725D0190-3B1D-40E6-8DB2-CCED7BF34212}"/>
    <cellStyle name="Cálculo 8 4 7" xfId="7581" xr:uid="{3A505243-101F-475E-BC82-A202A60F45EC}"/>
    <cellStyle name="Cálculo 8 4 8" xfId="8828" xr:uid="{E6227033-5B42-45AD-B760-D98CB8E161DA}"/>
    <cellStyle name="Cálculo 8 4 9" xfId="9406" xr:uid="{064C2605-EAAC-44C8-95F4-FDE7AB0D2F84}"/>
    <cellStyle name="Cálculo 8 5" xfId="617" xr:uid="{00000000-0005-0000-0000-000097020000}"/>
    <cellStyle name="Cálculo 8 5 10" xfId="11313" xr:uid="{72789640-CDB0-4D08-9479-008F25BC3317}"/>
    <cellStyle name="Cálculo 8 5 11" xfId="11208" xr:uid="{F7E43694-AAFC-49C0-BB8D-2980A1679768}"/>
    <cellStyle name="Cálculo 8 5 12" xfId="13562" xr:uid="{C5320DC2-0FA4-4F49-9F8F-1034FE788EFE}"/>
    <cellStyle name="Cálculo 8 5 2" xfId="5386" xr:uid="{2BEF00FC-7387-4B90-9CCD-27896D45A699}"/>
    <cellStyle name="Cálculo 8 5 2 10" xfId="15510" xr:uid="{BC2D9238-58BC-4169-8910-2D0E98BC1D09}"/>
    <cellStyle name="Cálculo 8 5 2 2" xfId="6862" xr:uid="{82A64467-9EBE-4A80-976D-49E4929E49AC}"/>
    <cellStyle name="Cálculo 8 5 2 3" xfId="8083" xr:uid="{A97C2F40-DF27-4B36-8955-E17A24E6AF26}"/>
    <cellStyle name="Cálculo 8 5 2 4" xfId="9338" xr:uid="{A370826B-3ED6-450C-859A-47A7F22528C4}"/>
    <cellStyle name="Cálculo 8 5 2 5" xfId="10569" xr:uid="{D543765F-D55F-49B3-9F0F-9400A6FCF2DA}"/>
    <cellStyle name="Cálculo 8 5 2 6" xfId="11749" xr:uid="{2ED71F6D-D471-4407-8E1E-D6D9FF0D3C84}"/>
    <cellStyle name="Cálculo 8 5 2 7" xfId="12866" xr:uid="{98D027CF-FD1D-479E-AC4C-20DB7E2E0902}"/>
    <cellStyle name="Cálculo 8 5 2 8" xfId="13975" xr:uid="{3D6B87D0-71CE-4E5E-B78F-C11D9AD594C4}"/>
    <cellStyle name="Cálculo 8 5 2 9" xfId="14918" xr:uid="{81DA8887-4E14-42B9-8FB3-7812F04F3873}"/>
    <cellStyle name="Cálculo 8 5 3" xfId="3564" xr:uid="{AE7C041A-1800-4DF5-A278-DD7094EE0492}"/>
    <cellStyle name="Cálculo 8 5 4" xfId="3824" xr:uid="{2E44BBCB-3226-44F9-96ED-49D46B35DB06}"/>
    <cellStyle name="Cálculo 8 5 5" xfId="4880" xr:uid="{421BFB55-4E6D-4D46-B8FF-60AD48C9B5BF}"/>
    <cellStyle name="Cálculo 8 5 6" xfId="8506" xr:uid="{D2C84A80-D314-4BE2-BF60-2CB1F75FB41E}"/>
    <cellStyle name="Cálculo 8 5 7" xfId="7612" xr:uid="{20F2B681-22F2-40DC-91D9-67D114801157}"/>
    <cellStyle name="Cálculo 8 5 8" xfId="8854" xr:uid="{6D5B2B33-3F76-4D6F-A4C6-00F2AAAD68DC}"/>
    <cellStyle name="Cálculo 8 5 9" xfId="9102" xr:uid="{FAD8C56D-F533-40D3-8297-899FDF733547}"/>
    <cellStyle name="Cálculo 8 6" xfId="5382" xr:uid="{616D2354-F6D7-4B74-9DBA-380A80158886}"/>
    <cellStyle name="Cálculo 8 6 10" xfId="15506" xr:uid="{12A0A021-FA3D-4A98-B387-1C9CF26B6777}"/>
    <cellStyle name="Cálculo 8 6 2" xfId="6858" xr:uid="{0AF16F62-CBA6-4782-8EB7-E00E8BB7D227}"/>
    <cellStyle name="Cálculo 8 6 3" xfId="8079" xr:uid="{A1AD83B3-9A17-48DC-843B-673413C5BC9D}"/>
    <cellStyle name="Cálculo 8 6 4" xfId="9334" xr:uid="{58F65428-F79C-4FA4-9CCC-22829C3E9760}"/>
    <cellStyle name="Cálculo 8 6 5" xfId="10565" xr:uid="{89E883E8-EE05-4BE4-B1CB-3FFE6112C2EC}"/>
    <cellStyle name="Cálculo 8 6 6" xfId="11745" xr:uid="{877F5CC0-2365-4FE2-BC24-5E0883D1A8AB}"/>
    <cellStyle name="Cálculo 8 6 7" xfId="12862" xr:uid="{41293900-CD92-4DDA-9F18-2581AE324F23}"/>
    <cellStyle name="Cálculo 8 6 8" xfId="13971" xr:uid="{3278893B-6DCA-4234-A58D-5C8DEC02FB00}"/>
    <cellStyle name="Cálculo 8 6 9" xfId="14914" xr:uid="{B1398C87-4527-4374-917E-69290C9F9532}"/>
    <cellStyle name="Cálculo 8 7" xfId="3560" xr:uid="{F8048489-E795-439E-8628-0A61B28F7AFA}"/>
    <cellStyle name="Cálculo 8 8" xfId="3828" xr:uid="{AE4A40E4-0376-4A03-AE5F-EC0296FEB889}"/>
    <cellStyle name="Cálculo 8 9" xfId="4878" xr:uid="{E36CEECD-E3B2-4E70-A8AC-B06C0A980004}"/>
    <cellStyle name="Cálculo 9" xfId="618" xr:uid="{00000000-0005-0000-0000-000098020000}"/>
    <cellStyle name="Cálculo 9 10" xfId="8142" xr:uid="{FBFEDD05-6A41-481F-A4EA-3E8611F42C5D}"/>
    <cellStyle name="Cálculo 9 11" xfId="9756" xr:uid="{4D7C9752-ECF1-45B3-8BDA-723FB3A31A88}"/>
    <cellStyle name="Cálculo 9 12" xfId="10990" xr:uid="{C12E99EA-D687-4FFA-879C-6BBC98728FBD}"/>
    <cellStyle name="Cálculo 9 13" xfId="9101" xr:uid="{08A7954B-FAF5-4630-96A7-B9072ED0E735}"/>
    <cellStyle name="Cálculo 9 14" xfId="13278" xr:uid="{6063B603-9D07-4BB4-A6E5-0E6522BB9219}"/>
    <cellStyle name="Cálculo 9 15" xfId="11206" xr:uid="{585F258D-5FD9-4084-A874-6C93F118EAD7}"/>
    <cellStyle name="Cálculo 9 16" xfId="15274" xr:uid="{5CBB9396-5C3A-436D-8438-1DDADE96370E}"/>
    <cellStyle name="Cálculo 9 2" xfId="619" xr:uid="{00000000-0005-0000-0000-000099020000}"/>
    <cellStyle name="Cálculo 9 2 10" xfId="8754" xr:uid="{13C2B731-DBB2-4CA0-9BC4-B0DCA261BFB0}"/>
    <cellStyle name="Cálculo 9 2 11" xfId="14386" xr:uid="{7D12C6B2-3690-4544-934F-C54741935371}"/>
    <cellStyle name="Cálculo 9 2 12" xfId="12636" xr:uid="{B615A29A-EDB3-4330-BDE6-5471E4BD63EA}"/>
    <cellStyle name="Cálculo 9 2 2" xfId="5388" xr:uid="{975B2449-1B2C-43DD-8C12-4D7C50105B0B}"/>
    <cellStyle name="Cálculo 9 2 2 10" xfId="15512" xr:uid="{F93D3B06-AA2E-4799-835A-A9F1F2929754}"/>
    <cellStyle name="Cálculo 9 2 2 2" xfId="6864" xr:uid="{C1D0B718-C824-4559-AD3E-9CE00AB23BEB}"/>
    <cellStyle name="Cálculo 9 2 2 3" xfId="8085" xr:uid="{846B9707-BE3C-4CE7-8B64-2FE8B5D00795}"/>
    <cellStyle name="Cálculo 9 2 2 4" xfId="9340" xr:uid="{32D66992-9603-40EB-8106-B8E7DECA6706}"/>
    <cellStyle name="Cálculo 9 2 2 5" xfId="10571" xr:uid="{ED3D4578-E27C-47AB-A852-A778554555DD}"/>
    <cellStyle name="Cálculo 9 2 2 6" xfId="11751" xr:uid="{E465AD0A-64D5-4E4A-848D-1CBEFBA6C178}"/>
    <cellStyle name="Cálculo 9 2 2 7" xfId="12868" xr:uid="{D374B981-FC3B-4CB4-944E-46EFE274354D}"/>
    <cellStyle name="Cálculo 9 2 2 8" xfId="13977" xr:uid="{1FBA527E-A178-44FA-B59C-64ADAC926E6A}"/>
    <cellStyle name="Cálculo 9 2 2 9" xfId="14920" xr:uid="{9B7AA491-2B7B-4C90-9FE0-2173110219F5}"/>
    <cellStyle name="Cálculo 9 2 3" xfId="3566" xr:uid="{23E975E2-9DBF-471D-97C5-15B85EB4025C}"/>
    <cellStyle name="Cálculo 9 2 4" xfId="3135" xr:uid="{B6584EF8-033B-44F0-991D-826FFF985048}"/>
    <cellStyle name="Cálculo 9 2 5" xfId="7285" xr:uid="{B74BD9B0-B431-4A94-ADBC-3F7F57E77C5E}"/>
    <cellStyle name="Cálculo 9 2 6" xfId="6361" xr:uid="{DAED0EC8-8DC5-42A5-82A7-17B77902995D}"/>
    <cellStyle name="Cálculo 9 2 7" xfId="6929" xr:uid="{0B723083-3B3C-4D19-9F72-BD5B7009FC0A}"/>
    <cellStyle name="Cálculo 9 2 8" xfId="6372" xr:uid="{AFAD85B4-2E6A-4E80-A5E1-1BD1CBF5922A}"/>
    <cellStyle name="Cálculo 9 2 9" xfId="9405" xr:uid="{AA031991-14DB-41DD-8C5F-EDF9ED191375}"/>
    <cellStyle name="Cálculo 9 3" xfId="620" xr:uid="{00000000-0005-0000-0000-00009A020000}"/>
    <cellStyle name="Cálculo 9 3 10" xfId="11292" xr:uid="{9F9EBA79-AF77-47B8-85A6-50C9167C50C4}"/>
    <cellStyle name="Cálculo 9 3 11" xfId="10527" xr:uid="{EF07D9E7-F97F-41C6-A51C-3EE4059D1500}"/>
    <cellStyle name="Cálculo 9 3 12" xfId="13554" xr:uid="{49976825-3C61-4977-ABB2-CAA0379006D2}"/>
    <cellStyle name="Cálculo 9 3 2" xfId="5389" xr:uid="{E9D354EF-FBB6-4F75-AF58-BED7AC7CF629}"/>
    <cellStyle name="Cálculo 9 3 2 10" xfId="15513" xr:uid="{2AE2A82B-0B0E-4080-B55F-EB14B4B67D87}"/>
    <cellStyle name="Cálculo 9 3 2 2" xfId="6865" xr:uid="{F987A1EA-FAB3-4ACB-B4F4-AAF94087DBC2}"/>
    <cellStyle name="Cálculo 9 3 2 3" xfId="8086" xr:uid="{1A044C7E-069F-4849-8459-E1682063FE2D}"/>
    <cellStyle name="Cálculo 9 3 2 4" xfId="9341" xr:uid="{27F465CB-273E-4027-A4CA-546112392178}"/>
    <cellStyle name="Cálculo 9 3 2 5" xfId="10572" xr:uid="{AC21B753-3FE3-4BDD-902C-87A2D5AA90B5}"/>
    <cellStyle name="Cálculo 9 3 2 6" xfId="11752" xr:uid="{B7B6FA68-A52B-4AAD-9E71-89E640D8DACD}"/>
    <cellStyle name="Cálculo 9 3 2 7" xfId="12869" xr:uid="{DC4CEAB1-737A-45F0-8ADC-7B29774C57C9}"/>
    <cellStyle name="Cálculo 9 3 2 8" xfId="13978" xr:uid="{E0B12885-657F-4916-A2CF-69A995F70A5B}"/>
    <cellStyle name="Cálculo 9 3 2 9" xfId="14921" xr:uid="{791DED21-2399-4387-A790-C95FF671AE70}"/>
    <cellStyle name="Cálculo 9 3 3" xfId="3567" xr:uid="{A8F68FE6-7204-43BE-8AEC-738514092988}"/>
    <cellStyle name="Cálculo 9 3 4" xfId="3822" xr:uid="{C4BB8BB6-943E-4B50-9843-C03B41A67133}"/>
    <cellStyle name="Cálculo 9 3 5" xfId="3427" xr:uid="{03C75109-83B9-4262-B9A4-C198D6C74C3C}"/>
    <cellStyle name="Cálculo 9 3 6" xfId="6385" xr:uid="{D3FB9322-4410-41F4-8BD5-EB05C72351F3}"/>
    <cellStyle name="Cálculo 9 3 7" xfId="7584" xr:uid="{6ED50D25-A3ED-47AD-BA15-B89D1FFB16E7}"/>
    <cellStyle name="Cálculo 9 3 8" xfId="7478" xr:uid="{0E69286A-706B-41A4-ACB5-651C2A0C0BF2}"/>
    <cellStyle name="Cálculo 9 3 9" xfId="9100" xr:uid="{92618DB5-8C0E-411B-BD81-724468D089F0}"/>
    <cellStyle name="Cálculo 9 4" xfId="621" xr:uid="{00000000-0005-0000-0000-00009B020000}"/>
    <cellStyle name="Cálculo 9 4 10" xfId="9980" xr:uid="{C285758B-12D3-441B-9096-CFA7238FB9DB}"/>
    <cellStyle name="Cálculo 9 4 11" xfId="14034" xr:uid="{1BEBCFE3-1063-4AE8-BA37-57FC415CB584}"/>
    <cellStyle name="Cálculo 9 4 12" xfId="13814" xr:uid="{0B634298-7FA6-4F00-8131-DC578CA7A1D5}"/>
    <cellStyle name="Cálculo 9 4 2" xfId="5390" xr:uid="{D13823CD-9528-4D3C-9DD4-22036B381DBE}"/>
    <cellStyle name="Cálculo 9 4 2 10" xfId="15514" xr:uid="{2D870593-BDFD-46FD-9306-C992D862B3A2}"/>
    <cellStyle name="Cálculo 9 4 2 2" xfId="6866" xr:uid="{1F79C89B-BF06-44A0-824D-BBB2333EF458}"/>
    <cellStyle name="Cálculo 9 4 2 3" xfId="8087" xr:uid="{3128AB81-FAE6-4628-9A08-F676420B4ED4}"/>
    <cellStyle name="Cálculo 9 4 2 4" xfId="9342" xr:uid="{C186EC8A-D54D-4263-9785-517ABA196D97}"/>
    <cellStyle name="Cálculo 9 4 2 5" xfId="10573" xr:uid="{06AACF87-3748-4CE1-8F06-9353A3790E19}"/>
    <cellStyle name="Cálculo 9 4 2 6" xfId="11753" xr:uid="{6B0729BA-9172-46AE-9432-87A23529ECFE}"/>
    <cellStyle name="Cálculo 9 4 2 7" xfId="12870" xr:uid="{B7FF15A8-AA60-4AF3-A4CC-3AA8C697E3A1}"/>
    <cellStyle name="Cálculo 9 4 2 8" xfId="13979" xr:uid="{EE5A6E28-1B1E-4960-8B76-F6FDF6F3B5C6}"/>
    <cellStyle name="Cálculo 9 4 2 9" xfId="14922" xr:uid="{06CD9CA1-9DBB-47DB-A67A-149A5D44E4AF}"/>
    <cellStyle name="Cálculo 9 4 3" xfId="3568" xr:uid="{158EF6B5-45CF-4CD1-A624-D2DDFEAC7917}"/>
    <cellStyle name="Cálculo 9 4 4" xfId="3821" xr:uid="{BA826534-7549-4462-BF69-7D2ACDDE4881}"/>
    <cellStyle name="Cálculo 9 4 5" xfId="6923" xr:uid="{29B03534-6B69-4041-A58A-A2EF44EAD0EC}"/>
    <cellStyle name="Cálculo 9 4 6" xfId="6399" xr:uid="{9506671C-2402-4D29-B81D-C4A76C54FEFE}"/>
    <cellStyle name="Cálculo 9 4 7" xfId="7630" xr:uid="{BF49A943-78DA-4DB2-AE3B-5D2F1DFCA3C5}"/>
    <cellStyle name="Cálculo 9 4 8" xfId="7476" xr:uid="{78CD4F6A-9747-42EF-83FF-E2C70755C603}"/>
    <cellStyle name="Cálculo 9 4 9" xfId="3416" xr:uid="{F130589F-4A29-494C-93AE-450AB4E57A6F}"/>
    <cellStyle name="Cálculo 9 5" xfId="622" xr:uid="{00000000-0005-0000-0000-00009C020000}"/>
    <cellStyle name="Cálculo 9 5 10" xfId="13279" xr:uid="{0516E5A4-898B-4997-B443-CA12A7274C25}"/>
    <cellStyle name="Cálculo 9 5 11" xfId="10526" xr:uid="{DE50D45A-6E0B-466B-B1D6-F08E589D43A7}"/>
    <cellStyle name="Cálculo 9 5 12" xfId="15275" xr:uid="{13851D4E-0595-4EE3-B2DE-1B53539EAB88}"/>
    <cellStyle name="Cálculo 9 5 2" xfId="5391" xr:uid="{3285F250-B035-4D2E-BEEC-41998C6470F3}"/>
    <cellStyle name="Cálculo 9 5 2 10" xfId="15515" xr:uid="{E5AEA3D2-76D4-431E-A360-F6654A867056}"/>
    <cellStyle name="Cálculo 9 5 2 2" xfId="6867" xr:uid="{8A7FD163-B565-4E45-A6BD-D3C06F01BBFD}"/>
    <cellStyle name="Cálculo 9 5 2 3" xfId="8088" xr:uid="{172D0F10-543C-45EC-9F01-D3070A8BFE42}"/>
    <cellStyle name="Cálculo 9 5 2 4" xfId="9343" xr:uid="{E85AA887-DBA1-4A75-9FAC-8ACBC4331C0B}"/>
    <cellStyle name="Cálculo 9 5 2 5" xfId="10574" xr:uid="{33A9854E-11A4-4D40-9B91-D6D70C08B3A3}"/>
    <cellStyle name="Cálculo 9 5 2 6" xfId="11754" xr:uid="{51BB621A-9FBE-4B89-B5B6-342DE1CF933C}"/>
    <cellStyle name="Cálculo 9 5 2 7" xfId="12871" xr:uid="{8B857206-C89B-4AE7-900E-06F2A6930D92}"/>
    <cellStyle name="Cálculo 9 5 2 8" xfId="13980" xr:uid="{453D9E0E-B9CD-4589-94A0-DCBAF5B24A67}"/>
    <cellStyle name="Cálculo 9 5 2 9" xfId="14923" xr:uid="{49179E10-5D0A-4673-825A-D5C1FC27A75A}"/>
    <cellStyle name="Cálculo 9 5 3" xfId="3569" xr:uid="{A07B1402-076B-4556-B4EC-029AB48C3040}"/>
    <cellStyle name="Cálculo 9 5 4" xfId="3820" xr:uid="{16C67CC2-1A69-4329-8CE0-9059C82FB2E7}"/>
    <cellStyle name="Cálculo 9 5 5" xfId="3426" xr:uid="{AB95DC26-F1D9-4896-8D5E-4886B77206A5}"/>
    <cellStyle name="Cálculo 9 5 6" xfId="6379" xr:uid="{63C58B60-BC55-4DE2-9699-0343E13D7216}"/>
    <cellStyle name="Cálculo 9 5 7" xfId="9757" xr:uid="{15F3B4F5-02FA-4660-BF3C-4067A1255A7E}"/>
    <cellStyle name="Cálculo 9 5 8" xfId="10991" xr:uid="{6ABACEC9-6ADC-4D0B-899A-14C61A868E0C}"/>
    <cellStyle name="Cálculo 9 5 9" xfId="11808" xr:uid="{3056FB81-99D0-499E-A8AB-533E922386C8}"/>
    <cellStyle name="Cálculo 9 6" xfId="5387" xr:uid="{90137F7B-4EEF-453B-9C5E-A3773CE9EB45}"/>
    <cellStyle name="Cálculo 9 6 10" xfId="15511" xr:uid="{0795E124-7B96-43BD-B668-6AF0E6FF3EDB}"/>
    <cellStyle name="Cálculo 9 6 2" xfId="6863" xr:uid="{7A151BB3-BFEA-4290-AC43-1C56A78C289D}"/>
    <cellStyle name="Cálculo 9 6 3" xfId="8084" xr:uid="{F7681BC1-58ED-4888-B81C-FE468A825760}"/>
    <cellStyle name="Cálculo 9 6 4" xfId="9339" xr:uid="{2E3D7EAF-55A2-47CE-BD26-240FBF6EC447}"/>
    <cellStyle name="Cálculo 9 6 5" xfId="10570" xr:uid="{9492A81F-228E-4538-8095-A430A4656EB5}"/>
    <cellStyle name="Cálculo 9 6 6" xfId="11750" xr:uid="{402809A1-28E7-4126-841F-532796336DCB}"/>
    <cellStyle name="Cálculo 9 6 7" xfId="12867" xr:uid="{04DEDF5B-4533-4DC1-AFD5-EA94EEDE5B9A}"/>
    <cellStyle name="Cálculo 9 6 8" xfId="13976" xr:uid="{2A91B8ED-EC76-4D23-9AB1-0BCE23A05C8F}"/>
    <cellStyle name="Cálculo 9 6 9" xfId="14919" xr:uid="{396CF307-E40D-4BDF-9C85-5C6A432D9DA0}"/>
    <cellStyle name="Cálculo 9 7" xfId="3565" xr:uid="{8CEBB28B-6552-4CE8-8D54-BBE04C92784F}"/>
    <cellStyle name="Cálculo 9 8" xfId="3823" xr:uid="{ED327FD7-D4FA-4EE0-B36D-DF0A11A21458}"/>
    <cellStyle name="Cálculo 9 9" xfId="4920" xr:uid="{54C7D209-96E4-4D62-B51A-8170080C86C7}"/>
    <cellStyle name="Celda de comprobación 10" xfId="623" xr:uid="{00000000-0005-0000-0000-00009D020000}"/>
    <cellStyle name="Celda de comprobación 10 2" xfId="624" xr:uid="{00000000-0005-0000-0000-00009E020000}"/>
    <cellStyle name="Celda de comprobación 10 3" xfId="625" xr:uid="{00000000-0005-0000-0000-00009F020000}"/>
    <cellStyle name="Celda de comprobación 10 4" xfId="626" xr:uid="{00000000-0005-0000-0000-0000A0020000}"/>
    <cellStyle name="Celda de comprobación 10 5" xfId="627" xr:uid="{00000000-0005-0000-0000-0000A1020000}"/>
    <cellStyle name="Celda de comprobación 11" xfId="628" xr:uid="{00000000-0005-0000-0000-0000A2020000}"/>
    <cellStyle name="Celda de comprobación 12" xfId="629" xr:uid="{00000000-0005-0000-0000-0000A3020000}"/>
    <cellStyle name="Celda de comprobación 13" xfId="630" xr:uid="{00000000-0005-0000-0000-0000A4020000}"/>
    <cellStyle name="Celda de comprobación 14" xfId="631" xr:uid="{00000000-0005-0000-0000-0000A5020000}"/>
    <cellStyle name="Celda de comprobación 15" xfId="134" xr:uid="{00000000-0005-0000-0000-0000A6020000}"/>
    <cellStyle name="Celda de comprobación 2" xfId="632" xr:uid="{00000000-0005-0000-0000-0000A7020000}"/>
    <cellStyle name="Celda de comprobación 2 2" xfId="633" xr:uid="{00000000-0005-0000-0000-0000A8020000}"/>
    <cellStyle name="Celda de comprobación 2 3" xfId="634" xr:uid="{00000000-0005-0000-0000-0000A9020000}"/>
    <cellStyle name="Celda de comprobación 2 4" xfId="635" xr:uid="{00000000-0005-0000-0000-0000AA020000}"/>
    <cellStyle name="Celda de comprobación 2 5" xfId="636" xr:uid="{00000000-0005-0000-0000-0000AB020000}"/>
    <cellStyle name="Celda de comprobación 2 6" xfId="637" xr:uid="{00000000-0005-0000-0000-0000AC020000}"/>
    <cellStyle name="Celda de comprobación 3" xfId="638" xr:uid="{00000000-0005-0000-0000-0000AD020000}"/>
    <cellStyle name="Celda de comprobación 3 2" xfId="639" xr:uid="{00000000-0005-0000-0000-0000AE020000}"/>
    <cellStyle name="Celda de comprobación 3 3" xfId="640" xr:uid="{00000000-0005-0000-0000-0000AF020000}"/>
    <cellStyle name="Celda de comprobación 3 4" xfId="641" xr:uid="{00000000-0005-0000-0000-0000B0020000}"/>
    <cellStyle name="Celda de comprobación 3 5" xfId="642" xr:uid="{00000000-0005-0000-0000-0000B1020000}"/>
    <cellStyle name="Celda de comprobación 4" xfId="643" xr:uid="{00000000-0005-0000-0000-0000B2020000}"/>
    <cellStyle name="Celda de comprobación 4 2" xfId="644" xr:uid="{00000000-0005-0000-0000-0000B3020000}"/>
    <cellStyle name="Celda de comprobación 4 3" xfId="645" xr:uid="{00000000-0005-0000-0000-0000B4020000}"/>
    <cellStyle name="Celda de comprobación 4 4" xfId="646" xr:uid="{00000000-0005-0000-0000-0000B5020000}"/>
    <cellStyle name="Celda de comprobación 4 5" xfId="647" xr:uid="{00000000-0005-0000-0000-0000B6020000}"/>
    <cellStyle name="Celda de comprobación 5" xfId="648" xr:uid="{00000000-0005-0000-0000-0000B7020000}"/>
    <cellStyle name="Celda de comprobación 5 2" xfId="649" xr:uid="{00000000-0005-0000-0000-0000B8020000}"/>
    <cellStyle name="Celda de comprobación 5 3" xfId="650" xr:uid="{00000000-0005-0000-0000-0000B9020000}"/>
    <cellStyle name="Celda de comprobación 5 4" xfId="651" xr:uid="{00000000-0005-0000-0000-0000BA020000}"/>
    <cellStyle name="Celda de comprobación 5 5" xfId="652" xr:uid="{00000000-0005-0000-0000-0000BB020000}"/>
    <cellStyle name="Celda de comprobación 6" xfId="653" xr:uid="{00000000-0005-0000-0000-0000BC020000}"/>
    <cellStyle name="Celda de comprobación 6 2" xfId="654" xr:uid="{00000000-0005-0000-0000-0000BD020000}"/>
    <cellStyle name="Celda de comprobación 6 3" xfId="655" xr:uid="{00000000-0005-0000-0000-0000BE020000}"/>
    <cellStyle name="Celda de comprobación 6 4" xfId="656" xr:uid="{00000000-0005-0000-0000-0000BF020000}"/>
    <cellStyle name="Celda de comprobación 6 5" xfId="657" xr:uid="{00000000-0005-0000-0000-0000C0020000}"/>
    <cellStyle name="Celda de comprobación 7" xfId="658" xr:uid="{00000000-0005-0000-0000-0000C1020000}"/>
    <cellStyle name="Celda de comprobación 7 2" xfId="659" xr:uid="{00000000-0005-0000-0000-0000C2020000}"/>
    <cellStyle name="Celda de comprobación 7 3" xfId="660" xr:uid="{00000000-0005-0000-0000-0000C3020000}"/>
    <cellStyle name="Celda de comprobación 7 4" xfId="661" xr:uid="{00000000-0005-0000-0000-0000C4020000}"/>
    <cellStyle name="Celda de comprobación 7 5" xfId="662" xr:uid="{00000000-0005-0000-0000-0000C5020000}"/>
    <cellStyle name="Celda de comprobación 8" xfId="663" xr:uid="{00000000-0005-0000-0000-0000C6020000}"/>
    <cellStyle name="Celda de comprobación 8 2" xfId="664" xr:uid="{00000000-0005-0000-0000-0000C7020000}"/>
    <cellStyle name="Celda de comprobación 8 3" xfId="665" xr:uid="{00000000-0005-0000-0000-0000C8020000}"/>
    <cellStyle name="Celda de comprobación 8 4" xfId="666" xr:uid="{00000000-0005-0000-0000-0000C9020000}"/>
    <cellStyle name="Celda de comprobación 8 5" xfId="667" xr:uid="{00000000-0005-0000-0000-0000CA020000}"/>
    <cellStyle name="Celda de comprobación 9" xfId="668" xr:uid="{00000000-0005-0000-0000-0000CB020000}"/>
    <cellStyle name="Celda de comprobación 9 2" xfId="669" xr:uid="{00000000-0005-0000-0000-0000CC020000}"/>
    <cellStyle name="Celda de comprobación 9 3" xfId="670" xr:uid="{00000000-0005-0000-0000-0000CD020000}"/>
    <cellStyle name="Celda de comprobación 9 4" xfId="671" xr:uid="{00000000-0005-0000-0000-0000CE020000}"/>
    <cellStyle name="Celda de comprobación 9 5" xfId="672" xr:uid="{00000000-0005-0000-0000-0000CF020000}"/>
    <cellStyle name="Celda vinculada 10" xfId="673" xr:uid="{00000000-0005-0000-0000-0000D0020000}"/>
    <cellStyle name="Celda vinculada 10 2" xfId="674" xr:uid="{00000000-0005-0000-0000-0000D1020000}"/>
    <cellStyle name="Celda vinculada 10 3" xfId="675" xr:uid="{00000000-0005-0000-0000-0000D2020000}"/>
    <cellStyle name="Celda vinculada 10 4" xfId="676" xr:uid="{00000000-0005-0000-0000-0000D3020000}"/>
    <cellStyle name="Celda vinculada 10 5" xfId="677" xr:uid="{00000000-0005-0000-0000-0000D4020000}"/>
    <cellStyle name="Celda vinculada 11" xfId="678" xr:uid="{00000000-0005-0000-0000-0000D5020000}"/>
    <cellStyle name="Celda vinculada 12" xfId="679" xr:uid="{00000000-0005-0000-0000-0000D6020000}"/>
    <cellStyle name="Celda vinculada 13" xfId="680" xr:uid="{00000000-0005-0000-0000-0000D7020000}"/>
    <cellStyle name="Celda vinculada 14" xfId="681" xr:uid="{00000000-0005-0000-0000-0000D8020000}"/>
    <cellStyle name="Celda vinculada 15" xfId="135" xr:uid="{00000000-0005-0000-0000-0000D9020000}"/>
    <cellStyle name="Celda vinculada 2" xfId="682" xr:uid="{00000000-0005-0000-0000-0000DA020000}"/>
    <cellStyle name="Celda vinculada 2 2" xfId="683" xr:uid="{00000000-0005-0000-0000-0000DB020000}"/>
    <cellStyle name="Celda vinculada 2 3" xfId="684" xr:uid="{00000000-0005-0000-0000-0000DC020000}"/>
    <cellStyle name="Celda vinculada 2 4" xfId="685" xr:uid="{00000000-0005-0000-0000-0000DD020000}"/>
    <cellStyle name="Celda vinculada 2 5" xfId="686" xr:uid="{00000000-0005-0000-0000-0000DE020000}"/>
    <cellStyle name="Celda vinculada 2 6" xfId="687" xr:uid="{00000000-0005-0000-0000-0000DF020000}"/>
    <cellStyle name="Celda vinculada 3" xfId="688" xr:uid="{00000000-0005-0000-0000-0000E0020000}"/>
    <cellStyle name="Celda vinculada 3 2" xfId="689" xr:uid="{00000000-0005-0000-0000-0000E1020000}"/>
    <cellStyle name="Celda vinculada 3 3" xfId="690" xr:uid="{00000000-0005-0000-0000-0000E2020000}"/>
    <cellStyle name="Celda vinculada 3 4" xfId="691" xr:uid="{00000000-0005-0000-0000-0000E3020000}"/>
    <cellStyle name="Celda vinculada 3 5" xfId="692" xr:uid="{00000000-0005-0000-0000-0000E4020000}"/>
    <cellStyle name="Celda vinculada 4" xfId="693" xr:uid="{00000000-0005-0000-0000-0000E5020000}"/>
    <cellStyle name="Celda vinculada 4 2" xfId="694" xr:uid="{00000000-0005-0000-0000-0000E6020000}"/>
    <cellStyle name="Celda vinculada 4 3" xfId="695" xr:uid="{00000000-0005-0000-0000-0000E7020000}"/>
    <cellStyle name="Celda vinculada 4 4" xfId="696" xr:uid="{00000000-0005-0000-0000-0000E8020000}"/>
    <cellStyle name="Celda vinculada 4 5" xfId="697" xr:uid="{00000000-0005-0000-0000-0000E9020000}"/>
    <cellStyle name="Celda vinculada 5" xfId="698" xr:uid="{00000000-0005-0000-0000-0000EA020000}"/>
    <cellStyle name="Celda vinculada 5 2" xfId="699" xr:uid="{00000000-0005-0000-0000-0000EB020000}"/>
    <cellStyle name="Celda vinculada 5 3" xfId="700" xr:uid="{00000000-0005-0000-0000-0000EC020000}"/>
    <cellStyle name="Celda vinculada 5 4" xfId="701" xr:uid="{00000000-0005-0000-0000-0000ED020000}"/>
    <cellStyle name="Celda vinculada 5 5" xfId="702" xr:uid="{00000000-0005-0000-0000-0000EE020000}"/>
    <cellStyle name="Celda vinculada 6" xfId="703" xr:uid="{00000000-0005-0000-0000-0000EF020000}"/>
    <cellStyle name="Celda vinculada 6 2" xfId="704" xr:uid="{00000000-0005-0000-0000-0000F0020000}"/>
    <cellStyle name="Celda vinculada 6 3" xfId="705" xr:uid="{00000000-0005-0000-0000-0000F1020000}"/>
    <cellStyle name="Celda vinculada 6 4" xfId="706" xr:uid="{00000000-0005-0000-0000-0000F2020000}"/>
    <cellStyle name="Celda vinculada 6 5" xfId="707" xr:uid="{00000000-0005-0000-0000-0000F3020000}"/>
    <cellStyle name="Celda vinculada 7" xfId="708" xr:uid="{00000000-0005-0000-0000-0000F4020000}"/>
    <cellStyle name="Celda vinculada 7 2" xfId="709" xr:uid="{00000000-0005-0000-0000-0000F5020000}"/>
    <cellStyle name="Celda vinculada 7 3" xfId="710" xr:uid="{00000000-0005-0000-0000-0000F6020000}"/>
    <cellStyle name="Celda vinculada 7 4" xfId="711" xr:uid="{00000000-0005-0000-0000-0000F7020000}"/>
    <cellStyle name="Celda vinculada 7 5" xfId="712" xr:uid="{00000000-0005-0000-0000-0000F8020000}"/>
    <cellStyle name="Celda vinculada 8" xfId="713" xr:uid="{00000000-0005-0000-0000-0000F9020000}"/>
    <cellStyle name="Celda vinculada 8 2" xfId="714" xr:uid="{00000000-0005-0000-0000-0000FA020000}"/>
    <cellStyle name="Celda vinculada 8 3" xfId="715" xr:uid="{00000000-0005-0000-0000-0000FB020000}"/>
    <cellStyle name="Celda vinculada 8 4" xfId="716" xr:uid="{00000000-0005-0000-0000-0000FC020000}"/>
    <cellStyle name="Celda vinculada 8 5" xfId="717" xr:uid="{00000000-0005-0000-0000-0000FD020000}"/>
    <cellStyle name="Celda vinculada 9" xfId="718" xr:uid="{00000000-0005-0000-0000-0000FE020000}"/>
    <cellStyle name="Celda vinculada 9 2" xfId="719" xr:uid="{00000000-0005-0000-0000-0000FF020000}"/>
    <cellStyle name="Celda vinculada 9 3" xfId="720" xr:uid="{00000000-0005-0000-0000-000000030000}"/>
    <cellStyle name="Celda vinculada 9 4" xfId="721" xr:uid="{00000000-0005-0000-0000-000001030000}"/>
    <cellStyle name="Celda vinculada 9 5" xfId="722" xr:uid="{00000000-0005-0000-0000-000002030000}"/>
    <cellStyle name="Check Cell" xfId="136" xr:uid="{00000000-0005-0000-0000-000003030000}"/>
    <cellStyle name="Check Cell 2" xfId="723" xr:uid="{00000000-0005-0000-0000-000004030000}"/>
    <cellStyle name="Check Cell 3" xfId="724" xr:uid="{00000000-0005-0000-0000-000005030000}"/>
    <cellStyle name="Check Cell 4" xfId="725" xr:uid="{00000000-0005-0000-0000-000006030000}"/>
    <cellStyle name="Check Cell 5" xfId="726" xr:uid="{00000000-0005-0000-0000-000007030000}"/>
    <cellStyle name="Check Cell 6" xfId="2670" xr:uid="{00000000-0005-0000-0000-000008030000}"/>
    <cellStyle name="Column_Title" xfId="727" xr:uid="{00000000-0005-0000-0000-000009030000}"/>
    <cellStyle name="Comma  - Style1" xfId="728" xr:uid="{00000000-0005-0000-0000-00000A030000}"/>
    <cellStyle name="Comma  - Style2" xfId="729" xr:uid="{00000000-0005-0000-0000-00000B030000}"/>
    <cellStyle name="Comma  - Style3" xfId="730" xr:uid="{00000000-0005-0000-0000-00000C030000}"/>
    <cellStyle name="Comma  - Style4" xfId="731" xr:uid="{00000000-0005-0000-0000-00000D030000}"/>
    <cellStyle name="Comma  - Style5" xfId="732" xr:uid="{00000000-0005-0000-0000-00000E030000}"/>
    <cellStyle name="Comma  - Style6" xfId="733" xr:uid="{00000000-0005-0000-0000-00000F030000}"/>
    <cellStyle name="Comma  - Style7" xfId="734" xr:uid="{00000000-0005-0000-0000-000010030000}"/>
    <cellStyle name="Comma  - Style8" xfId="735" xr:uid="{00000000-0005-0000-0000-000011030000}"/>
    <cellStyle name="Comma [0]_Aguas Andinas 30.06.05" xfId="736" xr:uid="{00000000-0005-0000-0000-000012030000}"/>
    <cellStyle name="Comma_Agbar Chile S.A. dic 2004.(Def.)" xfId="737" xr:uid="{00000000-0005-0000-0000-000013030000}"/>
    <cellStyle name="Comma0" xfId="738" xr:uid="{00000000-0005-0000-0000-000014030000}"/>
    <cellStyle name="Dane wej?ciowe" xfId="739" xr:uid="{00000000-0005-0000-0000-000015030000}"/>
    <cellStyle name="Dane wej?ciowe 10" xfId="3603" xr:uid="{72FBEBC3-7AB2-44C9-A09B-8A1D02EC4523}"/>
    <cellStyle name="Dane wej?ciowe 11" xfId="4911" xr:uid="{9DA8EBC0-32FA-4170-87E2-9E54E9A9297E}"/>
    <cellStyle name="Dane wej?ciowe 12" xfId="3599" xr:uid="{3A61BECD-5867-4480-B071-3070C1D64848}"/>
    <cellStyle name="Dane wej?ciowe 2" xfId="5392" xr:uid="{060DA66F-C821-4039-80EB-1646BF8F127A}"/>
    <cellStyle name="Dane wej?ciowe 2 10" xfId="15516" xr:uid="{BE7EC38F-40A2-4D6C-AB38-8E8E0A92E613}"/>
    <cellStyle name="Dane wej?ciowe 2 2" xfId="6868" xr:uid="{3092BE25-0D40-4C3A-86EC-A4265EDC3107}"/>
    <cellStyle name="Dane wej?ciowe 2 3" xfId="8089" xr:uid="{AB44FBF1-9106-403D-8AEF-CA8F5FA93B3F}"/>
    <cellStyle name="Dane wej?ciowe 2 4" xfId="9344" xr:uid="{5782C816-0E53-43E8-8217-682071D000DB}"/>
    <cellStyle name="Dane wej?ciowe 2 5" xfId="10575" xr:uid="{7495784B-1DAD-41B4-A4DC-7E62028BB946}"/>
    <cellStyle name="Dane wej?ciowe 2 6" xfId="11755" xr:uid="{9ACDAE50-0CD4-4C0C-854A-17923E509272}"/>
    <cellStyle name="Dane wej?ciowe 2 7" xfId="12872" xr:uid="{095FC67E-3362-4B56-8D38-FEB892F79926}"/>
    <cellStyle name="Dane wej?ciowe 2 8" xfId="13981" xr:uid="{3043EE76-D379-49A0-9C84-F6954C746734}"/>
    <cellStyle name="Dane wej?ciowe 2 9" xfId="14924" xr:uid="{32C46C3D-CBE4-4C04-BC96-B7162C555BA0}"/>
    <cellStyle name="Dane wej?ciowe 3" xfId="3596" xr:uid="{61B35E5B-1CAB-4A2F-BD27-F2D31E0408C2}"/>
    <cellStyle name="Dane wej?ciowe 4" xfId="3696" xr:uid="{AE9BFD28-37EE-4331-964B-3952FBB43617}"/>
    <cellStyle name="Dane wej?ciowe 5" xfId="3591" xr:uid="{10ABEC16-ECFB-42B8-9C90-DD48097909C4}"/>
    <cellStyle name="Dane wej?ciowe 6" xfId="3679" xr:uid="{AD735E51-A0A9-4122-8665-819EAA818BF0}"/>
    <cellStyle name="Dane wej?ciowe 7" xfId="3587" xr:uid="{DC9F82B8-4B19-460B-86F1-AD4031B3A7A0}"/>
    <cellStyle name="Dane wej?ciowe 8" xfId="3672" xr:uid="{0453C644-2397-4AC5-9198-75381123BB44}"/>
    <cellStyle name="Dane wej?ciowe 9" xfId="7623" xr:uid="{28F2CA66-7D33-4DC7-A9ED-9724B66F700B}"/>
    <cellStyle name="Dane wejściowe" xfId="137" xr:uid="{00000000-0005-0000-0000-000016030000}"/>
    <cellStyle name="Dane wejściowe 10" xfId="12313" xr:uid="{DF9F488A-EA0C-4138-9563-C4D44FC41EC0}"/>
    <cellStyle name="Dane wejściowe 11" xfId="13497" xr:uid="{B0024B81-6170-48C6-9956-D38DF5CC8747}"/>
    <cellStyle name="Dane wejściowe 12" xfId="14540" xr:uid="{60BCBAA5-D80C-49B8-AF67-EB7C9B72B071}"/>
    <cellStyle name="Dane wejściowe 2" xfId="5393" xr:uid="{D05F6ED1-45E4-4156-BB5A-FAB56A85D3F9}"/>
    <cellStyle name="Dane wejściowe 2 10" xfId="15517" xr:uid="{F9D3EAE6-EDA6-4A5A-AA1F-DF632761C29F}"/>
    <cellStyle name="Dane wejściowe 2 2" xfId="6869" xr:uid="{4F372362-5FB5-4C8C-8980-4287F56D685B}"/>
    <cellStyle name="Dane wejściowe 2 3" xfId="8090" xr:uid="{AFB0DB24-7DA6-40C2-85AA-BA448A46AAF2}"/>
    <cellStyle name="Dane wejściowe 2 4" xfId="9345" xr:uid="{353BF4C8-058D-46B0-A715-161BD2AFB007}"/>
    <cellStyle name="Dane wejściowe 2 5" xfId="10576" xr:uid="{CA740AE8-D156-407D-B5D1-DABA482E9C4D}"/>
    <cellStyle name="Dane wejściowe 2 6" xfId="11756" xr:uid="{182D6FE9-DACD-4917-978F-5CB1B69BA052}"/>
    <cellStyle name="Dane wejściowe 2 7" xfId="12873" xr:uid="{2ADAA449-DD81-48FE-8989-9AB8F06F84D9}"/>
    <cellStyle name="Dane wejściowe 2 8" xfId="13982" xr:uid="{A31CD986-2512-40AE-B05B-95E7F23A030A}"/>
    <cellStyle name="Dane wejściowe 2 9" xfId="14925" xr:uid="{16591160-1CAE-46ED-B99F-386917BD3036}"/>
    <cellStyle name="Dane wejściowe 3" xfId="3129" xr:uid="{F37849A7-9716-4BD4-BC3D-E6D4FFD4482A}"/>
    <cellStyle name="Dane wejściowe 4" xfId="4808" xr:uid="{F04CC525-910B-4336-B5CA-D1E6F24CFACE}"/>
    <cellStyle name="Dane wejściowe 5" xfId="6290" xr:uid="{CD526DAF-05FA-4E59-8CCD-EF311E353565}"/>
    <cellStyle name="Dane wejściowe 6" xfId="7514" xr:uid="{5D7B8345-61C4-4C35-B570-6CD3B51CEDC7}"/>
    <cellStyle name="Dane wejściowe 7" xfId="8759" xr:uid="{550AE919-73DA-479F-A401-93C39E7BF221}"/>
    <cellStyle name="Dane wejściowe 8" xfId="10005" xr:uid="{18ED7566-62BF-425C-9D36-A8C8A4C945A6}"/>
    <cellStyle name="Dane wejściowe 9" xfId="11231" xr:uid="{891AADF6-1BE3-4095-B788-4DACC1535547}"/>
    <cellStyle name="Dane wyj?ciowe" xfId="740" xr:uid="{00000000-0005-0000-0000-000017030000}"/>
    <cellStyle name="Dane wyj?ciowe 10" xfId="3598" xr:uid="{16BB9678-2DA5-4425-99BF-89CB5F6F6965}"/>
    <cellStyle name="Dane wyj?ciowe 2" xfId="3597" xr:uid="{533C824A-BAF3-46B2-AC61-B9D88EA8CB32}"/>
    <cellStyle name="Dane wyj?ciowe 3" xfId="3695" xr:uid="{7EB4BC9E-16B0-4B07-9FC7-BF2E25AF5DB4}"/>
    <cellStyle name="Dane wyj?ciowe 4" xfId="3592" xr:uid="{C44DD14D-B5D6-4AFD-922F-75A7C48B2277}"/>
    <cellStyle name="Dane wyj?ciowe 5" xfId="3678" xr:uid="{2E87620C-EE04-4B71-89CB-50AA12DB6FC1}"/>
    <cellStyle name="Dane wyj?ciowe 6" xfId="3588" xr:uid="{45103EA4-F20F-44BD-A8AC-5141436BD1F2}"/>
    <cellStyle name="Dane wyj?ciowe 7" xfId="7602" xr:uid="{1FDFFB49-84DC-4BAC-A004-1B14380BD350}"/>
    <cellStyle name="Dane wyj?ciowe 8" xfId="3602" xr:uid="{4C289072-0F7B-4613-BEBE-312E6121F3EE}"/>
    <cellStyle name="Dane wyj?ciowe 9" xfId="6871" xr:uid="{853BE9B7-9170-40AA-B0FC-8589EB49816D}"/>
    <cellStyle name="Dane wyjściowe" xfId="138" xr:uid="{00000000-0005-0000-0000-000018030000}"/>
    <cellStyle name="Dane wyjściowe 10" xfId="14539" xr:uid="{884F9145-F2E1-488C-B9CE-F3F4AC9A6A00}"/>
    <cellStyle name="Dane wyjściowe 2" xfId="3130" xr:uid="{4087CD9F-76DC-40CA-A3BE-73721414D119}"/>
    <cellStyle name="Dane wyjściowe 3" xfId="4807" xr:uid="{9EA47E6B-1436-4744-9A16-775E119FABF5}"/>
    <cellStyle name="Dane wyjściowe 4" xfId="6289" xr:uid="{8017E5F0-8976-4AD9-BA23-587ECDA7C597}"/>
    <cellStyle name="Dane wyjściowe 5" xfId="7513" xr:uid="{12A4B72F-8C6A-4C42-AF17-E0FC3D3147CE}"/>
    <cellStyle name="Dane wyjściowe 6" xfId="8758" xr:uid="{74A95B22-C529-491B-877D-4B989C185297}"/>
    <cellStyle name="Dane wyjściowe 7" xfId="11230" xr:uid="{A78FCBBB-A79C-4820-8BF9-E9D85BEE56D8}"/>
    <cellStyle name="Dane wyjściowe 8" xfId="12312" xr:uid="{59E4C307-79DB-4C85-8BEB-8936B8C68798}"/>
    <cellStyle name="Dane wyjściowe 9" xfId="13496" xr:uid="{74B061E9-5757-451B-A2C4-D61DA2B09531}"/>
    <cellStyle name="Date" xfId="741" xr:uid="{00000000-0005-0000-0000-000019030000}"/>
    <cellStyle name="Dezimal [0]_FBA-6" xfId="742" xr:uid="{00000000-0005-0000-0000-00001A030000}"/>
    <cellStyle name="Dezimal_FBA-6" xfId="743" xr:uid="{00000000-0005-0000-0000-00001B030000}"/>
    <cellStyle name="Dia" xfId="744" xr:uid="{00000000-0005-0000-0000-00001C030000}"/>
    <cellStyle name="Dobre" xfId="139" xr:uid="{00000000-0005-0000-0000-00001D030000}"/>
    <cellStyle name="Emphasis 1" xfId="745" xr:uid="{00000000-0005-0000-0000-00001E030000}"/>
    <cellStyle name="Emphasis 1 10" xfId="746" xr:uid="{00000000-0005-0000-0000-00001F030000}"/>
    <cellStyle name="Emphasis 1 11" xfId="747" xr:uid="{00000000-0005-0000-0000-000020030000}"/>
    <cellStyle name="Emphasis 1 2" xfId="748" xr:uid="{00000000-0005-0000-0000-000021030000}"/>
    <cellStyle name="Emphasis 1 2 2" xfId="749" xr:uid="{00000000-0005-0000-0000-000022030000}"/>
    <cellStyle name="Emphasis 1 2 2 2" xfId="750" xr:uid="{00000000-0005-0000-0000-000023030000}"/>
    <cellStyle name="Emphasis 1 3" xfId="751" xr:uid="{00000000-0005-0000-0000-000024030000}"/>
    <cellStyle name="Emphasis 1 4" xfId="752" xr:uid="{00000000-0005-0000-0000-000025030000}"/>
    <cellStyle name="Emphasis 1 5" xfId="753" xr:uid="{00000000-0005-0000-0000-000026030000}"/>
    <cellStyle name="Emphasis 1 6" xfId="754" xr:uid="{00000000-0005-0000-0000-000027030000}"/>
    <cellStyle name="Emphasis 1 7" xfId="755" xr:uid="{00000000-0005-0000-0000-000028030000}"/>
    <cellStyle name="Emphasis 1 8" xfId="756" xr:uid="{00000000-0005-0000-0000-000029030000}"/>
    <cellStyle name="Emphasis 1 9" xfId="757" xr:uid="{00000000-0005-0000-0000-00002A030000}"/>
    <cellStyle name="Emphasis 2" xfId="758" xr:uid="{00000000-0005-0000-0000-00002B030000}"/>
    <cellStyle name="Emphasis 2 10" xfId="759" xr:uid="{00000000-0005-0000-0000-00002C030000}"/>
    <cellStyle name="Emphasis 2 11" xfId="760" xr:uid="{00000000-0005-0000-0000-00002D030000}"/>
    <cellStyle name="Emphasis 2 2" xfId="761" xr:uid="{00000000-0005-0000-0000-00002E030000}"/>
    <cellStyle name="Emphasis 2 2 2" xfId="762" xr:uid="{00000000-0005-0000-0000-00002F030000}"/>
    <cellStyle name="Emphasis 2 2 2 2" xfId="763" xr:uid="{00000000-0005-0000-0000-000030030000}"/>
    <cellStyle name="Emphasis 2 3" xfId="764" xr:uid="{00000000-0005-0000-0000-000031030000}"/>
    <cellStyle name="Emphasis 2 4" xfId="765" xr:uid="{00000000-0005-0000-0000-000032030000}"/>
    <cellStyle name="Emphasis 2 5" xfId="766" xr:uid="{00000000-0005-0000-0000-000033030000}"/>
    <cellStyle name="Emphasis 2 6" xfId="767" xr:uid="{00000000-0005-0000-0000-000034030000}"/>
    <cellStyle name="Emphasis 2 7" xfId="768" xr:uid="{00000000-0005-0000-0000-000035030000}"/>
    <cellStyle name="Emphasis 2 8" xfId="769" xr:uid="{00000000-0005-0000-0000-000036030000}"/>
    <cellStyle name="Emphasis 2 9" xfId="770" xr:uid="{00000000-0005-0000-0000-000037030000}"/>
    <cellStyle name="Emphasis 3" xfId="771" xr:uid="{00000000-0005-0000-0000-000038030000}"/>
    <cellStyle name="Encabez1" xfId="772" xr:uid="{00000000-0005-0000-0000-000039030000}"/>
    <cellStyle name="Encabez2" xfId="773" xr:uid="{00000000-0005-0000-0000-00003A030000}"/>
    <cellStyle name="Encabezado 1 2" xfId="2652" xr:uid="{00000000-0005-0000-0000-00003B030000}"/>
    <cellStyle name="Encabezado 1 3" xfId="182" xr:uid="{00000000-0005-0000-0000-00003C030000}"/>
    <cellStyle name="Encabezado 4 10" xfId="774" xr:uid="{00000000-0005-0000-0000-00003D030000}"/>
    <cellStyle name="Encabezado 4 10 2" xfId="775" xr:uid="{00000000-0005-0000-0000-00003E030000}"/>
    <cellStyle name="Encabezado 4 10 3" xfId="776" xr:uid="{00000000-0005-0000-0000-00003F030000}"/>
    <cellStyle name="Encabezado 4 10 4" xfId="777" xr:uid="{00000000-0005-0000-0000-000040030000}"/>
    <cellStyle name="Encabezado 4 10 5" xfId="778" xr:uid="{00000000-0005-0000-0000-000041030000}"/>
    <cellStyle name="Encabezado 4 11" xfId="779" xr:uid="{00000000-0005-0000-0000-000042030000}"/>
    <cellStyle name="Encabezado 4 12" xfId="780" xr:uid="{00000000-0005-0000-0000-000043030000}"/>
    <cellStyle name="Encabezado 4 13" xfId="781" xr:uid="{00000000-0005-0000-0000-000044030000}"/>
    <cellStyle name="Encabezado 4 14" xfId="782" xr:uid="{00000000-0005-0000-0000-000045030000}"/>
    <cellStyle name="Encabezado 4 15" xfId="140" xr:uid="{00000000-0005-0000-0000-000046030000}"/>
    <cellStyle name="Encabezado 4 2" xfId="783" xr:uid="{00000000-0005-0000-0000-000047030000}"/>
    <cellStyle name="Encabezado 4 2 2" xfId="784" xr:uid="{00000000-0005-0000-0000-000048030000}"/>
    <cellStyle name="Encabezado 4 2 3" xfId="785" xr:uid="{00000000-0005-0000-0000-000049030000}"/>
    <cellStyle name="Encabezado 4 2 4" xfId="786" xr:uid="{00000000-0005-0000-0000-00004A030000}"/>
    <cellStyle name="Encabezado 4 2 5" xfId="787" xr:uid="{00000000-0005-0000-0000-00004B030000}"/>
    <cellStyle name="Encabezado 4 2 6" xfId="788" xr:uid="{00000000-0005-0000-0000-00004C030000}"/>
    <cellStyle name="Encabezado 4 3" xfId="789" xr:uid="{00000000-0005-0000-0000-00004D030000}"/>
    <cellStyle name="Encabezado 4 3 2" xfId="790" xr:uid="{00000000-0005-0000-0000-00004E030000}"/>
    <cellStyle name="Encabezado 4 3 3" xfId="791" xr:uid="{00000000-0005-0000-0000-00004F030000}"/>
    <cellStyle name="Encabezado 4 3 4" xfId="792" xr:uid="{00000000-0005-0000-0000-000050030000}"/>
    <cellStyle name="Encabezado 4 3 5" xfId="793" xr:uid="{00000000-0005-0000-0000-000051030000}"/>
    <cellStyle name="Encabezado 4 4" xfId="794" xr:uid="{00000000-0005-0000-0000-000052030000}"/>
    <cellStyle name="Encabezado 4 4 2" xfId="795" xr:uid="{00000000-0005-0000-0000-000053030000}"/>
    <cellStyle name="Encabezado 4 4 3" xfId="796" xr:uid="{00000000-0005-0000-0000-000054030000}"/>
    <cellStyle name="Encabezado 4 4 4" xfId="797" xr:uid="{00000000-0005-0000-0000-000055030000}"/>
    <cellStyle name="Encabezado 4 4 5" xfId="798" xr:uid="{00000000-0005-0000-0000-000056030000}"/>
    <cellStyle name="Encabezado 4 5" xfId="799" xr:uid="{00000000-0005-0000-0000-000057030000}"/>
    <cellStyle name="Encabezado 4 5 2" xfId="800" xr:uid="{00000000-0005-0000-0000-000058030000}"/>
    <cellStyle name="Encabezado 4 5 3" xfId="801" xr:uid="{00000000-0005-0000-0000-000059030000}"/>
    <cellStyle name="Encabezado 4 5 4" xfId="802" xr:uid="{00000000-0005-0000-0000-00005A030000}"/>
    <cellStyle name="Encabezado 4 5 5" xfId="803" xr:uid="{00000000-0005-0000-0000-00005B030000}"/>
    <cellStyle name="Encabezado 4 6" xfId="804" xr:uid="{00000000-0005-0000-0000-00005C030000}"/>
    <cellStyle name="Encabezado 4 6 2" xfId="805" xr:uid="{00000000-0005-0000-0000-00005D030000}"/>
    <cellStyle name="Encabezado 4 6 3" xfId="806" xr:uid="{00000000-0005-0000-0000-00005E030000}"/>
    <cellStyle name="Encabezado 4 6 4" xfId="807" xr:uid="{00000000-0005-0000-0000-00005F030000}"/>
    <cellStyle name="Encabezado 4 6 5" xfId="808" xr:uid="{00000000-0005-0000-0000-000060030000}"/>
    <cellStyle name="Encabezado 4 7" xfId="809" xr:uid="{00000000-0005-0000-0000-000061030000}"/>
    <cellStyle name="Encabezado 4 7 2" xfId="810" xr:uid="{00000000-0005-0000-0000-000062030000}"/>
    <cellStyle name="Encabezado 4 7 3" xfId="811" xr:uid="{00000000-0005-0000-0000-000063030000}"/>
    <cellStyle name="Encabezado 4 7 4" xfId="812" xr:uid="{00000000-0005-0000-0000-000064030000}"/>
    <cellStyle name="Encabezado 4 7 5" xfId="813" xr:uid="{00000000-0005-0000-0000-000065030000}"/>
    <cellStyle name="Encabezado 4 8" xfId="814" xr:uid="{00000000-0005-0000-0000-000066030000}"/>
    <cellStyle name="Encabezado 4 8 2" xfId="815" xr:uid="{00000000-0005-0000-0000-000067030000}"/>
    <cellStyle name="Encabezado 4 8 3" xfId="816" xr:uid="{00000000-0005-0000-0000-000068030000}"/>
    <cellStyle name="Encabezado 4 8 4" xfId="817" xr:uid="{00000000-0005-0000-0000-000069030000}"/>
    <cellStyle name="Encabezado 4 8 5" xfId="818" xr:uid="{00000000-0005-0000-0000-00006A030000}"/>
    <cellStyle name="Encabezado 4 9" xfId="819" xr:uid="{00000000-0005-0000-0000-00006B030000}"/>
    <cellStyle name="Encabezado 4 9 2" xfId="820" xr:uid="{00000000-0005-0000-0000-00006C030000}"/>
    <cellStyle name="Encabezado 4 9 3" xfId="821" xr:uid="{00000000-0005-0000-0000-00006D030000}"/>
    <cellStyle name="Encabezado 4 9 4" xfId="822" xr:uid="{00000000-0005-0000-0000-00006E030000}"/>
    <cellStyle name="Encabezado 4 9 5" xfId="823" xr:uid="{00000000-0005-0000-0000-00006F030000}"/>
    <cellStyle name="Énfasis1 10" xfId="824" xr:uid="{00000000-0005-0000-0000-000070030000}"/>
    <cellStyle name="Énfasis1 10 2" xfId="825" xr:uid="{00000000-0005-0000-0000-000071030000}"/>
    <cellStyle name="Énfasis1 10 3" xfId="826" xr:uid="{00000000-0005-0000-0000-000072030000}"/>
    <cellStyle name="Énfasis1 10 4" xfId="827" xr:uid="{00000000-0005-0000-0000-000073030000}"/>
    <cellStyle name="Énfasis1 10 5" xfId="828" xr:uid="{00000000-0005-0000-0000-000074030000}"/>
    <cellStyle name="Énfasis1 11" xfId="829" xr:uid="{00000000-0005-0000-0000-000075030000}"/>
    <cellStyle name="Énfasis1 12" xfId="830" xr:uid="{00000000-0005-0000-0000-000076030000}"/>
    <cellStyle name="Énfasis1 13" xfId="831" xr:uid="{00000000-0005-0000-0000-000077030000}"/>
    <cellStyle name="Énfasis1 14" xfId="832" xr:uid="{00000000-0005-0000-0000-000078030000}"/>
    <cellStyle name="Énfasis1 15" xfId="141" xr:uid="{00000000-0005-0000-0000-000079030000}"/>
    <cellStyle name="Énfasis1 2" xfId="833" xr:uid="{00000000-0005-0000-0000-00007A030000}"/>
    <cellStyle name="Énfasis1 2 2" xfId="834" xr:uid="{00000000-0005-0000-0000-00007B030000}"/>
    <cellStyle name="Énfasis1 2 3" xfId="835" xr:uid="{00000000-0005-0000-0000-00007C030000}"/>
    <cellStyle name="Énfasis1 2 4" xfId="836" xr:uid="{00000000-0005-0000-0000-00007D030000}"/>
    <cellStyle name="Énfasis1 2 5" xfId="837" xr:uid="{00000000-0005-0000-0000-00007E030000}"/>
    <cellStyle name="Énfasis1 2 6" xfId="838" xr:uid="{00000000-0005-0000-0000-00007F030000}"/>
    <cellStyle name="Énfasis1 3" xfId="839" xr:uid="{00000000-0005-0000-0000-000080030000}"/>
    <cellStyle name="Énfasis1 3 2" xfId="840" xr:uid="{00000000-0005-0000-0000-000081030000}"/>
    <cellStyle name="Énfasis1 3 3" xfId="841" xr:uid="{00000000-0005-0000-0000-000082030000}"/>
    <cellStyle name="Énfasis1 3 4" xfId="842" xr:uid="{00000000-0005-0000-0000-000083030000}"/>
    <cellStyle name="Énfasis1 3 5" xfId="843" xr:uid="{00000000-0005-0000-0000-000084030000}"/>
    <cellStyle name="Énfasis1 4" xfId="844" xr:uid="{00000000-0005-0000-0000-000085030000}"/>
    <cellStyle name="Énfasis1 4 2" xfId="845" xr:uid="{00000000-0005-0000-0000-000086030000}"/>
    <cellStyle name="Énfasis1 4 3" xfId="846" xr:uid="{00000000-0005-0000-0000-000087030000}"/>
    <cellStyle name="Énfasis1 4 4" xfId="847" xr:uid="{00000000-0005-0000-0000-000088030000}"/>
    <cellStyle name="Énfasis1 4 5" xfId="848" xr:uid="{00000000-0005-0000-0000-000089030000}"/>
    <cellStyle name="Énfasis1 5" xfId="849" xr:uid="{00000000-0005-0000-0000-00008A030000}"/>
    <cellStyle name="Énfasis1 5 2" xfId="850" xr:uid="{00000000-0005-0000-0000-00008B030000}"/>
    <cellStyle name="Énfasis1 5 3" xfId="851" xr:uid="{00000000-0005-0000-0000-00008C030000}"/>
    <cellStyle name="Énfasis1 5 4" xfId="852" xr:uid="{00000000-0005-0000-0000-00008D030000}"/>
    <cellStyle name="Énfasis1 5 5" xfId="853" xr:uid="{00000000-0005-0000-0000-00008E030000}"/>
    <cellStyle name="Énfasis1 6" xfId="854" xr:uid="{00000000-0005-0000-0000-00008F030000}"/>
    <cellStyle name="Énfasis1 6 2" xfId="855" xr:uid="{00000000-0005-0000-0000-000090030000}"/>
    <cellStyle name="Énfasis1 6 3" xfId="856" xr:uid="{00000000-0005-0000-0000-000091030000}"/>
    <cellStyle name="Énfasis1 6 4" xfId="857" xr:uid="{00000000-0005-0000-0000-000092030000}"/>
    <cellStyle name="Énfasis1 6 5" xfId="858" xr:uid="{00000000-0005-0000-0000-000093030000}"/>
    <cellStyle name="Énfasis1 7" xfId="859" xr:uid="{00000000-0005-0000-0000-000094030000}"/>
    <cellStyle name="Énfasis1 7 2" xfId="860" xr:uid="{00000000-0005-0000-0000-000095030000}"/>
    <cellStyle name="Énfasis1 7 3" xfId="861" xr:uid="{00000000-0005-0000-0000-000096030000}"/>
    <cellStyle name="Énfasis1 7 4" xfId="862" xr:uid="{00000000-0005-0000-0000-000097030000}"/>
    <cellStyle name="Énfasis1 7 5" xfId="863" xr:uid="{00000000-0005-0000-0000-000098030000}"/>
    <cellStyle name="Énfasis1 8" xfId="864" xr:uid="{00000000-0005-0000-0000-000099030000}"/>
    <cellStyle name="Énfasis1 8 2" xfId="865" xr:uid="{00000000-0005-0000-0000-00009A030000}"/>
    <cellStyle name="Énfasis1 8 3" xfId="866" xr:uid="{00000000-0005-0000-0000-00009B030000}"/>
    <cellStyle name="Énfasis1 8 4" xfId="867" xr:uid="{00000000-0005-0000-0000-00009C030000}"/>
    <cellStyle name="Énfasis1 8 5" xfId="868" xr:uid="{00000000-0005-0000-0000-00009D030000}"/>
    <cellStyle name="Énfasis1 9" xfId="869" xr:uid="{00000000-0005-0000-0000-00009E030000}"/>
    <cellStyle name="Énfasis1 9 2" xfId="870" xr:uid="{00000000-0005-0000-0000-00009F030000}"/>
    <cellStyle name="Énfasis1 9 3" xfId="871" xr:uid="{00000000-0005-0000-0000-0000A0030000}"/>
    <cellStyle name="Énfasis1 9 4" xfId="872" xr:uid="{00000000-0005-0000-0000-0000A1030000}"/>
    <cellStyle name="Énfasis1 9 5" xfId="873" xr:uid="{00000000-0005-0000-0000-0000A2030000}"/>
    <cellStyle name="Énfasis2 10" xfId="874" xr:uid="{00000000-0005-0000-0000-0000A3030000}"/>
    <cellStyle name="Énfasis2 10 2" xfId="875" xr:uid="{00000000-0005-0000-0000-0000A4030000}"/>
    <cellStyle name="Énfasis2 10 3" xfId="876" xr:uid="{00000000-0005-0000-0000-0000A5030000}"/>
    <cellStyle name="Énfasis2 10 4" xfId="877" xr:uid="{00000000-0005-0000-0000-0000A6030000}"/>
    <cellStyle name="Énfasis2 10 5" xfId="878" xr:uid="{00000000-0005-0000-0000-0000A7030000}"/>
    <cellStyle name="Énfasis2 11" xfId="879" xr:uid="{00000000-0005-0000-0000-0000A8030000}"/>
    <cellStyle name="Énfasis2 12" xfId="880" xr:uid="{00000000-0005-0000-0000-0000A9030000}"/>
    <cellStyle name="Énfasis2 13" xfId="881" xr:uid="{00000000-0005-0000-0000-0000AA030000}"/>
    <cellStyle name="Énfasis2 14" xfId="882" xr:uid="{00000000-0005-0000-0000-0000AB030000}"/>
    <cellStyle name="Énfasis2 15" xfId="142" xr:uid="{00000000-0005-0000-0000-0000AC030000}"/>
    <cellStyle name="Énfasis2 2" xfId="883" xr:uid="{00000000-0005-0000-0000-0000AD030000}"/>
    <cellStyle name="Énfasis2 2 2" xfId="884" xr:uid="{00000000-0005-0000-0000-0000AE030000}"/>
    <cellStyle name="Énfasis2 2 3" xfId="885" xr:uid="{00000000-0005-0000-0000-0000AF030000}"/>
    <cellStyle name="Énfasis2 2 4" xfId="886" xr:uid="{00000000-0005-0000-0000-0000B0030000}"/>
    <cellStyle name="Énfasis2 2 5" xfId="887" xr:uid="{00000000-0005-0000-0000-0000B1030000}"/>
    <cellStyle name="Énfasis2 2 6" xfId="888" xr:uid="{00000000-0005-0000-0000-0000B2030000}"/>
    <cellStyle name="Énfasis2 3" xfId="889" xr:uid="{00000000-0005-0000-0000-0000B3030000}"/>
    <cellStyle name="Énfasis2 3 2" xfId="890" xr:uid="{00000000-0005-0000-0000-0000B4030000}"/>
    <cellStyle name="Énfasis2 3 3" xfId="891" xr:uid="{00000000-0005-0000-0000-0000B5030000}"/>
    <cellStyle name="Énfasis2 3 4" xfId="892" xr:uid="{00000000-0005-0000-0000-0000B6030000}"/>
    <cellStyle name="Énfasis2 3 5" xfId="893" xr:uid="{00000000-0005-0000-0000-0000B7030000}"/>
    <cellStyle name="Énfasis2 4" xfId="894" xr:uid="{00000000-0005-0000-0000-0000B8030000}"/>
    <cellStyle name="Énfasis2 4 2" xfId="895" xr:uid="{00000000-0005-0000-0000-0000B9030000}"/>
    <cellStyle name="Énfasis2 4 3" xfId="896" xr:uid="{00000000-0005-0000-0000-0000BA030000}"/>
    <cellStyle name="Énfasis2 4 4" xfId="897" xr:uid="{00000000-0005-0000-0000-0000BB030000}"/>
    <cellStyle name="Énfasis2 4 5" xfId="898" xr:uid="{00000000-0005-0000-0000-0000BC030000}"/>
    <cellStyle name="Énfasis2 5" xfId="899" xr:uid="{00000000-0005-0000-0000-0000BD030000}"/>
    <cellStyle name="Énfasis2 5 2" xfId="900" xr:uid="{00000000-0005-0000-0000-0000BE030000}"/>
    <cellStyle name="Énfasis2 5 3" xfId="901" xr:uid="{00000000-0005-0000-0000-0000BF030000}"/>
    <cellStyle name="Énfasis2 5 4" xfId="902" xr:uid="{00000000-0005-0000-0000-0000C0030000}"/>
    <cellStyle name="Énfasis2 5 5" xfId="903" xr:uid="{00000000-0005-0000-0000-0000C1030000}"/>
    <cellStyle name="Énfasis2 6" xfId="904" xr:uid="{00000000-0005-0000-0000-0000C2030000}"/>
    <cellStyle name="Énfasis2 6 2" xfId="905" xr:uid="{00000000-0005-0000-0000-0000C3030000}"/>
    <cellStyle name="Énfasis2 6 3" xfId="906" xr:uid="{00000000-0005-0000-0000-0000C4030000}"/>
    <cellStyle name="Énfasis2 6 4" xfId="907" xr:uid="{00000000-0005-0000-0000-0000C5030000}"/>
    <cellStyle name="Énfasis2 6 5" xfId="908" xr:uid="{00000000-0005-0000-0000-0000C6030000}"/>
    <cellStyle name="Énfasis2 7" xfId="909" xr:uid="{00000000-0005-0000-0000-0000C7030000}"/>
    <cellStyle name="Énfasis2 7 2" xfId="910" xr:uid="{00000000-0005-0000-0000-0000C8030000}"/>
    <cellStyle name="Énfasis2 7 3" xfId="911" xr:uid="{00000000-0005-0000-0000-0000C9030000}"/>
    <cellStyle name="Énfasis2 7 4" xfId="912" xr:uid="{00000000-0005-0000-0000-0000CA030000}"/>
    <cellStyle name="Énfasis2 7 5" xfId="913" xr:uid="{00000000-0005-0000-0000-0000CB030000}"/>
    <cellStyle name="Énfasis2 8" xfId="914" xr:uid="{00000000-0005-0000-0000-0000CC030000}"/>
    <cellStyle name="Énfasis2 8 2" xfId="915" xr:uid="{00000000-0005-0000-0000-0000CD030000}"/>
    <cellStyle name="Énfasis2 8 3" xfId="916" xr:uid="{00000000-0005-0000-0000-0000CE030000}"/>
    <cellStyle name="Énfasis2 8 4" xfId="917" xr:uid="{00000000-0005-0000-0000-0000CF030000}"/>
    <cellStyle name="Énfasis2 8 5" xfId="918" xr:uid="{00000000-0005-0000-0000-0000D0030000}"/>
    <cellStyle name="Énfasis2 9" xfId="919" xr:uid="{00000000-0005-0000-0000-0000D1030000}"/>
    <cellStyle name="Énfasis2 9 2" xfId="920" xr:uid="{00000000-0005-0000-0000-0000D2030000}"/>
    <cellStyle name="Énfasis2 9 3" xfId="921" xr:uid="{00000000-0005-0000-0000-0000D3030000}"/>
    <cellStyle name="Énfasis2 9 4" xfId="922" xr:uid="{00000000-0005-0000-0000-0000D4030000}"/>
    <cellStyle name="Énfasis2 9 5" xfId="923" xr:uid="{00000000-0005-0000-0000-0000D5030000}"/>
    <cellStyle name="Énfasis3 10" xfId="924" xr:uid="{00000000-0005-0000-0000-0000D6030000}"/>
    <cellStyle name="Énfasis3 10 2" xfId="925" xr:uid="{00000000-0005-0000-0000-0000D7030000}"/>
    <cellStyle name="Énfasis3 10 3" xfId="926" xr:uid="{00000000-0005-0000-0000-0000D8030000}"/>
    <cellStyle name="Énfasis3 10 4" xfId="927" xr:uid="{00000000-0005-0000-0000-0000D9030000}"/>
    <cellStyle name="Énfasis3 10 5" xfId="928" xr:uid="{00000000-0005-0000-0000-0000DA030000}"/>
    <cellStyle name="Énfasis3 11" xfId="929" xr:uid="{00000000-0005-0000-0000-0000DB030000}"/>
    <cellStyle name="Énfasis3 12" xfId="930" xr:uid="{00000000-0005-0000-0000-0000DC030000}"/>
    <cellStyle name="Énfasis3 13" xfId="931" xr:uid="{00000000-0005-0000-0000-0000DD030000}"/>
    <cellStyle name="Énfasis3 14" xfId="932" xr:uid="{00000000-0005-0000-0000-0000DE030000}"/>
    <cellStyle name="Énfasis3 15" xfId="143" xr:uid="{00000000-0005-0000-0000-0000DF030000}"/>
    <cellStyle name="Énfasis3 2" xfId="933" xr:uid="{00000000-0005-0000-0000-0000E0030000}"/>
    <cellStyle name="Énfasis3 2 2" xfId="934" xr:uid="{00000000-0005-0000-0000-0000E1030000}"/>
    <cellStyle name="Énfasis3 2 3" xfId="935" xr:uid="{00000000-0005-0000-0000-0000E2030000}"/>
    <cellStyle name="Énfasis3 2 4" xfId="936" xr:uid="{00000000-0005-0000-0000-0000E3030000}"/>
    <cellStyle name="Énfasis3 2 5" xfId="937" xr:uid="{00000000-0005-0000-0000-0000E4030000}"/>
    <cellStyle name="Énfasis3 2 6" xfId="938" xr:uid="{00000000-0005-0000-0000-0000E5030000}"/>
    <cellStyle name="Énfasis3 3" xfId="939" xr:uid="{00000000-0005-0000-0000-0000E6030000}"/>
    <cellStyle name="Énfasis3 3 2" xfId="940" xr:uid="{00000000-0005-0000-0000-0000E7030000}"/>
    <cellStyle name="Énfasis3 3 3" xfId="941" xr:uid="{00000000-0005-0000-0000-0000E8030000}"/>
    <cellStyle name="Énfasis3 3 4" xfId="942" xr:uid="{00000000-0005-0000-0000-0000E9030000}"/>
    <cellStyle name="Énfasis3 3 5" xfId="943" xr:uid="{00000000-0005-0000-0000-0000EA030000}"/>
    <cellStyle name="Énfasis3 4" xfId="944" xr:uid="{00000000-0005-0000-0000-0000EB030000}"/>
    <cellStyle name="Énfasis3 4 2" xfId="945" xr:uid="{00000000-0005-0000-0000-0000EC030000}"/>
    <cellStyle name="Énfasis3 4 3" xfId="946" xr:uid="{00000000-0005-0000-0000-0000ED030000}"/>
    <cellStyle name="Énfasis3 4 4" xfId="947" xr:uid="{00000000-0005-0000-0000-0000EE030000}"/>
    <cellStyle name="Énfasis3 4 5" xfId="948" xr:uid="{00000000-0005-0000-0000-0000EF030000}"/>
    <cellStyle name="Énfasis3 5" xfId="949" xr:uid="{00000000-0005-0000-0000-0000F0030000}"/>
    <cellStyle name="Énfasis3 5 2" xfId="950" xr:uid="{00000000-0005-0000-0000-0000F1030000}"/>
    <cellStyle name="Énfasis3 5 3" xfId="951" xr:uid="{00000000-0005-0000-0000-0000F2030000}"/>
    <cellStyle name="Énfasis3 5 4" xfId="952" xr:uid="{00000000-0005-0000-0000-0000F3030000}"/>
    <cellStyle name="Énfasis3 5 5" xfId="953" xr:uid="{00000000-0005-0000-0000-0000F4030000}"/>
    <cellStyle name="Énfasis3 6" xfId="954" xr:uid="{00000000-0005-0000-0000-0000F5030000}"/>
    <cellStyle name="Énfasis3 6 2" xfId="955" xr:uid="{00000000-0005-0000-0000-0000F6030000}"/>
    <cellStyle name="Énfasis3 6 3" xfId="956" xr:uid="{00000000-0005-0000-0000-0000F7030000}"/>
    <cellStyle name="Énfasis3 6 4" xfId="957" xr:uid="{00000000-0005-0000-0000-0000F8030000}"/>
    <cellStyle name="Énfasis3 6 5" xfId="958" xr:uid="{00000000-0005-0000-0000-0000F9030000}"/>
    <cellStyle name="Énfasis3 7" xfId="959" xr:uid="{00000000-0005-0000-0000-0000FA030000}"/>
    <cellStyle name="Énfasis3 7 2" xfId="960" xr:uid="{00000000-0005-0000-0000-0000FB030000}"/>
    <cellStyle name="Énfasis3 7 3" xfId="961" xr:uid="{00000000-0005-0000-0000-0000FC030000}"/>
    <cellStyle name="Énfasis3 7 4" xfId="962" xr:uid="{00000000-0005-0000-0000-0000FD030000}"/>
    <cellStyle name="Énfasis3 7 5" xfId="963" xr:uid="{00000000-0005-0000-0000-0000FE030000}"/>
    <cellStyle name="Énfasis3 8" xfId="964" xr:uid="{00000000-0005-0000-0000-0000FF030000}"/>
    <cellStyle name="Énfasis3 8 2" xfId="965" xr:uid="{00000000-0005-0000-0000-000000040000}"/>
    <cellStyle name="Énfasis3 8 3" xfId="966" xr:uid="{00000000-0005-0000-0000-000001040000}"/>
    <cellStyle name="Énfasis3 8 4" xfId="967" xr:uid="{00000000-0005-0000-0000-000002040000}"/>
    <cellStyle name="Énfasis3 8 5" xfId="968" xr:uid="{00000000-0005-0000-0000-000003040000}"/>
    <cellStyle name="Énfasis3 9" xfId="969" xr:uid="{00000000-0005-0000-0000-000004040000}"/>
    <cellStyle name="Énfasis3 9 2" xfId="970" xr:uid="{00000000-0005-0000-0000-000005040000}"/>
    <cellStyle name="Énfasis3 9 3" xfId="971" xr:uid="{00000000-0005-0000-0000-000006040000}"/>
    <cellStyle name="Énfasis3 9 4" xfId="972" xr:uid="{00000000-0005-0000-0000-000007040000}"/>
    <cellStyle name="Énfasis3 9 5" xfId="973" xr:uid="{00000000-0005-0000-0000-000008040000}"/>
    <cellStyle name="Énfasis4 10" xfId="974" xr:uid="{00000000-0005-0000-0000-000009040000}"/>
    <cellStyle name="Énfasis4 10 2" xfId="975" xr:uid="{00000000-0005-0000-0000-00000A040000}"/>
    <cellStyle name="Énfasis4 10 3" xfId="976" xr:uid="{00000000-0005-0000-0000-00000B040000}"/>
    <cellStyle name="Énfasis4 10 4" xfId="977" xr:uid="{00000000-0005-0000-0000-00000C040000}"/>
    <cellStyle name="Énfasis4 10 5" xfId="978" xr:uid="{00000000-0005-0000-0000-00000D040000}"/>
    <cellStyle name="Énfasis4 11" xfId="979" xr:uid="{00000000-0005-0000-0000-00000E040000}"/>
    <cellStyle name="Énfasis4 12" xfId="980" xr:uid="{00000000-0005-0000-0000-00000F040000}"/>
    <cellStyle name="Énfasis4 13" xfId="981" xr:uid="{00000000-0005-0000-0000-000010040000}"/>
    <cellStyle name="Énfasis4 14" xfId="982" xr:uid="{00000000-0005-0000-0000-000011040000}"/>
    <cellStyle name="Énfasis4 15" xfId="144" xr:uid="{00000000-0005-0000-0000-000012040000}"/>
    <cellStyle name="Énfasis4 2" xfId="983" xr:uid="{00000000-0005-0000-0000-000013040000}"/>
    <cellStyle name="Énfasis4 2 2" xfId="984" xr:uid="{00000000-0005-0000-0000-000014040000}"/>
    <cellStyle name="Énfasis4 2 3" xfId="985" xr:uid="{00000000-0005-0000-0000-000015040000}"/>
    <cellStyle name="Énfasis4 2 4" xfId="986" xr:uid="{00000000-0005-0000-0000-000016040000}"/>
    <cellStyle name="Énfasis4 2 5" xfId="987" xr:uid="{00000000-0005-0000-0000-000017040000}"/>
    <cellStyle name="Énfasis4 2 6" xfId="988" xr:uid="{00000000-0005-0000-0000-000018040000}"/>
    <cellStyle name="Énfasis4 3" xfId="989" xr:uid="{00000000-0005-0000-0000-000019040000}"/>
    <cellStyle name="Énfasis4 3 2" xfId="990" xr:uid="{00000000-0005-0000-0000-00001A040000}"/>
    <cellStyle name="Énfasis4 3 3" xfId="991" xr:uid="{00000000-0005-0000-0000-00001B040000}"/>
    <cellStyle name="Énfasis4 3 4" xfId="992" xr:uid="{00000000-0005-0000-0000-00001C040000}"/>
    <cellStyle name="Énfasis4 3 5" xfId="993" xr:uid="{00000000-0005-0000-0000-00001D040000}"/>
    <cellStyle name="Énfasis4 4" xfId="994" xr:uid="{00000000-0005-0000-0000-00001E040000}"/>
    <cellStyle name="Énfasis4 4 2" xfId="995" xr:uid="{00000000-0005-0000-0000-00001F040000}"/>
    <cellStyle name="Énfasis4 4 3" xfId="996" xr:uid="{00000000-0005-0000-0000-000020040000}"/>
    <cellStyle name="Énfasis4 4 4" xfId="997" xr:uid="{00000000-0005-0000-0000-000021040000}"/>
    <cellStyle name="Énfasis4 4 5" xfId="998" xr:uid="{00000000-0005-0000-0000-000022040000}"/>
    <cellStyle name="Énfasis4 5" xfId="999" xr:uid="{00000000-0005-0000-0000-000023040000}"/>
    <cellStyle name="Énfasis4 5 2" xfId="1000" xr:uid="{00000000-0005-0000-0000-000024040000}"/>
    <cellStyle name="Énfasis4 5 3" xfId="1001" xr:uid="{00000000-0005-0000-0000-000025040000}"/>
    <cellStyle name="Énfasis4 5 4" xfId="1002" xr:uid="{00000000-0005-0000-0000-000026040000}"/>
    <cellStyle name="Énfasis4 5 5" xfId="1003" xr:uid="{00000000-0005-0000-0000-000027040000}"/>
    <cellStyle name="Énfasis4 6" xfId="1004" xr:uid="{00000000-0005-0000-0000-000028040000}"/>
    <cellStyle name="Énfasis4 6 2" xfId="1005" xr:uid="{00000000-0005-0000-0000-000029040000}"/>
    <cellStyle name="Énfasis4 6 3" xfId="1006" xr:uid="{00000000-0005-0000-0000-00002A040000}"/>
    <cellStyle name="Énfasis4 6 4" xfId="1007" xr:uid="{00000000-0005-0000-0000-00002B040000}"/>
    <cellStyle name="Énfasis4 6 5" xfId="1008" xr:uid="{00000000-0005-0000-0000-00002C040000}"/>
    <cellStyle name="Énfasis4 7" xfId="1009" xr:uid="{00000000-0005-0000-0000-00002D040000}"/>
    <cellStyle name="Énfasis4 7 2" xfId="1010" xr:uid="{00000000-0005-0000-0000-00002E040000}"/>
    <cellStyle name="Énfasis4 7 3" xfId="1011" xr:uid="{00000000-0005-0000-0000-00002F040000}"/>
    <cellStyle name="Énfasis4 7 4" xfId="1012" xr:uid="{00000000-0005-0000-0000-000030040000}"/>
    <cellStyle name="Énfasis4 7 5" xfId="1013" xr:uid="{00000000-0005-0000-0000-000031040000}"/>
    <cellStyle name="Énfasis4 8" xfId="1014" xr:uid="{00000000-0005-0000-0000-000032040000}"/>
    <cellStyle name="Énfasis4 8 2" xfId="1015" xr:uid="{00000000-0005-0000-0000-000033040000}"/>
    <cellStyle name="Énfasis4 8 3" xfId="1016" xr:uid="{00000000-0005-0000-0000-000034040000}"/>
    <cellStyle name="Énfasis4 8 4" xfId="1017" xr:uid="{00000000-0005-0000-0000-000035040000}"/>
    <cellStyle name="Énfasis4 8 5" xfId="1018" xr:uid="{00000000-0005-0000-0000-000036040000}"/>
    <cellStyle name="Énfasis4 9" xfId="1019" xr:uid="{00000000-0005-0000-0000-000037040000}"/>
    <cellStyle name="Énfasis4 9 2" xfId="1020" xr:uid="{00000000-0005-0000-0000-000038040000}"/>
    <cellStyle name="Énfasis4 9 3" xfId="1021" xr:uid="{00000000-0005-0000-0000-000039040000}"/>
    <cellStyle name="Énfasis4 9 4" xfId="1022" xr:uid="{00000000-0005-0000-0000-00003A040000}"/>
    <cellStyle name="Énfasis4 9 5" xfId="1023" xr:uid="{00000000-0005-0000-0000-00003B040000}"/>
    <cellStyle name="Énfasis5 10" xfId="1024" xr:uid="{00000000-0005-0000-0000-00003C040000}"/>
    <cellStyle name="Énfasis5 10 2" xfId="1025" xr:uid="{00000000-0005-0000-0000-00003D040000}"/>
    <cellStyle name="Énfasis5 10 3" xfId="1026" xr:uid="{00000000-0005-0000-0000-00003E040000}"/>
    <cellStyle name="Énfasis5 10 4" xfId="1027" xr:uid="{00000000-0005-0000-0000-00003F040000}"/>
    <cellStyle name="Énfasis5 10 5" xfId="1028" xr:uid="{00000000-0005-0000-0000-000040040000}"/>
    <cellStyle name="Énfasis5 11" xfId="1029" xr:uid="{00000000-0005-0000-0000-000041040000}"/>
    <cellStyle name="Énfasis5 12" xfId="1030" xr:uid="{00000000-0005-0000-0000-000042040000}"/>
    <cellStyle name="Énfasis5 13" xfId="1031" xr:uid="{00000000-0005-0000-0000-000043040000}"/>
    <cellStyle name="Énfasis5 14" xfId="1032" xr:uid="{00000000-0005-0000-0000-000044040000}"/>
    <cellStyle name="Énfasis5 15" xfId="145" xr:uid="{00000000-0005-0000-0000-000045040000}"/>
    <cellStyle name="Énfasis5 2" xfId="1033" xr:uid="{00000000-0005-0000-0000-000046040000}"/>
    <cellStyle name="Énfasis5 2 2" xfId="1034" xr:uid="{00000000-0005-0000-0000-000047040000}"/>
    <cellStyle name="Énfasis5 2 3" xfId="1035" xr:uid="{00000000-0005-0000-0000-000048040000}"/>
    <cellStyle name="Énfasis5 2 4" xfId="1036" xr:uid="{00000000-0005-0000-0000-000049040000}"/>
    <cellStyle name="Énfasis5 2 5" xfId="1037" xr:uid="{00000000-0005-0000-0000-00004A040000}"/>
    <cellStyle name="Énfasis5 2 6" xfId="1038" xr:uid="{00000000-0005-0000-0000-00004B040000}"/>
    <cellStyle name="Énfasis5 3" xfId="1039" xr:uid="{00000000-0005-0000-0000-00004C040000}"/>
    <cellStyle name="Énfasis5 3 2" xfId="1040" xr:uid="{00000000-0005-0000-0000-00004D040000}"/>
    <cellStyle name="Énfasis5 3 3" xfId="1041" xr:uid="{00000000-0005-0000-0000-00004E040000}"/>
    <cellStyle name="Énfasis5 3 4" xfId="1042" xr:uid="{00000000-0005-0000-0000-00004F040000}"/>
    <cellStyle name="Énfasis5 3 5" xfId="1043" xr:uid="{00000000-0005-0000-0000-000050040000}"/>
    <cellStyle name="Énfasis5 4" xfId="1044" xr:uid="{00000000-0005-0000-0000-000051040000}"/>
    <cellStyle name="Énfasis5 4 2" xfId="1045" xr:uid="{00000000-0005-0000-0000-000052040000}"/>
    <cellStyle name="Énfasis5 4 3" xfId="1046" xr:uid="{00000000-0005-0000-0000-000053040000}"/>
    <cellStyle name="Énfasis5 4 4" xfId="1047" xr:uid="{00000000-0005-0000-0000-000054040000}"/>
    <cellStyle name="Énfasis5 4 5" xfId="1048" xr:uid="{00000000-0005-0000-0000-000055040000}"/>
    <cellStyle name="Énfasis5 5" xfId="1049" xr:uid="{00000000-0005-0000-0000-000056040000}"/>
    <cellStyle name="Énfasis5 5 2" xfId="1050" xr:uid="{00000000-0005-0000-0000-000057040000}"/>
    <cellStyle name="Énfasis5 5 3" xfId="1051" xr:uid="{00000000-0005-0000-0000-000058040000}"/>
    <cellStyle name="Énfasis5 5 4" xfId="1052" xr:uid="{00000000-0005-0000-0000-000059040000}"/>
    <cellStyle name="Énfasis5 5 5" xfId="1053" xr:uid="{00000000-0005-0000-0000-00005A040000}"/>
    <cellStyle name="Énfasis5 6" xfId="1054" xr:uid="{00000000-0005-0000-0000-00005B040000}"/>
    <cellStyle name="Énfasis5 6 2" xfId="1055" xr:uid="{00000000-0005-0000-0000-00005C040000}"/>
    <cellStyle name="Énfasis5 6 3" xfId="1056" xr:uid="{00000000-0005-0000-0000-00005D040000}"/>
    <cellStyle name="Énfasis5 6 4" xfId="1057" xr:uid="{00000000-0005-0000-0000-00005E040000}"/>
    <cellStyle name="Énfasis5 6 5" xfId="1058" xr:uid="{00000000-0005-0000-0000-00005F040000}"/>
    <cellStyle name="Énfasis5 7" xfId="1059" xr:uid="{00000000-0005-0000-0000-000060040000}"/>
    <cellStyle name="Énfasis5 7 2" xfId="1060" xr:uid="{00000000-0005-0000-0000-000061040000}"/>
    <cellStyle name="Énfasis5 7 3" xfId="1061" xr:uid="{00000000-0005-0000-0000-000062040000}"/>
    <cellStyle name="Énfasis5 7 4" xfId="1062" xr:uid="{00000000-0005-0000-0000-000063040000}"/>
    <cellStyle name="Énfasis5 7 5" xfId="1063" xr:uid="{00000000-0005-0000-0000-000064040000}"/>
    <cellStyle name="Énfasis5 8" xfId="1064" xr:uid="{00000000-0005-0000-0000-000065040000}"/>
    <cellStyle name="Énfasis5 8 2" xfId="1065" xr:uid="{00000000-0005-0000-0000-000066040000}"/>
    <cellStyle name="Énfasis5 8 3" xfId="1066" xr:uid="{00000000-0005-0000-0000-000067040000}"/>
    <cellStyle name="Énfasis5 8 4" xfId="1067" xr:uid="{00000000-0005-0000-0000-000068040000}"/>
    <cellStyle name="Énfasis5 8 5" xfId="1068" xr:uid="{00000000-0005-0000-0000-000069040000}"/>
    <cellStyle name="Énfasis5 9" xfId="1069" xr:uid="{00000000-0005-0000-0000-00006A040000}"/>
    <cellStyle name="Énfasis5 9 2" xfId="1070" xr:uid="{00000000-0005-0000-0000-00006B040000}"/>
    <cellStyle name="Énfasis5 9 3" xfId="1071" xr:uid="{00000000-0005-0000-0000-00006C040000}"/>
    <cellStyle name="Énfasis5 9 4" xfId="1072" xr:uid="{00000000-0005-0000-0000-00006D040000}"/>
    <cellStyle name="Énfasis5 9 5" xfId="1073" xr:uid="{00000000-0005-0000-0000-00006E040000}"/>
    <cellStyle name="Énfasis6 10" xfId="1074" xr:uid="{00000000-0005-0000-0000-00006F040000}"/>
    <cellStyle name="Énfasis6 10 2" xfId="1075" xr:uid="{00000000-0005-0000-0000-000070040000}"/>
    <cellStyle name="Énfasis6 10 3" xfId="1076" xr:uid="{00000000-0005-0000-0000-000071040000}"/>
    <cellStyle name="Énfasis6 10 4" xfId="1077" xr:uid="{00000000-0005-0000-0000-000072040000}"/>
    <cellStyle name="Énfasis6 10 5" xfId="1078" xr:uid="{00000000-0005-0000-0000-000073040000}"/>
    <cellStyle name="Énfasis6 11" xfId="1079" xr:uid="{00000000-0005-0000-0000-000074040000}"/>
    <cellStyle name="Énfasis6 12" xfId="1080" xr:uid="{00000000-0005-0000-0000-000075040000}"/>
    <cellStyle name="Énfasis6 13" xfId="1081" xr:uid="{00000000-0005-0000-0000-000076040000}"/>
    <cellStyle name="Énfasis6 14" xfId="1082" xr:uid="{00000000-0005-0000-0000-000077040000}"/>
    <cellStyle name="Énfasis6 15" xfId="146" xr:uid="{00000000-0005-0000-0000-000078040000}"/>
    <cellStyle name="Énfasis6 2" xfId="1083" xr:uid="{00000000-0005-0000-0000-000079040000}"/>
    <cellStyle name="Énfasis6 2 2" xfId="1084" xr:uid="{00000000-0005-0000-0000-00007A040000}"/>
    <cellStyle name="Énfasis6 2 3" xfId="1085" xr:uid="{00000000-0005-0000-0000-00007B040000}"/>
    <cellStyle name="Énfasis6 2 4" xfId="1086" xr:uid="{00000000-0005-0000-0000-00007C040000}"/>
    <cellStyle name="Énfasis6 2 5" xfId="1087" xr:uid="{00000000-0005-0000-0000-00007D040000}"/>
    <cellStyle name="Énfasis6 2 6" xfId="1088" xr:uid="{00000000-0005-0000-0000-00007E040000}"/>
    <cellStyle name="Énfasis6 3" xfId="1089" xr:uid="{00000000-0005-0000-0000-00007F040000}"/>
    <cellStyle name="Énfasis6 3 2" xfId="1090" xr:uid="{00000000-0005-0000-0000-000080040000}"/>
    <cellStyle name="Énfasis6 3 3" xfId="1091" xr:uid="{00000000-0005-0000-0000-000081040000}"/>
    <cellStyle name="Énfasis6 3 4" xfId="1092" xr:uid="{00000000-0005-0000-0000-000082040000}"/>
    <cellStyle name="Énfasis6 3 5" xfId="1093" xr:uid="{00000000-0005-0000-0000-000083040000}"/>
    <cellStyle name="Énfasis6 4" xfId="1094" xr:uid="{00000000-0005-0000-0000-000084040000}"/>
    <cellStyle name="Énfasis6 4 2" xfId="1095" xr:uid="{00000000-0005-0000-0000-000085040000}"/>
    <cellStyle name="Énfasis6 4 3" xfId="1096" xr:uid="{00000000-0005-0000-0000-000086040000}"/>
    <cellStyle name="Énfasis6 4 4" xfId="1097" xr:uid="{00000000-0005-0000-0000-000087040000}"/>
    <cellStyle name="Énfasis6 4 5" xfId="1098" xr:uid="{00000000-0005-0000-0000-000088040000}"/>
    <cellStyle name="Énfasis6 5" xfId="1099" xr:uid="{00000000-0005-0000-0000-000089040000}"/>
    <cellStyle name="Énfasis6 5 2" xfId="1100" xr:uid="{00000000-0005-0000-0000-00008A040000}"/>
    <cellStyle name="Énfasis6 5 3" xfId="1101" xr:uid="{00000000-0005-0000-0000-00008B040000}"/>
    <cellStyle name="Énfasis6 5 4" xfId="1102" xr:uid="{00000000-0005-0000-0000-00008C040000}"/>
    <cellStyle name="Énfasis6 5 5" xfId="1103" xr:uid="{00000000-0005-0000-0000-00008D040000}"/>
    <cellStyle name="Énfasis6 6" xfId="1104" xr:uid="{00000000-0005-0000-0000-00008E040000}"/>
    <cellStyle name="Énfasis6 6 2" xfId="1105" xr:uid="{00000000-0005-0000-0000-00008F040000}"/>
    <cellStyle name="Énfasis6 6 3" xfId="1106" xr:uid="{00000000-0005-0000-0000-000090040000}"/>
    <cellStyle name="Énfasis6 6 4" xfId="1107" xr:uid="{00000000-0005-0000-0000-000091040000}"/>
    <cellStyle name="Énfasis6 6 5" xfId="1108" xr:uid="{00000000-0005-0000-0000-000092040000}"/>
    <cellStyle name="Énfasis6 7" xfId="1109" xr:uid="{00000000-0005-0000-0000-000093040000}"/>
    <cellStyle name="Énfasis6 7 2" xfId="1110" xr:uid="{00000000-0005-0000-0000-000094040000}"/>
    <cellStyle name="Énfasis6 7 3" xfId="1111" xr:uid="{00000000-0005-0000-0000-000095040000}"/>
    <cellStyle name="Énfasis6 7 4" xfId="1112" xr:uid="{00000000-0005-0000-0000-000096040000}"/>
    <cellStyle name="Énfasis6 7 5" xfId="1113" xr:uid="{00000000-0005-0000-0000-000097040000}"/>
    <cellStyle name="Énfasis6 8" xfId="1114" xr:uid="{00000000-0005-0000-0000-000098040000}"/>
    <cellStyle name="Énfasis6 8 2" xfId="1115" xr:uid="{00000000-0005-0000-0000-000099040000}"/>
    <cellStyle name="Énfasis6 8 3" xfId="1116" xr:uid="{00000000-0005-0000-0000-00009A040000}"/>
    <cellStyle name="Énfasis6 8 4" xfId="1117" xr:uid="{00000000-0005-0000-0000-00009B040000}"/>
    <cellStyle name="Énfasis6 8 5" xfId="1118" xr:uid="{00000000-0005-0000-0000-00009C040000}"/>
    <cellStyle name="Énfasis6 9" xfId="1119" xr:uid="{00000000-0005-0000-0000-00009D040000}"/>
    <cellStyle name="Énfasis6 9 2" xfId="1120" xr:uid="{00000000-0005-0000-0000-00009E040000}"/>
    <cellStyle name="Énfasis6 9 3" xfId="1121" xr:uid="{00000000-0005-0000-0000-00009F040000}"/>
    <cellStyle name="Énfasis6 9 4" xfId="1122" xr:uid="{00000000-0005-0000-0000-0000A0040000}"/>
    <cellStyle name="Énfasis6 9 5" xfId="1123" xr:uid="{00000000-0005-0000-0000-0000A1040000}"/>
    <cellStyle name="Entrada 10" xfId="1124" xr:uid="{00000000-0005-0000-0000-0000A2040000}"/>
    <cellStyle name="Entrada 10 10" xfId="3673" xr:uid="{FF44F7F9-DFE7-40B0-B60C-445267A9065A}"/>
    <cellStyle name="Entrada 10 11" xfId="3595" xr:uid="{F9A5A119-C75C-4C54-8A7A-E2B08C4E888E}"/>
    <cellStyle name="Entrada 10 12" xfId="3606" xr:uid="{88C0F5E1-0FDF-48D4-A314-45CD9799E0B3}"/>
    <cellStyle name="Entrada 10 13" xfId="3420" xr:uid="{28F00ABD-F50D-486F-A3BF-6A6B11B16300}"/>
    <cellStyle name="Entrada 10 14" xfId="7894" xr:uid="{21F39CBB-ABA5-48E6-9033-0F0773D49837}"/>
    <cellStyle name="Entrada 10 15" xfId="4876" xr:uid="{5E60D418-B58C-4288-9F9C-821AB8B29856}"/>
    <cellStyle name="Entrada 10 2" xfId="1125" xr:uid="{00000000-0005-0000-0000-0000A3040000}"/>
    <cellStyle name="Entrada 10 2 10" xfId="11229" xr:uid="{9DFF8486-14FF-41B4-AE4D-758FB52F0CD0}"/>
    <cellStyle name="Entrada 10 2 11" xfId="3600" xr:uid="{A4E35B29-EFA0-4050-8F3D-1A958072CC1E}"/>
    <cellStyle name="Entrada 10 2 12" xfId="13495" xr:uid="{589DA372-ADAB-4785-82EC-F769359A4A21}"/>
    <cellStyle name="Entrada 10 2 2" xfId="5397" xr:uid="{C9F3AF85-2900-4BBE-8BD5-58CFE102B009}"/>
    <cellStyle name="Entrada 10 2 2 10" xfId="15518" xr:uid="{BCBD1C70-D2CD-42FC-879F-86E3044A628B}"/>
    <cellStyle name="Entrada 10 2 2 2" xfId="6872" xr:uid="{F3806787-2138-467C-823D-C215777D5030}"/>
    <cellStyle name="Entrada 10 2 2 3" xfId="8093" xr:uid="{C06CFE56-9C69-4943-82A0-921BCA745964}"/>
    <cellStyle name="Entrada 10 2 2 4" xfId="9349" xr:uid="{4B099874-EE58-4F99-A3BC-38B06D5E6CE6}"/>
    <cellStyle name="Entrada 10 2 2 5" xfId="10580" xr:uid="{E228D509-39C8-4335-87B7-626DC46AF36C}"/>
    <cellStyle name="Entrada 10 2 2 6" xfId="11757" xr:uid="{61E18875-E89E-499B-8036-A9CA9DC28D41}"/>
    <cellStyle name="Entrada 10 2 2 7" xfId="12876" xr:uid="{411C110F-7580-484E-8DA8-0C2927569AD0}"/>
    <cellStyle name="Entrada 10 2 2 8" xfId="13984" xr:uid="{8CC7B4FC-31C4-41DF-9847-B8DA5C5C3B86}"/>
    <cellStyle name="Entrada 10 2 2 9" xfId="14926" xr:uid="{48BDC5C2-1459-4AE3-9F45-B6F7D540148D}"/>
    <cellStyle name="Entrada 10 2 3" xfId="3771" xr:uid="{7549F742-35B3-4332-A81E-A81913ECD11C}"/>
    <cellStyle name="Entrada 10 2 4" xfId="3584" xr:uid="{F667DE97-ACCB-46A6-9993-BDA16A3EBD74}"/>
    <cellStyle name="Entrada 10 2 5" xfId="3693" xr:uid="{B5ED5433-8D83-4287-B979-691FA1437354}"/>
    <cellStyle name="Entrada 10 2 6" xfId="3487" xr:uid="{C08D1FFE-E300-47D0-8B94-D18141BCCA51}"/>
    <cellStyle name="Entrada 10 2 7" xfId="6266" xr:uid="{BF00575D-902F-4172-A5FD-2C8B42ECD401}"/>
    <cellStyle name="Entrada 10 2 8" xfId="8757" xr:uid="{835B8679-5D0E-4B12-AE6F-EFE981EC9944}"/>
    <cellStyle name="Entrada 10 2 9" xfId="3607" xr:uid="{9810B6E7-00AA-4CBD-AE3A-9B327A2BBA3E}"/>
    <cellStyle name="Entrada 10 3" xfId="1126" xr:uid="{00000000-0005-0000-0000-0000A4040000}"/>
    <cellStyle name="Entrada 10 3 10" xfId="8042" xr:uid="{5021C5DE-F94E-4806-9BF4-1251E084E0EC}"/>
    <cellStyle name="Entrada 10 3 11" xfId="3601" xr:uid="{A41D2CE5-A489-4E72-AAE1-ED2E0FE5BA7B}"/>
    <cellStyle name="Entrada 10 3 12" xfId="6630" xr:uid="{110FEB76-AEEB-4890-81AE-37B3F26864C6}"/>
    <cellStyle name="Entrada 10 3 2" xfId="5398" xr:uid="{F4965F09-ADD7-4CE2-AE2A-1C5CDD55EB05}"/>
    <cellStyle name="Entrada 10 3 2 10" xfId="15519" xr:uid="{A8CF23DB-88A7-4F5D-AA63-FFB0ACE2CD77}"/>
    <cellStyle name="Entrada 10 3 2 2" xfId="6873" xr:uid="{B9928EC2-B37E-417B-B0AA-A16A4D7A6FB3}"/>
    <cellStyle name="Entrada 10 3 2 3" xfId="8094" xr:uid="{42D2B520-64B1-4634-9204-046457ACFB06}"/>
    <cellStyle name="Entrada 10 3 2 4" xfId="9350" xr:uid="{6B7383B7-3B38-4882-BBEA-3CEAEC39775B}"/>
    <cellStyle name="Entrada 10 3 2 5" xfId="10581" xr:uid="{C7473B33-E431-4749-924D-2D9C782E4482}"/>
    <cellStyle name="Entrada 10 3 2 6" xfId="11758" xr:uid="{18A297C5-1484-4BEF-BDA9-63C33F4ABDF2}"/>
    <cellStyle name="Entrada 10 3 2 7" xfId="12877" xr:uid="{6CCD2583-B350-4596-9F45-B2455CE15BD1}"/>
    <cellStyle name="Entrada 10 3 2 8" xfId="13985" xr:uid="{7D054576-DCAE-42BB-8DD5-99C83866A1FC}"/>
    <cellStyle name="Entrada 10 3 2 9" xfId="14927" xr:uid="{A44AE893-E13C-4CDF-B013-060FF6098682}"/>
    <cellStyle name="Entrada 10 3 3" xfId="3772" xr:uid="{AE2D549B-7435-4DD5-BDE6-8177E055DF30}"/>
    <cellStyle name="Entrada 10 3 4" xfId="3583" xr:uid="{74BFC0DE-6A6D-4599-A7A3-A7F78A7EE347}"/>
    <cellStyle name="Entrada 10 3 5" xfId="3694" xr:uid="{4CBED6C4-4D06-4DF8-947D-C221A668F729}"/>
    <cellStyle name="Entrada 10 3 6" xfId="3486" xr:uid="{FB339D50-7D90-4BBC-A2AA-23084B777359}"/>
    <cellStyle name="Entrada 10 3 7" xfId="3674" xr:uid="{7967DA00-BB7A-40D8-8A0D-B08FF4D7B124}"/>
    <cellStyle name="Entrada 10 3 8" xfId="3594" xr:uid="{51CC3CD1-D2F4-4EFE-9F42-D2CF5EBB0863}"/>
    <cellStyle name="Entrada 10 3 9" xfId="3608" xr:uid="{01115176-8A3A-4CE0-BD21-ED55B790B285}"/>
    <cellStyle name="Entrada 10 4" xfId="1127" xr:uid="{00000000-0005-0000-0000-0000A5040000}"/>
    <cellStyle name="Entrada 10 4 10" xfId="6633" xr:uid="{8AC400C4-3C43-4CDC-B26A-E6483C466ED9}"/>
    <cellStyle name="Entrada 10 4 11" xfId="3604" xr:uid="{285EDD3A-581A-4065-9315-C8D9699EF8B4}"/>
    <cellStyle name="Entrada 10 4 12" xfId="6925" xr:uid="{E1F21A66-D69F-40F3-8B19-524EA3C1799F}"/>
    <cellStyle name="Entrada 10 4 2" xfId="5399" xr:uid="{9C364BC4-9816-464E-9122-213E43274E56}"/>
    <cellStyle name="Entrada 10 4 2 10" xfId="15520" xr:uid="{BEE278CD-2956-4E36-A18B-8528E856C5C6}"/>
    <cellStyle name="Entrada 10 4 2 2" xfId="6874" xr:uid="{19053A2F-1726-4FF9-A7EE-FE40E3AC73F0}"/>
    <cellStyle name="Entrada 10 4 2 3" xfId="8095" xr:uid="{EA12274E-F8B3-4CDD-9CAB-B21E5CF178E6}"/>
    <cellStyle name="Entrada 10 4 2 4" xfId="9351" xr:uid="{655B9A9A-F97C-4238-A8B4-4AF330B8E35A}"/>
    <cellStyle name="Entrada 10 4 2 5" xfId="10582" xr:uid="{2A5A69F2-2110-48F5-8FCE-CA224E6FEB25}"/>
    <cellStyle name="Entrada 10 4 2 6" xfId="11759" xr:uid="{2993A2E8-57EB-4D59-A685-2965B9CCC729}"/>
    <cellStyle name="Entrada 10 4 2 7" xfId="12878" xr:uid="{45331344-F439-413A-8944-F45E19A17684}"/>
    <cellStyle name="Entrada 10 4 2 8" xfId="13986" xr:uid="{781CE9C6-B370-4B4D-8090-B593A78D3196}"/>
    <cellStyle name="Entrada 10 4 2 9" xfId="14928" xr:uid="{C1E380DB-47F4-4456-9FD4-46AAF7658FF4}"/>
    <cellStyle name="Entrada 10 4 3" xfId="3773" xr:uid="{3D027B51-2295-4808-BBB4-392282CC3193}"/>
    <cellStyle name="Entrada 10 4 4" xfId="3582" xr:uid="{4908F93E-4B6E-4E47-BEE3-0A752DCA5E35}"/>
    <cellStyle name="Entrada 10 4 5" xfId="3697" xr:uid="{4FB0C215-180D-45A8-9EAD-7E7C19B6DD82}"/>
    <cellStyle name="Entrada 10 4 6" xfId="3485" xr:uid="{651CE4B8-8145-45DF-BFD4-DDED1A69881A}"/>
    <cellStyle name="Entrada 10 4 7" xfId="3675" xr:uid="{331E5C38-BE1B-4B43-A023-68753D53F689}"/>
    <cellStyle name="Entrada 10 4 8" xfId="3593" xr:uid="{3D1DCA31-2FA3-44F6-A143-F6882BE26C1E}"/>
    <cellStyle name="Entrada 10 4 9" xfId="3609" xr:uid="{D6666292-2929-4EC6-8129-1A3114ABEE12}"/>
    <cellStyle name="Entrada 10 5" xfId="1128" xr:uid="{00000000-0005-0000-0000-0000A6040000}"/>
    <cellStyle name="Entrada 10 5 10" xfId="6928" xr:uid="{C4121190-FB9D-4D91-9ED6-6CE10E6D94FF}"/>
    <cellStyle name="Entrada 10 5 11" xfId="3605" xr:uid="{56AF5CA7-E517-44BF-8EAE-E14CB860780D}"/>
    <cellStyle name="Entrada 10 5 12" xfId="6924" xr:uid="{806F60A9-4ECD-49FA-90B7-6B153A1FAE70}"/>
    <cellStyle name="Entrada 10 5 2" xfId="5400" xr:uid="{8964BA41-2EA0-4D27-BA55-5C064C932467}"/>
    <cellStyle name="Entrada 10 5 2 10" xfId="15521" xr:uid="{807700A1-2784-4827-9DAB-1846DC8476A0}"/>
    <cellStyle name="Entrada 10 5 2 2" xfId="6875" xr:uid="{E2E4F364-A85A-4317-99F0-3E8BE40A5321}"/>
    <cellStyle name="Entrada 10 5 2 3" xfId="8096" xr:uid="{9B065AF2-9C1E-43F9-89DA-9C77C02EA6F8}"/>
    <cellStyle name="Entrada 10 5 2 4" xfId="9352" xr:uid="{4F63A779-6D5B-4708-9C75-52FE024BC2CD}"/>
    <cellStyle name="Entrada 10 5 2 5" xfId="10583" xr:uid="{12ACA296-9BBF-4179-810B-18F7A1EC3C31}"/>
    <cellStyle name="Entrada 10 5 2 6" xfId="11760" xr:uid="{C824A2F2-7EFB-4DE1-B28E-D067F33F01F8}"/>
    <cellStyle name="Entrada 10 5 2 7" xfId="12879" xr:uid="{98CB91E7-0CA4-45AD-9287-159AA1530FD2}"/>
    <cellStyle name="Entrada 10 5 2 8" xfId="13987" xr:uid="{FB217EA2-F504-493C-B6BC-1B170FA2DB9A}"/>
    <cellStyle name="Entrada 10 5 2 9" xfId="14929" xr:uid="{20CFED73-9FB5-4B69-B56B-C2EB7D2A1912}"/>
    <cellStyle name="Entrada 10 5 3" xfId="3774" xr:uid="{F01458F8-F412-47EA-AF13-489CBA365505}"/>
    <cellStyle name="Entrada 10 5 4" xfId="3581" xr:uid="{E2F60215-E970-49D3-B8A3-586DE9365DF5}"/>
    <cellStyle name="Entrada 10 5 5" xfId="3698" xr:uid="{0624EECC-FA10-4760-885F-FAD88BE92DAE}"/>
    <cellStyle name="Entrada 10 5 6" xfId="3484" xr:uid="{1B0B641D-1F9E-4700-9E2D-B59B09690B52}"/>
    <cellStyle name="Entrada 10 5 7" xfId="3676" xr:uid="{45DF48EE-1E07-4E88-930E-7F9D740F427D}"/>
    <cellStyle name="Entrada 10 5 8" xfId="3590" xr:uid="{6E9A4ACF-1CDF-4E56-BA1B-7F9F2344AD20}"/>
    <cellStyle name="Entrada 10 5 9" xfId="3610" xr:uid="{C21BDB78-95B1-488B-AB95-92533691028B}"/>
    <cellStyle name="Entrada 10 6" xfId="3770" xr:uid="{56D20F71-C716-4823-A866-72BD56BEEEA6}"/>
    <cellStyle name="Entrada 10 7" xfId="3585" xr:uid="{FFF8A341-7DC6-4B17-85DD-68626AF8F474}"/>
    <cellStyle name="Entrada 10 8" xfId="3692" xr:uid="{EB4CE6D2-9AF4-4CC0-8206-6364AE614062}"/>
    <cellStyle name="Entrada 10 9" xfId="3488" xr:uid="{24B94916-F28E-4B90-8996-705C27C57FAA}"/>
    <cellStyle name="Entrada 11" xfId="1129" xr:uid="{00000000-0005-0000-0000-0000A7040000}"/>
    <cellStyle name="Entrada 11 10" xfId="11227" xr:uid="{D765ACE0-CB1D-449E-981F-57DD8399B241}"/>
    <cellStyle name="Entrada 11 11" xfId="6870" xr:uid="{7310D378-DE7B-426E-9FBD-5FCB8E6BE6A8}"/>
    <cellStyle name="Entrada 11 2" xfId="3775" xr:uid="{DCAD7EDD-82EA-4858-BD25-EB3D174E82CE}"/>
    <cellStyle name="Entrada 11 3" xfId="3580" xr:uid="{23140A83-0C10-47B2-94CA-EF47DD403868}"/>
    <cellStyle name="Entrada 11 4" xfId="3699" xr:uid="{8C1984AD-168E-4AEE-988A-A747BAF4D7E9}"/>
    <cellStyle name="Entrada 11 5" xfId="7917" xr:uid="{97DDE73D-BFC4-47D5-A5A5-A189CCDDC1D2}"/>
    <cellStyle name="Entrada 11 6" xfId="3677" xr:uid="{733E5BB1-9AFD-42C1-B15B-58B931A564B6}"/>
    <cellStyle name="Entrada 11 7" xfId="3589" xr:uid="{0598135A-E851-4DC1-8577-446B80063DC3}"/>
    <cellStyle name="Entrada 11 8" xfId="3611" xr:uid="{CE19AD69-2583-4A68-A3A8-7926EFC8EC84}"/>
    <cellStyle name="Entrada 11 9" xfId="9171" xr:uid="{5DBC0079-A02E-4694-98BD-BEFAF5241FA8}"/>
    <cellStyle name="Entrada 12" xfId="1130" xr:uid="{00000000-0005-0000-0000-0000A8040000}"/>
    <cellStyle name="Entrada 12 10" xfId="11564" xr:uid="{D53F5C08-7B6C-478D-A864-1D6C092E1613}"/>
    <cellStyle name="Entrada 12 11" xfId="6631" xr:uid="{40987B6D-9833-4504-8B0B-3FF84C182C03}"/>
    <cellStyle name="Entrada 12 2" xfId="3776" xr:uid="{0EBE05F6-562E-4F86-A609-8CEF9F595304}"/>
    <cellStyle name="Entrada 12 3" xfId="3579" xr:uid="{D8E47E63-3FAB-4721-ABDE-E54516FBAFD5}"/>
    <cellStyle name="Entrada 12 4" xfId="3700" xr:uid="{A40746B0-9F8D-4113-A960-9894E6F3F289}"/>
    <cellStyle name="Entrada 12 5" xfId="3483" xr:uid="{85D8074A-DC0E-4992-B348-BB3BF6AD09E6}"/>
    <cellStyle name="Entrada 12 6" xfId="3680" xr:uid="{9579D902-4F1E-4A7A-8980-20CAC90AB729}"/>
    <cellStyle name="Entrada 12 7" xfId="3586" xr:uid="{CA13F6CB-B8A4-4A3E-AB3E-943C31F422BB}"/>
    <cellStyle name="Entrada 12 8" xfId="4804" xr:uid="{DD8EF6D9-0C1D-4E2A-8745-50DED86CF72D}"/>
    <cellStyle name="Entrada 12 9" xfId="7609" xr:uid="{357BE427-8B5C-4384-B13C-A314FEBB1E93}"/>
    <cellStyle name="Entrada 13" xfId="1131" xr:uid="{00000000-0005-0000-0000-0000A9040000}"/>
    <cellStyle name="Entrada 13 10" xfId="3649" xr:uid="{ED2CEAA7-BE58-4FA8-B0CC-CE3EF1C52E18}"/>
    <cellStyle name="Entrada 13 11" xfId="6927" xr:uid="{5791827D-4BA3-4E88-A41B-669FB875353B}"/>
    <cellStyle name="Entrada 13 2" xfId="3777" xr:uid="{2C29389B-372A-47B2-B82C-8115211502F5}"/>
    <cellStyle name="Entrada 13 3" xfId="3128" xr:uid="{42E208AE-D880-40E8-81B6-43CFD4A525F1}"/>
    <cellStyle name="Entrada 13 4" xfId="3701" xr:uid="{18C3238B-827D-4A22-9428-6CBBE7F1AD45}"/>
    <cellStyle name="Entrada 13 5" xfId="3482" xr:uid="{E2A7C41E-7CDD-472E-8481-756C697F63B2}"/>
    <cellStyle name="Entrada 13 6" xfId="3681" xr:uid="{504D8060-6CCE-419F-9B39-BB9E28E73623}"/>
    <cellStyle name="Entrada 13 7" xfId="4802" xr:uid="{AFD91180-626D-43FB-A563-34B29FC60331}"/>
    <cellStyle name="Entrada 13 8" xfId="3612" xr:uid="{B73132A3-1082-4F08-B942-4A69A1ACECE7}"/>
    <cellStyle name="Entrada 13 9" xfId="8761" xr:uid="{B9809548-BC71-4AA5-B866-DACC1BDF4CD4}"/>
    <cellStyle name="Entrada 14" xfId="1132" xr:uid="{00000000-0005-0000-0000-0000AA040000}"/>
    <cellStyle name="Entrada 14 10" xfId="3650" xr:uid="{4F7E5E6D-4105-4F1B-BE40-BBBB78325585}"/>
    <cellStyle name="Entrada 14 11" xfId="7504" xr:uid="{BB1D47E0-C277-42E9-A841-7F21E57F8AB1}"/>
    <cellStyle name="Entrada 14 2" xfId="3778" xr:uid="{01BA1DB8-2698-486E-8758-0AA8FD3B3D07}"/>
    <cellStyle name="Entrada 14 3" xfId="3578" xr:uid="{7EC65600-847A-4AAD-B428-BEDA9A662E5C}"/>
    <cellStyle name="Entrada 14 4" xfId="3702" xr:uid="{B33AC99B-F0DB-4563-8FEC-85A733CAA6C0}"/>
    <cellStyle name="Entrada 14 5" xfId="3165" xr:uid="{7C518339-9A0B-4B7D-915B-8F7873DC22FE}"/>
    <cellStyle name="Entrada 14 6" xfId="3682" xr:uid="{C5EEB467-825F-4335-B982-528BF876A125}"/>
    <cellStyle name="Entrada 14 7" xfId="7511" xr:uid="{D483013A-B4F7-4C30-885C-543B42E36186}"/>
    <cellStyle name="Entrada 14 8" xfId="3613" xr:uid="{F36F2BE4-4801-443F-84C6-A28E5D8895E1}"/>
    <cellStyle name="Entrada 14 9" xfId="7582" xr:uid="{D430829B-42C3-4202-A9C6-E60E6A4047F2}"/>
    <cellStyle name="Entrada 15" xfId="147" xr:uid="{00000000-0005-0000-0000-0000AB040000}"/>
    <cellStyle name="Entrada 15 10" xfId="13494" xr:uid="{CDEBA5B9-9648-4E59-8D38-F3B278F9A36E}"/>
    <cellStyle name="Entrada 15 11" xfId="14538" xr:uid="{E7FBAEF6-B5E4-46D2-8F46-CA5EF1217D9C}"/>
    <cellStyle name="Entrada 15 2" xfId="3134" xr:uid="{00416E0F-2E33-40A7-B1E2-8E1D968C8314}"/>
    <cellStyle name="Entrada 15 3" xfId="4803" xr:uid="{208DCDA1-A195-4602-804D-90723D2AF074}"/>
    <cellStyle name="Entrada 15 4" xfId="6286" xr:uid="{BAF517BA-DF0F-49A9-9640-ADF4F78725BF}"/>
    <cellStyle name="Entrada 15 5" xfId="7512" xr:uid="{E7E18A42-6919-451C-9B80-7C7D8EB04D0F}"/>
    <cellStyle name="Entrada 15 6" xfId="8755" xr:uid="{0786D9D7-C169-4610-921B-2DEA53AA3E02}"/>
    <cellStyle name="Entrada 15 7" xfId="10002" xr:uid="{1A1F2FB3-B4DD-4E98-ACAF-2B185CAE79A1}"/>
    <cellStyle name="Entrada 15 8" xfId="11228" xr:uid="{66415026-1EF0-47F5-BCBA-57068E277D93}"/>
    <cellStyle name="Entrada 15 9" xfId="12311" xr:uid="{D08850AB-160F-49AF-852E-2FF1CF0E36BE}"/>
    <cellStyle name="Entrada 16" xfId="2691" xr:uid="{00000000-0005-0000-0000-0000AC040000}"/>
    <cellStyle name="Entrada 17" xfId="2735" xr:uid="{00000000-0005-0000-0000-0000AD040000}"/>
    <cellStyle name="Entrada 18" xfId="2780" xr:uid="{08E6BDF8-452C-40D4-84DD-D38E2428645A}"/>
    <cellStyle name="Entrada 19" xfId="2869" xr:uid="{92FB08B3-82AD-4954-9158-2DC4EE18EA94}"/>
    <cellStyle name="Entrada 2" xfId="1133" xr:uid="{00000000-0005-0000-0000-0000AE040000}"/>
    <cellStyle name="Entrada 2 10" xfId="3703" xr:uid="{625BF275-E8BC-4C3D-9FBF-1171CD60E776}"/>
    <cellStyle name="Entrada 2 11" xfId="3481" xr:uid="{4B570763-895F-495D-8013-35A40705BE63}"/>
    <cellStyle name="Entrada 2 12" xfId="3683" xr:uid="{3B3835AF-0054-4B84-95CC-3F51B43FC0A4}"/>
    <cellStyle name="Entrada 2 13" xfId="3458" xr:uid="{E5B4FE23-26BE-42AD-B671-D354F6E3A4A8}"/>
    <cellStyle name="Entrada 2 14" xfId="6288" xr:uid="{6EC32A63-F477-4100-AF2D-6DEF5E08D82A}"/>
    <cellStyle name="Entrada 2 15" xfId="9399" xr:uid="{B3FADF3E-C399-4655-89A9-84D7DB88FA76}"/>
    <cellStyle name="Entrada 2 16" xfId="3651" xr:uid="{F26247FA-D1B4-4970-AEE8-71329B3A3E17}"/>
    <cellStyle name="Entrada 2 17" xfId="7503" xr:uid="{2391C0CD-53E4-4DF3-BE68-A2F0A7039BA4}"/>
    <cellStyle name="Entrada 2 2" xfId="1134" xr:uid="{00000000-0005-0000-0000-0000AF040000}"/>
    <cellStyle name="Entrada 2 2 10" xfId="9758" xr:uid="{4F40F046-2BB8-4F56-9873-2908118D878E}"/>
    <cellStyle name="Entrada 2 2 11" xfId="3652" xr:uid="{AC9A68F7-6F0F-4897-A6AB-4AF9B08FB2FE}"/>
    <cellStyle name="Entrada 2 2 12" xfId="7502" xr:uid="{2CF451B3-DA7C-4651-BE49-7034BE222163}"/>
    <cellStyle name="Entrada 2 2 2" xfId="5402" xr:uid="{C8D45810-522C-4453-98E9-9B8E7066A45E}"/>
    <cellStyle name="Entrada 2 2 2 10" xfId="15523" xr:uid="{CE95305D-F7C2-447A-B450-9D3AE6E9A568}"/>
    <cellStyle name="Entrada 2 2 2 2" xfId="6877" xr:uid="{8F6748B1-886B-42DE-8AB4-BBAF0A47EDE8}"/>
    <cellStyle name="Entrada 2 2 2 3" xfId="8098" xr:uid="{68806237-5841-437D-80FD-ED4E723ACFFE}"/>
    <cellStyle name="Entrada 2 2 2 4" xfId="9354" xr:uid="{C88D4593-FF5E-4F5D-9CAF-E3D7C78A301B}"/>
    <cellStyle name="Entrada 2 2 2 5" xfId="10585" xr:uid="{8D0FB595-AD5E-4E54-9DD9-422CC2A6349B}"/>
    <cellStyle name="Entrada 2 2 2 6" xfId="11762" xr:uid="{4BD38446-B844-46F3-AB74-86399809594D}"/>
    <cellStyle name="Entrada 2 2 2 7" xfId="12881" xr:uid="{F1DA1EEC-116B-4ADC-B61C-DC8B972D0226}"/>
    <cellStyle name="Entrada 2 2 2 8" xfId="13989" xr:uid="{E165933C-D2CB-469E-A231-DB468DCE3CA7}"/>
    <cellStyle name="Entrada 2 2 2 9" xfId="14931" xr:uid="{183DAE00-087E-4ABF-8465-A80183E44796}"/>
    <cellStyle name="Entrada 2 2 3" xfId="3780" xr:uid="{F557E2E1-1457-47E2-89BA-B3DBACEE1826}"/>
    <cellStyle name="Entrada 2 2 4" xfId="3576" xr:uid="{407DFC36-5455-44E1-ABF9-FE33317B4C70}"/>
    <cellStyle name="Entrada 2 2 5" xfId="3704" xr:uid="{BADD2DAB-9A12-41EB-82F2-EAE0C9514C02}"/>
    <cellStyle name="Entrada 2 2 6" xfId="6291" xr:uid="{877B1D66-A1F7-42EF-A741-010DF904F578}"/>
    <cellStyle name="Entrada 2 2 7" xfId="3684" xr:uid="{53B99F7D-9AE9-4084-B081-A67728E79AF4}"/>
    <cellStyle name="Entrada 2 2 8" xfId="4799" xr:uid="{B8347B57-26AB-4874-8DA5-3446F947F532}"/>
    <cellStyle name="Entrada 2 2 9" xfId="3614" xr:uid="{98922B30-D245-45C5-8E75-4E12E9214566}"/>
    <cellStyle name="Entrada 2 3" xfId="1135" xr:uid="{00000000-0005-0000-0000-0000B0040000}"/>
    <cellStyle name="Entrada 2 3 10" xfId="7635" xr:uid="{59088424-F01B-48EC-9092-838E430D5D20}"/>
    <cellStyle name="Entrada 2 3 11" xfId="3653" xr:uid="{C8F19F10-1E9A-4B82-9D4E-E2FC850B4D46}"/>
    <cellStyle name="Entrada 2 3 12" xfId="12310" xr:uid="{64210554-553D-405E-9266-55C45F9C123D}"/>
    <cellStyle name="Entrada 2 3 2" xfId="5403" xr:uid="{712C744A-517E-47E7-913A-AD2FB008BE6C}"/>
    <cellStyle name="Entrada 2 3 2 10" xfId="15524" xr:uid="{62A6E29A-681D-4952-92D0-639FE577468C}"/>
    <cellStyle name="Entrada 2 3 2 2" xfId="6878" xr:uid="{766A15E7-1E7E-4544-8EF9-A5661F119572}"/>
    <cellStyle name="Entrada 2 3 2 3" xfId="8099" xr:uid="{6A19A27E-0E95-4FFE-90AC-4D6B012DB09C}"/>
    <cellStyle name="Entrada 2 3 2 4" xfId="9355" xr:uid="{651ED77D-B014-485E-AD2E-22050DF50DE4}"/>
    <cellStyle name="Entrada 2 3 2 5" xfId="10586" xr:uid="{1EF9C426-96AE-4275-97E0-E629C87CA0EC}"/>
    <cellStyle name="Entrada 2 3 2 6" xfId="11763" xr:uid="{182B52EE-F3ED-42BC-B5D1-42B0F6250586}"/>
    <cellStyle name="Entrada 2 3 2 7" xfId="12882" xr:uid="{210C3BCE-65FE-44C6-9F16-89DDF7945FF7}"/>
    <cellStyle name="Entrada 2 3 2 8" xfId="13990" xr:uid="{3F1DD327-642F-4CA7-9704-38CE55FA8234}"/>
    <cellStyle name="Entrada 2 3 2 9" xfId="14932" xr:uid="{B06D48EB-3388-441D-B363-A8DF5AF8A0FD}"/>
    <cellStyle name="Entrada 2 3 3" xfId="3781" xr:uid="{518F95C5-5D70-4291-B689-07752126593E}"/>
    <cellStyle name="Entrada 2 3 4" xfId="3575" xr:uid="{E504B933-9E8B-44F3-A20C-A004A8559B61}"/>
    <cellStyle name="Entrada 2 3 5" xfId="3705" xr:uid="{5DEA9427-B3B9-4F29-9BD8-70D658FA8D0E}"/>
    <cellStyle name="Entrada 2 3 6" xfId="3480" xr:uid="{7F808B3E-240E-47DB-9FFB-3D66AFDCE345}"/>
    <cellStyle name="Entrada 2 3 7" xfId="3685" xr:uid="{42E1B6E0-AF1F-4354-AFB8-007ECD55654E}"/>
    <cellStyle name="Entrada 2 3 8" xfId="6292" xr:uid="{BB23BB3E-3741-41B6-A734-8EDC39F7ABCF}"/>
    <cellStyle name="Entrada 2 3 9" xfId="3615" xr:uid="{2A7A87F4-A3DF-4ECA-AD66-01FD203BD42B}"/>
    <cellStyle name="Entrada 2 4" xfId="1136" xr:uid="{00000000-0005-0000-0000-0000B1040000}"/>
    <cellStyle name="Entrada 2 4 10" xfId="7589" xr:uid="{DBFBFA54-9EA5-4223-9E0B-54DE83B7E476}"/>
    <cellStyle name="Entrada 2 4 11" xfId="3654" xr:uid="{11E6580F-2C1E-465F-BC29-4B17E923D701}"/>
    <cellStyle name="Entrada 2 4 12" xfId="10074" xr:uid="{A953D2FE-190F-4478-8E1F-881238AF9DBD}"/>
    <cellStyle name="Entrada 2 4 2" xfId="5404" xr:uid="{67B3FE95-47CE-48F7-8227-EC3EB8D33508}"/>
    <cellStyle name="Entrada 2 4 2 10" xfId="15525" xr:uid="{FF07D9A5-72A9-4DDA-BA83-A7CC6047EB7E}"/>
    <cellStyle name="Entrada 2 4 2 2" xfId="6879" xr:uid="{07028BD0-F1BA-447A-9511-9DA3655E7DC3}"/>
    <cellStyle name="Entrada 2 4 2 3" xfId="8100" xr:uid="{C5334AF7-18B9-40B1-9FE8-78251A8388B6}"/>
    <cellStyle name="Entrada 2 4 2 4" xfId="9356" xr:uid="{17414180-3852-4274-B147-27794881BE37}"/>
    <cellStyle name="Entrada 2 4 2 5" xfId="10587" xr:uid="{34EC9A9E-6351-4206-86CC-531BDD877BCF}"/>
    <cellStyle name="Entrada 2 4 2 6" xfId="11764" xr:uid="{B1AFB6FC-3426-418B-A22D-166E2ADCFC23}"/>
    <cellStyle name="Entrada 2 4 2 7" xfId="12883" xr:uid="{E0DD6F90-5CAE-456C-9E5D-4D82509183A1}"/>
    <cellStyle name="Entrada 2 4 2 8" xfId="13991" xr:uid="{C1266400-5978-467A-8E94-0FAA7AD50885}"/>
    <cellStyle name="Entrada 2 4 2 9" xfId="14933" xr:uid="{30F8DA98-0CEA-4253-BFD8-9AF8BC49D046}"/>
    <cellStyle name="Entrada 2 4 3" xfId="3782" xr:uid="{5A42C3F5-43AD-45EA-AEA8-44C00413D6FB}"/>
    <cellStyle name="Entrada 2 4 4" xfId="3574" xr:uid="{05EB2F75-6749-41CC-BF08-C9BB6CC2EF91}"/>
    <cellStyle name="Entrada 2 4 5" xfId="3706" xr:uid="{05671B4F-0820-41F7-85C1-EA8935DDCD01}"/>
    <cellStyle name="Entrada 2 4 6" xfId="3479" xr:uid="{CCC2B1A6-3FB2-4236-AF77-382AEE7703F2}"/>
    <cellStyle name="Entrada 2 4 7" xfId="3686" xr:uid="{F3AD7B52-9E2B-431F-BC5D-E516C7D468E1}"/>
    <cellStyle name="Entrada 2 4 8" xfId="3457" xr:uid="{8F2386B9-8BF7-4EA1-99EB-A28D08A1AFD7}"/>
    <cellStyle name="Entrada 2 4 9" xfId="3616" xr:uid="{8AF72D27-C3E9-42A0-8F44-EBB91236E55A}"/>
    <cellStyle name="Entrada 2 5" xfId="1137" xr:uid="{00000000-0005-0000-0000-0000B2040000}"/>
    <cellStyle name="Entrada 2 5 10" xfId="3418" xr:uid="{5DC71AE1-68E3-46BF-BFA1-76DD688F3667}"/>
    <cellStyle name="Entrada 2 5 11" xfId="3655" xr:uid="{BCDED3B6-EBD1-4965-B25E-A42F8CCD054E}"/>
    <cellStyle name="Entrada 2 5 12" xfId="9404" xr:uid="{ABF6FF08-01A2-4E17-AF20-70561FA69059}"/>
    <cellStyle name="Entrada 2 5 2" xfId="5405" xr:uid="{2B497F0F-F75F-412D-89B8-DC7D9F0C9540}"/>
    <cellStyle name="Entrada 2 5 2 10" xfId="15526" xr:uid="{95068184-C0BE-443D-A654-089FAA8D4C9B}"/>
    <cellStyle name="Entrada 2 5 2 2" xfId="6880" xr:uid="{376C67C2-7CCA-475B-AA31-547D288D7B0E}"/>
    <cellStyle name="Entrada 2 5 2 3" xfId="8101" xr:uid="{9910B363-23BE-491B-923E-48E09E3EA537}"/>
    <cellStyle name="Entrada 2 5 2 4" xfId="9357" xr:uid="{F0683BC3-F101-4EB4-90AF-7561317B8BB3}"/>
    <cellStyle name="Entrada 2 5 2 5" xfId="10588" xr:uid="{4596AFC7-F70B-4AC9-BE98-160E4AE96DEB}"/>
    <cellStyle name="Entrada 2 5 2 6" xfId="11765" xr:uid="{2E21C4A1-5819-4148-B4AB-C234A9F060F4}"/>
    <cellStyle name="Entrada 2 5 2 7" xfId="12884" xr:uid="{16EF1DA3-C830-475C-966B-FDD85090F86E}"/>
    <cellStyle name="Entrada 2 5 2 8" xfId="13992" xr:uid="{18FA0359-0525-441A-892F-BD1A682F6C52}"/>
    <cellStyle name="Entrada 2 5 2 9" xfId="14934" xr:uid="{501EF86F-BAB7-4D43-A4F5-6EDE7897B9A7}"/>
    <cellStyle name="Entrada 2 5 3" xfId="3783" xr:uid="{85F34585-B4F7-4F0D-A01E-72DE7C697AE8}"/>
    <cellStyle name="Entrada 2 5 4" xfId="3573" xr:uid="{3EA65F86-4ACF-4603-AE14-1FE7B909C48E}"/>
    <cellStyle name="Entrada 2 5 5" xfId="3707" xr:uid="{CFABFEA3-D462-445E-93B7-EBE572BA48E5}"/>
    <cellStyle name="Entrada 2 5 6" xfId="3478" xr:uid="{AE543555-2A14-426C-946D-77A056957E8A}"/>
    <cellStyle name="Entrada 2 5 7" xfId="3687" xr:uid="{21EE7EF2-8862-4731-A540-2F2B22F4A3D9}"/>
    <cellStyle name="Entrada 2 5 8" xfId="3456" xr:uid="{49CCBDDC-E65B-4795-AC4B-77E1B9DC0BA7}"/>
    <cellStyle name="Entrada 2 5 9" xfId="3617" xr:uid="{A78004E6-CF96-45A3-B666-670D53B15AAF}"/>
    <cellStyle name="Entrada 2 6" xfId="1138" xr:uid="{00000000-0005-0000-0000-0000B3040000}"/>
    <cellStyle name="Entrada 2 6 10" xfId="6930" xr:uid="{8437BABF-2F0C-470F-8262-23570640BB53}"/>
    <cellStyle name="Entrada 2 6 11" xfId="13832" xr:uid="{46E20CD8-0DAB-4D1F-9BF4-8B004A47D57F}"/>
    <cellStyle name="Entrada 2 6 12" xfId="10109" xr:uid="{559061D8-928A-45A0-B6FE-800F5742C587}"/>
    <cellStyle name="Entrada 2 6 2" xfId="5406" xr:uid="{F866DBB9-FAA5-4ED8-AA60-A489222A644A}"/>
    <cellStyle name="Entrada 2 6 2 10" xfId="15527" xr:uid="{461E3B4F-3641-4E24-A5E4-387A0B20BDA4}"/>
    <cellStyle name="Entrada 2 6 2 2" xfId="6881" xr:uid="{BDC2EAC0-2D85-41F0-BBC2-23D75D8109B3}"/>
    <cellStyle name="Entrada 2 6 2 3" xfId="8102" xr:uid="{6F7CEDFB-B582-43BD-8134-74ABFE78A7CA}"/>
    <cellStyle name="Entrada 2 6 2 4" xfId="9358" xr:uid="{A79B01AB-8126-4B1E-AB0E-1D7C84744F69}"/>
    <cellStyle name="Entrada 2 6 2 5" xfId="10589" xr:uid="{5520494E-16B3-44A3-8359-B75A5CDE4662}"/>
    <cellStyle name="Entrada 2 6 2 6" xfId="11766" xr:uid="{D5513765-414D-43F4-8FA3-E3CD4DFD6366}"/>
    <cellStyle name="Entrada 2 6 2 7" xfId="12885" xr:uid="{2D979564-541C-4BD9-B37E-0DB393D44C8F}"/>
    <cellStyle name="Entrada 2 6 2 8" xfId="13993" xr:uid="{946E3681-735F-4794-A91E-4FB8022BB8CB}"/>
    <cellStyle name="Entrada 2 6 2 9" xfId="14935" xr:uid="{A4204F22-DD12-41AC-89CD-25C1C4829405}"/>
    <cellStyle name="Entrada 2 6 3" xfId="3784" xr:uid="{F6ED454C-2F36-4026-9A80-9B2AC5BD672C}"/>
    <cellStyle name="Entrada 2 6 4" xfId="3572" xr:uid="{9D214EC8-B2EA-4545-9CC6-78FB31E6CD2E}"/>
    <cellStyle name="Entrada 2 6 5" xfId="6697" xr:uid="{3865FDA6-76BA-46C1-B636-6B650714F31D}"/>
    <cellStyle name="Entrada 2 6 6" xfId="3477" xr:uid="{9A2A36C4-1E64-4DFD-B9CA-A51B993702C9}"/>
    <cellStyle name="Entrada 2 6 7" xfId="3688" xr:uid="{11D460A6-6AD0-4D89-BE06-39AA1D6DAA34}"/>
    <cellStyle name="Entrada 2 6 8" xfId="3455" xr:uid="{3BA666D1-47D5-49B6-964E-894D3FD920B1}"/>
    <cellStyle name="Entrada 2 6 9" xfId="3618" xr:uid="{8BBBEEFA-0EFF-4496-9878-05539CAEA1F4}"/>
    <cellStyle name="Entrada 2 7" xfId="2832" xr:uid="{BEFF699F-CDE2-4193-9856-CA889E3F4E64}"/>
    <cellStyle name="Entrada 2 7 10" xfId="14930" xr:uid="{191D1096-B88D-417B-B778-DB3B714BCAD9}"/>
    <cellStyle name="Entrada 2 7 11" xfId="15522" xr:uid="{61E0A738-97FC-4CDB-B9FE-7FD4C8E4D398}"/>
    <cellStyle name="Entrada 2 7 2" xfId="5401" xr:uid="{F68C28E2-6B8A-44E7-B78B-FE680E05FBC5}"/>
    <cellStyle name="Entrada 2 7 3" xfId="6876" xr:uid="{17F8179A-8376-4340-833E-20721B0DA9B9}"/>
    <cellStyle name="Entrada 2 7 4" xfId="8097" xr:uid="{4A4DC773-9C58-4011-ACB2-612D97F453D1}"/>
    <cellStyle name="Entrada 2 7 5" xfId="9353" xr:uid="{3D389D7C-F7C6-4747-A86B-3D560F2950C8}"/>
    <cellStyle name="Entrada 2 7 6" xfId="10584" xr:uid="{F6C90DB0-4371-41AE-8517-D98B7CCEEA07}"/>
    <cellStyle name="Entrada 2 7 7" xfId="11761" xr:uid="{2C762985-E20C-4FEE-9313-681AF212E533}"/>
    <cellStyle name="Entrada 2 7 8" xfId="12880" xr:uid="{DA9B85B3-DDAF-4C83-ABBF-83672BFBA05C}"/>
    <cellStyle name="Entrada 2 7 9" xfId="13988" xr:uid="{A4D07055-7C97-495E-BD1E-DCF6FE41434A}"/>
    <cellStyle name="Entrada 2 8" xfId="3779" xr:uid="{B7851897-37D8-4DD7-9051-39A4A5D17B6F}"/>
    <cellStyle name="Entrada 2 9" xfId="3577" xr:uid="{9C8E1BF6-CDB8-4C42-A332-A5F975CF4051}"/>
    <cellStyle name="Entrada 20" xfId="2913" xr:uid="{725107A9-9CA3-496A-8C12-BD1049DC9404}"/>
    <cellStyle name="Entrada 21" xfId="2957" xr:uid="{D33D6EBE-E100-4336-85B2-76975B1FC436}"/>
    <cellStyle name="Entrada 22" xfId="15868" xr:uid="{8C74F18E-F4E3-4A89-8D23-C8E8EEDD9EDC}"/>
    <cellStyle name="Entrada 3" xfId="1139" xr:uid="{00000000-0005-0000-0000-0000B4040000}"/>
    <cellStyle name="Entrada 3 10" xfId="3476" xr:uid="{6A05B1F4-B463-48F7-957B-7AFA75132E94}"/>
    <cellStyle name="Entrada 3 11" xfId="3689" xr:uid="{982A46BF-742E-460B-8B84-F6E3F6AAD2E8}"/>
    <cellStyle name="Entrada 3 12" xfId="3454" xr:uid="{46F0E41E-D885-4FA0-96BA-2FB0A57B684A}"/>
    <cellStyle name="Entrada 3 13" xfId="3619" xr:uid="{63E767A7-3A56-4D19-9A92-6877506179B7}"/>
    <cellStyle name="Entrada 3 14" xfId="9400" xr:uid="{3FEAFA71-1EB9-412E-A0D8-EC490151E6B8}"/>
    <cellStyle name="Entrada 3 15" xfId="7480" xr:uid="{299E0BF1-EF6A-4EE3-8DAA-891A1EACBBBE}"/>
    <cellStyle name="Entrada 3 16" xfId="10083" xr:uid="{38D2A290-F979-4008-BF64-2AF27A7BD3AA}"/>
    <cellStyle name="Entrada 3 2" xfId="1140" xr:uid="{00000000-0005-0000-0000-0000B5040000}"/>
    <cellStyle name="Entrada 3 2 10" xfId="3419" xr:uid="{D8C04D8B-EB5D-4441-8779-D7F1192CFBDB}"/>
    <cellStyle name="Entrada 3 2 11" xfId="9149" xr:uid="{E3D51FAB-292C-457A-92A0-DBEEBCD63C82}"/>
    <cellStyle name="Entrada 3 2 12" xfId="6932" xr:uid="{2A533091-B464-42A4-A628-B7A6151B06A7}"/>
    <cellStyle name="Entrada 3 2 2" xfId="5408" xr:uid="{92C5400B-D466-48F8-A968-AB07C43AF8CE}"/>
    <cellStyle name="Entrada 3 2 2 10" xfId="15529" xr:uid="{2A296B07-EDDA-4B07-88AF-AF5E20336A1F}"/>
    <cellStyle name="Entrada 3 2 2 2" xfId="6883" xr:uid="{0BFB1326-AC5B-41CF-94AF-7A26E31F8A45}"/>
    <cellStyle name="Entrada 3 2 2 3" xfId="8104" xr:uid="{5707737D-B3F4-4649-B1AD-0A4F97710EDF}"/>
    <cellStyle name="Entrada 3 2 2 4" xfId="9360" xr:uid="{BE372961-D0F1-4E87-AECF-3F99CAA28E1D}"/>
    <cellStyle name="Entrada 3 2 2 5" xfId="10591" xr:uid="{CE24C5D0-DBD2-439F-8608-C9AC678F97DE}"/>
    <cellStyle name="Entrada 3 2 2 6" xfId="11768" xr:uid="{E283BAC2-C151-4111-87B8-5FB9096D392F}"/>
    <cellStyle name="Entrada 3 2 2 7" xfId="12887" xr:uid="{A8A4993C-E7E0-42A3-BF35-BAAACB2ECE0C}"/>
    <cellStyle name="Entrada 3 2 2 8" xfId="13995" xr:uid="{CBD86DEB-C27C-4C09-89CC-4AD99B6614EE}"/>
    <cellStyle name="Entrada 3 2 2 9" xfId="14937" xr:uid="{3567CA4B-7BEC-4DDA-B916-787EAEAB3F88}"/>
    <cellStyle name="Entrada 3 2 3" xfId="3786" xr:uid="{CA0004AF-3202-44F8-AEAE-E773C98D1F3F}"/>
    <cellStyle name="Entrada 3 2 4" xfId="3570" xr:uid="{56A2AD2D-F969-4E13-BC6B-2F7CAAF9C52E}"/>
    <cellStyle name="Entrada 3 2 5" xfId="3709" xr:uid="{C15BB921-2D15-4D25-B821-68A5B60BA42A}"/>
    <cellStyle name="Entrada 3 2 6" xfId="3475" xr:uid="{9DEF6AFC-4C91-4401-A494-7C26E1EF5371}"/>
    <cellStyle name="Entrada 3 2 7" xfId="3690" xr:uid="{FA0A01FD-2183-45F9-B324-3A51356E34D6}"/>
    <cellStyle name="Entrada 3 2 8" xfId="3453" xr:uid="{4E5F5089-0006-4B7C-ABBB-6FBCE8743EFF}"/>
    <cellStyle name="Entrada 3 2 9" xfId="3620" xr:uid="{2D768275-1FB2-4DFD-92D3-4A6F9243E2F8}"/>
    <cellStyle name="Entrada 3 3" xfId="1141" xr:uid="{00000000-0005-0000-0000-0000B6040000}"/>
    <cellStyle name="Entrada 3 3 10" xfId="12696" xr:uid="{0329DA4F-9169-4736-BCF9-ED18727B2550}"/>
    <cellStyle name="Entrada 3 3 11" xfId="3656" xr:uid="{F1EDBBF3-CFC5-4EEB-AC00-59342C59BBA9}"/>
    <cellStyle name="Entrada 3 3 12" xfId="14775" xr:uid="{B4E062E1-9D40-40B6-87AB-B1A735F4CF13}"/>
    <cellStyle name="Entrada 3 3 2" xfId="5409" xr:uid="{01573564-7E2F-4B19-BE43-7D5EEE1B54D6}"/>
    <cellStyle name="Entrada 3 3 2 10" xfId="15530" xr:uid="{75D2CBA1-FE32-4B7A-B350-6555FDFE53AB}"/>
    <cellStyle name="Entrada 3 3 2 2" xfId="6884" xr:uid="{2EFA4466-7162-4EDD-883D-90A4CFA93FE6}"/>
    <cellStyle name="Entrada 3 3 2 3" xfId="8105" xr:uid="{F73B59A3-CA14-4A2F-990D-DF07BEF21A82}"/>
    <cellStyle name="Entrada 3 3 2 4" xfId="9361" xr:uid="{BF5A5D49-682D-4DD2-9CB9-2B73FE07D831}"/>
    <cellStyle name="Entrada 3 3 2 5" xfId="10592" xr:uid="{0979BC47-DE4F-4A6A-8898-40C73AA9E812}"/>
    <cellStyle name="Entrada 3 3 2 6" xfId="11769" xr:uid="{7AD9FB4C-F941-4856-973D-AF1FB124ABE5}"/>
    <cellStyle name="Entrada 3 3 2 7" xfId="12888" xr:uid="{B438E5E5-9247-4464-A82F-49CF3FBE121A}"/>
    <cellStyle name="Entrada 3 3 2 8" xfId="13996" xr:uid="{AB13591F-E4CC-4632-9812-1AAF8C1FFB28}"/>
    <cellStyle name="Entrada 3 3 2 9" xfId="14938" xr:uid="{462F7E14-481F-459C-9112-F9B3C5FDDDDF}"/>
    <cellStyle name="Entrada 3 3 3" xfId="3787" xr:uid="{47B86974-6096-40DE-95FB-2BC7392FB27B}"/>
    <cellStyle name="Entrada 3 3 4" xfId="3519" xr:uid="{23D95E8C-8A75-4E84-91C1-463122FD333F}"/>
    <cellStyle name="Entrada 3 3 5" xfId="3710" xr:uid="{8E6C1E3D-9EDA-4145-9465-2263BFAD91CC}"/>
    <cellStyle name="Entrada 3 3 6" xfId="3474" xr:uid="{C21D9C44-0202-49F2-BDEE-AAB2269CCB34}"/>
    <cellStyle name="Entrada 3 3 7" xfId="9167" xr:uid="{76CD880C-7682-4EA6-9100-9A681022870B}"/>
    <cellStyle name="Entrada 3 3 8" xfId="10409" xr:uid="{9ED93462-8030-4C34-98AC-FDFD28777F13}"/>
    <cellStyle name="Entrada 3 3 9" xfId="3131" xr:uid="{CC9446BD-EDF2-47C9-A82E-AA4763FB3255}"/>
    <cellStyle name="Entrada 3 4" xfId="1142" xr:uid="{00000000-0005-0000-0000-0000B7040000}"/>
    <cellStyle name="Entrada 3 4 10" xfId="9347" xr:uid="{37A41975-6211-48E6-95A7-3ACF22F06F1D}"/>
    <cellStyle name="Entrada 3 4 11" xfId="3657" xr:uid="{D160E158-747F-4642-8819-589C4C45CBC4}"/>
    <cellStyle name="Entrada 3 4 12" xfId="10094" xr:uid="{DE79B00B-CC9B-4774-9D3C-F1B03DEA8EFE}"/>
    <cellStyle name="Entrada 3 4 2" xfId="5410" xr:uid="{0FA61B10-4F8D-45EB-BDD8-7B3808B271B8}"/>
    <cellStyle name="Entrada 3 4 2 10" xfId="15531" xr:uid="{40DDD1DD-F4BD-4506-ADFA-E4F896E10588}"/>
    <cellStyle name="Entrada 3 4 2 2" xfId="6885" xr:uid="{4DE8C466-BB28-42D5-A708-C6705F24EA07}"/>
    <cellStyle name="Entrada 3 4 2 3" xfId="8106" xr:uid="{A86C2A56-9172-4CBB-87D4-8DCF0B073C95}"/>
    <cellStyle name="Entrada 3 4 2 4" xfId="9362" xr:uid="{FEB35E02-6D60-432C-8C2F-16697C808DE4}"/>
    <cellStyle name="Entrada 3 4 2 5" xfId="10593" xr:uid="{1807C867-2AAD-4250-A878-3A1FCD995F31}"/>
    <cellStyle name="Entrada 3 4 2 6" xfId="11770" xr:uid="{5FC3E009-DF13-420A-9159-91E616704F7C}"/>
    <cellStyle name="Entrada 3 4 2 7" xfId="12889" xr:uid="{11322FE8-6152-422E-8D37-5BEB1CF4E528}"/>
    <cellStyle name="Entrada 3 4 2 8" xfId="13997" xr:uid="{B9C795FE-3947-4BC0-BB2A-237376D2319D}"/>
    <cellStyle name="Entrada 3 4 2 9" xfId="14939" xr:uid="{C4B5A7D2-834F-4443-9114-9A5A8213A324}"/>
    <cellStyle name="Entrada 3 4 3" xfId="3788" xr:uid="{23BFB8AF-3D97-4918-873F-39FA502605FF}"/>
    <cellStyle name="Entrada 3 4 4" xfId="3518" xr:uid="{A22833A8-73E5-4839-9144-EDFE92AEB64A}"/>
    <cellStyle name="Entrada 3 4 5" xfId="3711" xr:uid="{BBC7CF9A-A4CE-43F3-897D-A807FAE6F35B}"/>
    <cellStyle name="Entrada 3 4 6" xfId="3473" xr:uid="{E4AE9ABE-ECCB-4BEE-8FF2-A6C9F14EFEA8}"/>
    <cellStyle name="Entrada 3 4 7" xfId="4806" xr:uid="{5F555450-78A3-4AE0-B7ED-60FAEB03DD15}"/>
    <cellStyle name="Entrada 3 4 8" xfId="3452" xr:uid="{477A27DF-120C-4616-98E6-EF65E5FA6CE3}"/>
    <cellStyle name="Entrada 3 4 9" xfId="3621" xr:uid="{E3EDDB8B-EC84-46BC-8FAB-911E424A107F}"/>
    <cellStyle name="Entrada 3 5" xfId="1143" xr:uid="{00000000-0005-0000-0000-0000B8040000}"/>
    <cellStyle name="Entrada 3 5 10" xfId="6263" xr:uid="{DECEE6C9-81E8-47E8-8781-5E7E1318C37E}"/>
    <cellStyle name="Entrada 3 5 11" xfId="12314" xr:uid="{6B108F2A-4B3C-4E31-9863-D83BDE20F0A8}"/>
    <cellStyle name="Entrada 3 5 12" xfId="10076" xr:uid="{45986C9F-668A-40E8-BACA-B67E759C8C08}"/>
    <cellStyle name="Entrada 3 5 2" xfId="5411" xr:uid="{2EA0FBC2-F1FE-4852-A717-0CCFFD8556EA}"/>
    <cellStyle name="Entrada 3 5 2 10" xfId="15532" xr:uid="{42EF172D-D71B-45D2-9D11-F42418BDFD5E}"/>
    <cellStyle name="Entrada 3 5 2 2" xfId="6886" xr:uid="{B3661B27-FA26-4CD5-BF94-046EEB3A05E3}"/>
    <cellStyle name="Entrada 3 5 2 3" xfId="8107" xr:uid="{4DC48B66-38DF-4C1E-BF6C-033CF6E95A17}"/>
    <cellStyle name="Entrada 3 5 2 4" xfId="9363" xr:uid="{D074DB2F-DDF5-4E54-9289-E50CAA9E1C84}"/>
    <cellStyle name="Entrada 3 5 2 5" xfId="10594" xr:uid="{AAAC5DF2-F465-4DF6-89CB-B99AC4D159AF}"/>
    <cellStyle name="Entrada 3 5 2 6" xfId="11771" xr:uid="{B08F199D-A643-4BD2-ADA3-11E2EF92E705}"/>
    <cellStyle name="Entrada 3 5 2 7" xfId="12890" xr:uid="{25767092-4D10-442E-9201-77A67B38F8BE}"/>
    <cellStyle name="Entrada 3 5 2 8" xfId="13998" xr:uid="{1884EDAA-E0AB-4F47-8E92-F66D381A02CA}"/>
    <cellStyle name="Entrada 3 5 2 9" xfId="14940" xr:uid="{8D6656AD-A9B6-47B4-ADB8-DD332B11BA43}"/>
    <cellStyle name="Entrada 3 5 3" xfId="3789" xr:uid="{7F68F005-D921-48FD-A155-A1632CFDE3B8}"/>
    <cellStyle name="Entrada 3 5 4" xfId="3517" xr:uid="{94E420FD-CC3D-4400-8B04-52E55F183FE4}"/>
    <cellStyle name="Entrada 3 5 5" xfId="4809" xr:uid="{9A30E996-49E7-4E2A-B725-95E86B652E20}"/>
    <cellStyle name="Entrada 3 5 6" xfId="3472" xr:uid="{08E4FB5A-012E-44DD-83CE-C95B7ED647A9}"/>
    <cellStyle name="Entrada 3 5 7" xfId="3691" xr:uid="{D4A9FBCE-CB33-4C1C-A153-554ED304574A}"/>
    <cellStyle name="Entrada 3 5 8" xfId="3451" xr:uid="{811672D9-3FCE-43AD-B039-1A6AC8015A4C}"/>
    <cellStyle name="Entrada 3 5 9" xfId="3622" xr:uid="{59E771FF-7725-444C-882A-3B3ED5BC900F}"/>
    <cellStyle name="Entrada 3 6" xfId="5407" xr:uid="{DAE06F60-74DA-45CD-AFED-910B358AAD06}"/>
    <cellStyle name="Entrada 3 6 10" xfId="15528" xr:uid="{B9F319A5-BBFE-4491-A39C-2F6B8C4F9341}"/>
    <cellStyle name="Entrada 3 6 2" xfId="6882" xr:uid="{5D87B437-7DDA-48DD-99AC-EEDAA859B0C0}"/>
    <cellStyle name="Entrada 3 6 3" xfId="8103" xr:uid="{6CCAC10F-59B8-430F-9CF4-F7ADC73E2C09}"/>
    <cellStyle name="Entrada 3 6 4" xfId="9359" xr:uid="{10DF2A58-FF95-4B51-B1E4-783A5B72B576}"/>
    <cellStyle name="Entrada 3 6 5" xfId="10590" xr:uid="{CECD48C9-BCD8-4188-AFB5-6F1F7899DE3E}"/>
    <cellStyle name="Entrada 3 6 6" xfId="11767" xr:uid="{E51E3985-6D79-4D07-9E3E-89E819109971}"/>
    <cellStyle name="Entrada 3 6 7" xfId="12886" xr:uid="{B55D6BE3-9B33-49EA-A282-EFEFF23FD2B9}"/>
    <cellStyle name="Entrada 3 6 8" xfId="13994" xr:uid="{F29D25CD-CA39-401B-91CE-099EBD0952F2}"/>
    <cellStyle name="Entrada 3 6 9" xfId="14936" xr:uid="{E76FF3CB-CEB0-4F99-94D8-5A29FC153F49}"/>
    <cellStyle name="Entrada 3 7" xfId="3785" xr:uid="{0FF6AF31-A683-4E30-9587-0266552C3E2B}"/>
    <cellStyle name="Entrada 3 8" xfId="3571" xr:uid="{430E074D-4938-4C8E-80D6-A66185DF27FC}"/>
    <cellStyle name="Entrada 3 9" xfId="3708" xr:uid="{2ABA6134-5A44-40AD-95B5-1805737CDE43}"/>
    <cellStyle name="Entrada 4" xfId="1144" xr:uid="{00000000-0005-0000-0000-0000B9040000}"/>
    <cellStyle name="Entrada 4 10" xfId="3471" xr:uid="{3F0A9ED1-807D-457A-A258-D95588CBCEA7}"/>
    <cellStyle name="Entrada 4 11" xfId="6285" xr:uid="{3FD89341-90A1-4B94-996D-70EE5A6D5C83}"/>
    <cellStyle name="Entrada 4 12" xfId="3450" xr:uid="{C6407CF9-9EF9-411D-8811-D2C8257F0BB8}"/>
    <cellStyle name="Entrada 4 13" xfId="3623" xr:uid="{38ECE892-2050-4F58-A2E1-A43246CCA5F2}"/>
    <cellStyle name="Entrada 4 14" xfId="8764" xr:uid="{1463A68A-7F09-482A-AE7A-DC6A45B097DB}"/>
    <cellStyle name="Entrada 4 15" xfId="3658" xr:uid="{5176C28D-980B-4EA5-8AE7-3164FB0F31FD}"/>
    <cellStyle name="Entrada 4 16" xfId="12309" xr:uid="{52ECA303-1D21-4F65-B1C7-A2F03547C54C}"/>
    <cellStyle name="Entrada 4 2" xfId="1145" xr:uid="{00000000-0005-0000-0000-0000BA040000}"/>
    <cellStyle name="Entrada 4 2 10" xfId="10392" xr:uid="{7BAE49DB-C1C6-484D-ABD5-A7501519EE33}"/>
    <cellStyle name="Entrada 4 2 11" xfId="3659" xr:uid="{FDC81040-62A2-4791-A4AF-0C9F1479B9F2}"/>
    <cellStyle name="Entrada 4 2 12" xfId="10103" xr:uid="{F23BABF5-DD22-4642-A8A0-0058E6BBFF8B}"/>
    <cellStyle name="Entrada 4 2 2" xfId="5413" xr:uid="{0E8AFB2A-9656-4C55-9141-F8EB9A4677AE}"/>
    <cellStyle name="Entrada 4 2 2 10" xfId="15534" xr:uid="{4D9B8B4F-73AD-4308-9A8C-EED7810DCE7D}"/>
    <cellStyle name="Entrada 4 2 2 2" xfId="6888" xr:uid="{368C1ADB-7BB9-44DD-AF5A-A7024F0C655A}"/>
    <cellStyle name="Entrada 4 2 2 3" xfId="8109" xr:uid="{EEC4EF39-D1D9-4EE6-B255-EB7916D23C14}"/>
    <cellStyle name="Entrada 4 2 2 4" xfId="9365" xr:uid="{49CB04AB-1B97-40A6-B92B-3326AE856BB6}"/>
    <cellStyle name="Entrada 4 2 2 5" xfId="10596" xr:uid="{522B45F6-4C6A-4A4E-8AE8-C648020DBD35}"/>
    <cellStyle name="Entrada 4 2 2 6" xfId="11773" xr:uid="{E0265B26-A47C-4273-89BE-45F2BFC9FABB}"/>
    <cellStyle name="Entrada 4 2 2 7" xfId="12892" xr:uid="{6B41AAB9-2737-4A43-AD7F-7ED92AE21C12}"/>
    <cellStyle name="Entrada 4 2 2 8" xfId="14000" xr:uid="{18278DC8-C4D0-41E5-8085-E6AF139B5838}"/>
    <cellStyle name="Entrada 4 2 2 9" xfId="14942" xr:uid="{3E75E02B-3873-4A81-B4BE-881AD8ADC7E9}"/>
    <cellStyle name="Entrada 4 2 3" xfId="3791" xr:uid="{D50EBCC7-3C80-4D18-ADBF-5EDB7798F725}"/>
    <cellStyle name="Entrada 4 2 4" xfId="5195" xr:uid="{74D51272-E80A-4C1F-A89F-DA96B2E9E83A}"/>
    <cellStyle name="Entrada 4 2 5" xfId="3133" xr:uid="{5FEC2C96-4B14-45C1-8B2E-EC6B0F5B21BD}"/>
    <cellStyle name="Entrada 4 2 6" xfId="5188" xr:uid="{D0679CFC-60D9-4AB7-82AE-C78FE29C51E2}"/>
    <cellStyle name="Entrada 4 2 7" xfId="3741" xr:uid="{E8DE6395-73F1-4BE3-8F4B-6B046E079EB3}"/>
    <cellStyle name="Entrada 4 2 8" xfId="3449" xr:uid="{2707DAFF-405A-40A7-BBE2-CE92AA09C650}"/>
    <cellStyle name="Entrada 4 2 9" xfId="3624" xr:uid="{FD494F41-B4B0-4E40-A13C-0534F978CDB8}"/>
    <cellStyle name="Entrada 4 3" xfId="1146" xr:uid="{00000000-0005-0000-0000-0000BB040000}"/>
    <cellStyle name="Entrada 4 3 10" xfId="11232" xr:uid="{B5020823-2B18-490D-98C6-C20173152F47}"/>
    <cellStyle name="Entrada 4 3 11" xfId="3660" xr:uid="{A5CFA00F-3695-4587-AC9F-8BABFE488F23}"/>
    <cellStyle name="Entrada 4 3 12" xfId="13498" xr:uid="{0B482763-0619-4B8B-A2C2-21D8D256597B}"/>
    <cellStyle name="Entrada 4 3 2" xfId="5414" xr:uid="{32D0E910-14EA-4A39-82C3-71F24F6D0F15}"/>
    <cellStyle name="Entrada 4 3 2 10" xfId="15535" xr:uid="{9096D77B-616F-483A-82C5-736C724205AA}"/>
    <cellStyle name="Entrada 4 3 2 2" xfId="6889" xr:uid="{30494AF4-B7B5-4728-B0C3-CA73E636907F}"/>
    <cellStyle name="Entrada 4 3 2 3" xfId="8110" xr:uid="{BF4FDEA4-53A9-4817-ADC4-0D6D20EFB0DE}"/>
    <cellStyle name="Entrada 4 3 2 4" xfId="9366" xr:uid="{13EABE5C-9FE0-4C95-8555-734D14A03664}"/>
    <cellStyle name="Entrada 4 3 2 5" xfId="10597" xr:uid="{D34F5FCE-A115-40AA-9457-8925E78A4712}"/>
    <cellStyle name="Entrada 4 3 2 6" xfId="11774" xr:uid="{DB1F4DDC-62CC-4BB4-9FBC-1AA7E3FF7823}"/>
    <cellStyle name="Entrada 4 3 2 7" xfId="12893" xr:uid="{B94F384D-F02A-4CF4-A885-48CCEE74EF5F}"/>
    <cellStyle name="Entrada 4 3 2 8" xfId="14001" xr:uid="{CE28966D-B3BC-48E7-9C74-6C707439AEEF}"/>
    <cellStyle name="Entrada 4 3 2 9" xfId="14943" xr:uid="{973965EF-EDAE-4BDD-9220-D52F15DB3960}"/>
    <cellStyle name="Entrada 4 3 3" xfId="3792" xr:uid="{F99C06E8-3DCE-4BD3-9E37-3275AD33D9E9}"/>
    <cellStyle name="Entrada 4 3 4" xfId="3516" xr:uid="{D3DE82D1-973D-4435-9956-E10F5711C117}"/>
    <cellStyle name="Entrada 4 3 5" xfId="3713" xr:uid="{92036E5E-CBF4-43AF-BAE5-B1DF100ADFBD}"/>
    <cellStyle name="Entrada 4 3 6" xfId="3470" xr:uid="{50516B4F-2407-4C41-8D5C-6B558F885B6E}"/>
    <cellStyle name="Entrada 4 3 7" xfId="7515" xr:uid="{894BE79F-6BF7-409E-A9DA-B74EA583AAC7}"/>
    <cellStyle name="Entrada 4 3 8" xfId="8760" xr:uid="{63A0ABF4-392C-4119-AD4D-7CE3A8F9B9C8}"/>
    <cellStyle name="Entrada 4 3 9" xfId="3625" xr:uid="{22D7FDA6-A872-4D76-AA22-E08F4C6F2EAC}"/>
    <cellStyle name="Entrada 4 4" xfId="1147" xr:uid="{00000000-0005-0000-0000-0000BC040000}"/>
    <cellStyle name="Entrada 4 4 10" xfId="9401" xr:uid="{BBF2F868-BC53-4F83-B5E0-0E6AE8C2B867}"/>
    <cellStyle name="Entrada 4 4 11" xfId="4805" xr:uid="{C88A6B6B-3152-4578-A45E-E5CF62B8800D}"/>
    <cellStyle name="Entrada 4 4 12" xfId="10073" xr:uid="{60C2D203-82F7-4DCB-A6AD-2CC5C1284066}"/>
    <cellStyle name="Entrada 4 4 2" xfId="5415" xr:uid="{B64C2127-0DF3-4357-A1B0-8A20CA9F7F1F}"/>
    <cellStyle name="Entrada 4 4 2 10" xfId="15536" xr:uid="{8960BC9B-50D4-46F5-9D86-D66301C685E2}"/>
    <cellStyle name="Entrada 4 4 2 2" xfId="6890" xr:uid="{30A725DB-A9D6-427E-8988-AC47135C85D6}"/>
    <cellStyle name="Entrada 4 4 2 3" xfId="8111" xr:uid="{AEE4CDE0-A738-4844-BAD3-875E257CFF73}"/>
    <cellStyle name="Entrada 4 4 2 4" xfId="9367" xr:uid="{6199384F-7B57-4714-8DA3-8D40D962FD31}"/>
    <cellStyle name="Entrada 4 4 2 5" xfId="10598" xr:uid="{79D57E06-0E19-4984-A9CA-EDFC4E7D912A}"/>
    <cellStyle name="Entrada 4 4 2 6" xfId="11775" xr:uid="{71275120-AC9B-4BFB-BFDA-C5141D6AB05F}"/>
    <cellStyle name="Entrada 4 4 2 7" xfId="12894" xr:uid="{FF008932-DF8F-4276-AE6B-674B8B4F17D1}"/>
    <cellStyle name="Entrada 4 4 2 8" xfId="14002" xr:uid="{2B3BCA92-002D-440A-A798-C82B6CBAD350}"/>
    <cellStyle name="Entrada 4 4 2 9" xfId="14944" xr:uid="{B188ACBA-970C-4F4B-BD42-5EA43DC68900}"/>
    <cellStyle name="Entrada 4 4 3" xfId="3793" xr:uid="{A5CABB4E-7E8B-47B0-A284-5344BE067C53}"/>
    <cellStyle name="Entrada 4 4 4" xfId="3515" xr:uid="{6F8752A7-F461-4C3E-B7B9-E4BE4A872FAD}"/>
    <cellStyle name="Entrada 4 4 5" xfId="3714" xr:uid="{21E65C60-DBF4-40BC-B1A6-3808CE06B7DD}"/>
    <cellStyle name="Entrada 4 4 6" xfId="3469" xr:uid="{57C13DBF-A96A-4641-942B-F8B86F1BD6AA}"/>
    <cellStyle name="Entrada 4 4 7" xfId="3742" xr:uid="{80E99B5F-E8E6-48DA-B3D5-BD1DCB16B28F}"/>
    <cellStyle name="Entrada 4 4 8" xfId="3448" xr:uid="{6C48ECAE-4237-471B-9BFB-2A58A665A516}"/>
    <cellStyle name="Entrada 4 4 9" xfId="3626" xr:uid="{456650B9-FC5E-4911-9C28-5EA440F82E95}"/>
    <cellStyle name="Entrada 4 5" xfId="1148" xr:uid="{00000000-0005-0000-0000-0000BD040000}"/>
    <cellStyle name="Entrada 4 5 10" xfId="10000" xr:uid="{48446ABC-1D3C-4C2D-9EC3-F1EE7085889F}"/>
    <cellStyle name="Entrada 4 5 11" xfId="3661" xr:uid="{9337CDCA-2CA3-4904-A0AA-58B7E1400474}"/>
    <cellStyle name="Entrada 4 5 12" xfId="11519" xr:uid="{CF3A9EFE-BED8-4B4D-A666-B94A586D5C45}"/>
    <cellStyle name="Entrada 4 5 2" xfId="5416" xr:uid="{668C3C5C-15E5-494D-B248-22D0ED9AB918}"/>
    <cellStyle name="Entrada 4 5 2 10" xfId="15537" xr:uid="{B5D3D406-CF75-4263-82AE-38840EC42B92}"/>
    <cellStyle name="Entrada 4 5 2 2" xfId="6891" xr:uid="{30043F56-8F3A-4317-9CD3-C69322B3702F}"/>
    <cellStyle name="Entrada 4 5 2 3" xfId="8112" xr:uid="{DAD5E56A-4AF5-4BDC-B480-E3BF84CE3C9C}"/>
    <cellStyle name="Entrada 4 5 2 4" xfId="9368" xr:uid="{52048A72-8A9E-4C66-AA72-BF5FCC408C2F}"/>
    <cellStyle name="Entrada 4 5 2 5" xfId="10599" xr:uid="{D9D3BF35-AB38-4BEE-AB21-FC60FABDFB65}"/>
    <cellStyle name="Entrada 4 5 2 6" xfId="11776" xr:uid="{A7657206-C17A-4927-BAFA-718E0D0F60B7}"/>
    <cellStyle name="Entrada 4 5 2 7" xfId="12895" xr:uid="{12F73E3F-0917-4181-B4B8-B8D9CF19B071}"/>
    <cellStyle name="Entrada 4 5 2 8" xfId="14003" xr:uid="{7725DE68-173E-4F97-9782-CDD59FC5AD63}"/>
    <cellStyle name="Entrada 4 5 2 9" xfId="14945" xr:uid="{35F31A98-861D-465C-93A0-287CC1983888}"/>
    <cellStyle name="Entrada 4 5 3" xfId="3794" xr:uid="{C7A1C89A-3183-4473-B588-4B6C454402AF}"/>
    <cellStyle name="Entrada 4 5 4" xfId="3514" xr:uid="{0977CCFE-1CBD-4E93-874F-9F3939D32D83}"/>
    <cellStyle name="Entrada 4 5 5" xfId="3715" xr:uid="{D5FCF0D9-CAB2-4D2B-9A21-B1B911A142D5}"/>
    <cellStyle name="Entrada 4 5 6" xfId="3468" xr:uid="{D3D5EF65-F876-40F0-9D39-EB4C2E430C8A}"/>
    <cellStyle name="Entrada 4 5 7" xfId="3743" xr:uid="{ABA71456-2802-4708-8DB5-7D067D887243}"/>
    <cellStyle name="Entrada 4 5 8" xfId="3447" xr:uid="{8080A9E3-9F25-4C88-B043-C1CFCA895D67}"/>
    <cellStyle name="Entrada 4 5 9" xfId="3627" xr:uid="{CE490368-8D3B-4BF5-BDC8-FA9981A6A524}"/>
    <cellStyle name="Entrada 4 6" xfId="5412" xr:uid="{EB914248-FB5A-4AE7-B939-2CD5AE5B304A}"/>
    <cellStyle name="Entrada 4 6 10" xfId="15533" xr:uid="{25CF1E4E-FDC8-4EF4-AB7C-78F6D48ED2F1}"/>
    <cellStyle name="Entrada 4 6 2" xfId="6887" xr:uid="{475BAA54-FAAD-43EE-975F-CAF904892980}"/>
    <cellStyle name="Entrada 4 6 3" xfId="8108" xr:uid="{FC1318C1-CA0C-42D5-9728-4A80AD5D218C}"/>
    <cellStyle name="Entrada 4 6 4" xfId="9364" xr:uid="{319C8ACE-2394-4ABC-B222-E817336D0FB5}"/>
    <cellStyle name="Entrada 4 6 5" xfId="10595" xr:uid="{71A88B71-5584-4284-BF2F-4E5AC7033421}"/>
    <cellStyle name="Entrada 4 6 6" xfId="11772" xr:uid="{D24B1C82-2B6E-4824-AFB7-DCD19D44487F}"/>
    <cellStyle name="Entrada 4 6 7" xfId="12891" xr:uid="{0E48437F-D615-45F4-97D8-AFA480108E48}"/>
    <cellStyle name="Entrada 4 6 8" xfId="13999" xr:uid="{FAF108A1-42CC-4EF5-A07A-5A999D4771C4}"/>
    <cellStyle name="Entrada 4 6 9" xfId="14941" xr:uid="{69153E08-25CE-4F29-AFA3-C7D1271706F1}"/>
    <cellStyle name="Entrada 4 7" xfId="3790" xr:uid="{06D4F6B0-BEDD-45FE-A249-8A6DDC071714}"/>
    <cellStyle name="Entrada 4 8" xfId="3125" xr:uid="{CA53D6BF-03B3-4B10-A361-FE0BA99CB3D0}"/>
    <cellStyle name="Entrada 4 9" xfId="3712" xr:uid="{78728CF8-3A3C-403C-9EDD-CC49ED2797CA}"/>
    <cellStyle name="Entrada 5" xfId="1149" xr:uid="{00000000-0005-0000-0000-0000BE040000}"/>
    <cellStyle name="Entrada 5 10" xfId="3124" xr:uid="{7DE661B0-47F1-45E4-91D8-115167C68342}"/>
    <cellStyle name="Entrada 5 11" xfId="3744" xr:uid="{5D23BC13-01A9-448C-B084-2F9119C30330}"/>
    <cellStyle name="Entrada 5 12" xfId="3446" xr:uid="{4523BFEA-A6BA-4615-BD53-A66B39EF368A}"/>
    <cellStyle name="Entrada 5 13" xfId="3628" xr:uid="{6CC83CB9-6F09-452D-8E3A-1AFA3731F680}"/>
    <cellStyle name="Entrada 5 14" xfId="9999" xr:uid="{42877646-9DBC-427A-B3E6-4A74266863B1}"/>
    <cellStyle name="Entrada 5 15" xfId="6287" xr:uid="{EF463C1D-2C7F-48B1-9A74-FF46DF1FF3B7}"/>
    <cellStyle name="Entrada 5 16" xfId="11520" xr:uid="{66CD7AB7-55F8-4ADF-8CAB-3D5E7C648FCB}"/>
    <cellStyle name="Entrada 5 2" xfId="1150" xr:uid="{00000000-0005-0000-0000-0000BF040000}"/>
    <cellStyle name="Entrada 5 2 10" xfId="9998" xr:uid="{34B53D1A-D192-44D9-A215-67EA599150C2}"/>
    <cellStyle name="Entrada 5 2 11" xfId="3662" xr:uid="{5A717F83-E296-4B4C-9E11-DE9DA424E008}"/>
    <cellStyle name="Entrada 5 2 12" xfId="11521" xr:uid="{7DE2074F-4F7B-4A63-ADF7-9E00483B367F}"/>
    <cellStyle name="Entrada 5 2 2" xfId="5418" xr:uid="{E7D5E6C7-81BD-4D26-91F8-F3AD3E757770}"/>
    <cellStyle name="Entrada 5 2 2 10" xfId="15539" xr:uid="{DB240C0A-88DE-4F73-9A6E-539C39C6FFDE}"/>
    <cellStyle name="Entrada 5 2 2 2" xfId="6893" xr:uid="{128DDF34-E950-4091-B3D2-AB66D9C39039}"/>
    <cellStyle name="Entrada 5 2 2 3" xfId="8114" xr:uid="{FB7EBECA-8A73-4181-A161-B14EF9AFF1C5}"/>
    <cellStyle name="Entrada 5 2 2 4" xfId="9370" xr:uid="{772E0FCA-7730-4BB4-B42D-CC8A10FC282B}"/>
    <cellStyle name="Entrada 5 2 2 5" xfId="10601" xr:uid="{97D925B5-4CB6-4B0F-9FE4-1F0A8BE4C196}"/>
    <cellStyle name="Entrada 5 2 2 6" xfId="11778" xr:uid="{3CC94A24-5199-4270-B2A4-7D8A52449E3F}"/>
    <cellStyle name="Entrada 5 2 2 7" xfId="12897" xr:uid="{02A427CE-AF27-43CC-895C-BCC5EBBCC999}"/>
    <cellStyle name="Entrada 5 2 2 8" xfId="14005" xr:uid="{E101F1D9-32CD-4F4C-BCED-C165C5B34494}"/>
    <cellStyle name="Entrada 5 2 2 9" xfId="14947" xr:uid="{EFF8DBF4-E0F8-4CA1-9BA4-5831FB5790E6}"/>
    <cellStyle name="Entrada 5 2 3" xfId="3796" xr:uid="{8C2D43DB-66AC-469E-B15C-247404175150}"/>
    <cellStyle name="Entrada 5 2 4" xfId="3512" xr:uid="{EE4C0291-C3C2-4D71-8FE6-3B2774213F22}"/>
    <cellStyle name="Entrada 5 2 5" xfId="3717" xr:uid="{422CFA7D-71E7-4554-A7F7-8A59F0B5ED63}"/>
    <cellStyle name="Entrada 5 2 6" xfId="6698" xr:uid="{FC3EF4B5-DBEF-4489-908A-3030793EAB51}"/>
    <cellStyle name="Entrada 5 2 7" xfId="3745" xr:uid="{A5CCB9D3-63EF-4D76-8150-91E69D6CDFA5}"/>
    <cellStyle name="Entrada 5 2 8" xfId="3445" xr:uid="{130E75E1-D43C-4D48-B203-E6984DAB0108}"/>
    <cellStyle name="Entrada 5 2 9" xfId="3629" xr:uid="{4A925C31-6DCC-4B31-9AC3-CA56A455A709}"/>
    <cellStyle name="Entrada 5 3" xfId="1151" xr:uid="{00000000-0005-0000-0000-0000C0040000}"/>
    <cellStyle name="Entrada 5 3 10" xfId="9346" xr:uid="{400FE505-9D13-4A65-8AA7-3B7F0B925648}"/>
    <cellStyle name="Entrada 5 3 11" xfId="11226" xr:uid="{AFD455D6-CE11-40C9-815A-28F383DBE8E8}"/>
    <cellStyle name="Entrada 5 3 12" xfId="11522" xr:uid="{07C6A07A-AA3C-43B2-ADBA-322971110D6E}"/>
    <cellStyle name="Entrada 5 3 2" xfId="5419" xr:uid="{30DF8FD7-F423-40DC-AA96-284C7191E42B}"/>
    <cellStyle name="Entrada 5 3 2 10" xfId="15540" xr:uid="{2E98EA0F-681D-4616-A093-B2E48EB6D4F1}"/>
    <cellStyle name="Entrada 5 3 2 2" xfId="6894" xr:uid="{ECEF432A-7B24-43E8-B4BA-C91F659A3888}"/>
    <cellStyle name="Entrada 5 3 2 3" xfId="8115" xr:uid="{D92F15AF-DE21-42F0-95DD-DB33AB5F1112}"/>
    <cellStyle name="Entrada 5 3 2 4" xfId="9371" xr:uid="{C43E842B-B863-42AF-99CD-457CCF2DBCFC}"/>
    <cellStyle name="Entrada 5 3 2 5" xfId="10602" xr:uid="{379EEFCE-7B1C-4B27-AA16-E1DE68B808F5}"/>
    <cellStyle name="Entrada 5 3 2 6" xfId="11779" xr:uid="{FB6752B8-212A-456F-A44F-05A96150D99D}"/>
    <cellStyle name="Entrada 5 3 2 7" xfId="12898" xr:uid="{E21DCCF3-943C-4612-ADCF-1A5AA2C3DC5D}"/>
    <cellStyle name="Entrada 5 3 2 8" xfId="14006" xr:uid="{ED5EE517-4D93-4871-B1E6-07B8F793D4A5}"/>
    <cellStyle name="Entrada 5 3 2 9" xfId="14948" xr:uid="{801CA964-449C-41EB-B0BA-304D89F94F34}"/>
    <cellStyle name="Entrada 5 3 3" xfId="3797" xr:uid="{DF0B0759-CCDA-45DD-916E-A788F206E453}"/>
    <cellStyle name="Entrada 5 3 4" xfId="3511" xr:uid="{69A7EBC1-33AC-47E5-92BA-0F5018E95F2E}"/>
    <cellStyle name="Entrada 5 3 5" xfId="3718" xr:uid="{C63E1BF8-1C87-4330-8E15-C7438E424896}"/>
    <cellStyle name="Entrada 5 3 6" xfId="5187" xr:uid="{211DA8E2-664A-4D3D-8204-77F02FA58555}"/>
    <cellStyle name="Entrada 5 3 7" xfId="3746" xr:uid="{1D26FECC-75AC-4AC8-AB40-E0EAF6278D49}"/>
    <cellStyle name="Entrada 5 3 8" xfId="3444" xr:uid="{BC916BEC-0EEF-48B8-9040-1F79D8BF933C}"/>
    <cellStyle name="Entrada 5 3 9" xfId="3630" xr:uid="{17930484-F821-40E8-9E51-68B4D01B0CC0}"/>
    <cellStyle name="Entrada 5 4" xfId="1152" xr:uid="{00000000-0005-0000-0000-0000C1040000}"/>
    <cellStyle name="Entrada 5 4 10" xfId="9348" xr:uid="{90F8548D-35CB-4B63-8B98-55D903993088}"/>
    <cellStyle name="Entrada 5 4 11" xfId="3663" xr:uid="{6558A718-1517-4E94-AF2F-C7D49308541E}"/>
    <cellStyle name="Entrada 5 4 12" xfId="11233" xr:uid="{D74AC6ED-A481-41E3-B647-D2658BFD3AFA}"/>
    <cellStyle name="Entrada 5 4 2" xfId="5420" xr:uid="{1C70C425-5DDF-41CD-893B-99DA7864A6DF}"/>
    <cellStyle name="Entrada 5 4 2 10" xfId="15541" xr:uid="{E35E0DCD-7764-4D79-8E68-55E61442843A}"/>
    <cellStyle name="Entrada 5 4 2 2" xfId="6895" xr:uid="{37B327D6-F78D-48EB-87BC-AF965568E5CB}"/>
    <cellStyle name="Entrada 5 4 2 3" xfId="8116" xr:uid="{7097B1EB-A4AD-4437-9CF2-D937B9ED981C}"/>
    <cellStyle name="Entrada 5 4 2 4" xfId="9372" xr:uid="{95C6DFCC-0980-43E6-B7A3-AA1FF77C43F8}"/>
    <cellStyle name="Entrada 5 4 2 5" xfId="10603" xr:uid="{1A2605B0-B583-4804-9233-D62BC30BC3BA}"/>
    <cellStyle name="Entrada 5 4 2 6" xfId="11780" xr:uid="{467FAB21-19E1-41BF-B449-C5CE627A3E7C}"/>
    <cellStyle name="Entrada 5 4 2 7" xfId="12899" xr:uid="{A2F44985-0292-414F-AF8A-EE187B244ED8}"/>
    <cellStyle name="Entrada 5 4 2 8" xfId="14007" xr:uid="{667984F3-60C5-4CD6-9F95-EBB81089B7F4}"/>
    <cellStyle name="Entrada 5 4 2 9" xfId="14949" xr:uid="{74A9F007-6CF7-4331-804F-1008FFAF3A7E}"/>
    <cellStyle name="Entrada 5 4 3" xfId="3798" xr:uid="{DED20447-1F42-4AA6-9896-82E847BD0E7A}"/>
    <cellStyle name="Entrada 5 4 4" xfId="3510" xr:uid="{621C996A-E38B-41BE-BDB1-66CAC46AB320}"/>
    <cellStyle name="Entrada 5 4 5" xfId="3719" xr:uid="{2BC780F3-E004-43FB-9D61-2BB4642B9B0C}"/>
    <cellStyle name="Entrada 5 4 6" xfId="5186" xr:uid="{D67F62B8-A162-47CB-836F-03E963FE76A1}"/>
    <cellStyle name="Entrada 5 4 7" xfId="3747" xr:uid="{10ABD564-B049-430F-AE3A-2E59F70215E5}"/>
    <cellStyle name="Entrada 5 4 8" xfId="3443" xr:uid="{986DE4FE-AF61-44FD-999F-529D7CB5D0A5}"/>
    <cellStyle name="Entrada 5 4 9" xfId="3631" xr:uid="{A0DA1529-F339-46D3-A14A-3330308A3260}"/>
    <cellStyle name="Entrada 5 5" xfId="1153" xr:uid="{00000000-0005-0000-0000-0000C2040000}"/>
    <cellStyle name="Entrada 5 5 10" xfId="7619" xr:uid="{ED5A442A-AE1D-43D6-98BE-35BC72E403FE}"/>
    <cellStyle name="Entrada 5 5 11" xfId="3664" xr:uid="{0B41D977-93F2-42B2-B2EB-0DE256BB061F}"/>
    <cellStyle name="Entrada 5 5 12" xfId="11523" xr:uid="{87CC7615-11F6-4A93-9E7D-C65AA2CA4AE9}"/>
    <cellStyle name="Entrada 5 5 2" xfId="5421" xr:uid="{17C9B353-D4F6-4981-9AFD-5ADB3472B3E8}"/>
    <cellStyle name="Entrada 5 5 2 10" xfId="15542" xr:uid="{FBF3A594-CDCA-4127-B20B-9A507608A34F}"/>
    <cellStyle name="Entrada 5 5 2 2" xfId="6896" xr:uid="{AF7825AC-5059-4625-92EB-91862E68F34A}"/>
    <cellStyle name="Entrada 5 5 2 3" xfId="8117" xr:uid="{FFF312C2-DFBD-450F-BAC3-A3F56F1C41DA}"/>
    <cellStyle name="Entrada 5 5 2 4" xfId="9373" xr:uid="{39BA2642-8DF3-4F34-85EF-3B9973B081BA}"/>
    <cellStyle name="Entrada 5 5 2 5" xfId="10604" xr:uid="{91BCC66E-CE4A-4D4B-B84B-608174B9FD0E}"/>
    <cellStyle name="Entrada 5 5 2 6" xfId="11781" xr:uid="{A2F4DBE2-781A-42D9-BE50-2BF79031033F}"/>
    <cellStyle name="Entrada 5 5 2 7" xfId="12900" xr:uid="{BA5B2D6C-9B59-4478-9EF0-7F2F31709DCE}"/>
    <cellStyle name="Entrada 5 5 2 8" xfId="14008" xr:uid="{A0D6CF82-D404-43C0-835A-3A714FDA1CCE}"/>
    <cellStyle name="Entrada 5 5 2 9" xfId="14950" xr:uid="{4DCA55E9-C8E6-4017-A9FD-ED62A76083B3}"/>
    <cellStyle name="Entrada 5 5 3" xfId="3799" xr:uid="{B69AF68E-55B1-4BAE-9442-89033B96FFA0}"/>
    <cellStyle name="Entrada 5 5 4" xfId="3509" xr:uid="{F6FB7551-385E-4B75-AF83-3903930CF5FF}"/>
    <cellStyle name="Entrada 5 5 5" xfId="3720" xr:uid="{A918C50F-8EC5-4B51-8400-0FD7402AAD15}"/>
    <cellStyle name="Entrada 5 5 6" xfId="4801" xr:uid="{3432032B-B76D-47A2-935D-41354DD03F15}"/>
    <cellStyle name="Entrada 5 5 7" xfId="3748" xr:uid="{F4D100DA-8D04-4C3B-B41F-D36DA54AAB24}"/>
    <cellStyle name="Entrada 5 5 8" xfId="3442" xr:uid="{434A0138-80F0-404C-BF5D-40DFA83E4D79}"/>
    <cellStyle name="Entrada 5 5 9" xfId="3632" xr:uid="{F29D5A20-C12E-41BD-9659-D03958F93E99}"/>
    <cellStyle name="Entrada 5 6" xfId="5417" xr:uid="{173B4F44-C393-4401-B631-EB4CEACE0DC1}"/>
    <cellStyle name="Entrada 5 6 10" xfId="15538" xr:uid="{1618A3C7-BE59-49BC-B914-E6D29707613A}"/>
    <cellStyle name="Entrada 5 6 2" xfId="6892" xr:uid="{3E053912-8018-4DBA-8353-226E966AA06D}"/>
    <cellStyle name="Entrada 5 6 3" xfId="8113" xr:uid="{087D559C-893A-4085-BFF7-3AEAB738A59D}"/>
    <cellStyle name="Entrada 5 6 4" xfId="9369" xr:uid="{7B7CD9C2-8387-4570-A0AD-08221F6154BA}"/>
    <cellStyle name="Entrada 5 6 5" xfId="10600" xr:uid="{FC43D8EE-E865-40DD-898B-A4FDB013B488}"/>
    <cellStyle name="Entrada 5 6 6" xfId="11777" xr:uid="{FDA40057-5E0A-481D-BBFD-1AFDD817E4A0}"/>
    <cellStyle name="Entrada 5 6 7" xfId="12896" xr:uid="{2C825B02-CCD2-4523-99B9-A1AA89E0FAEE}"/>
    <cellStyle name="Entrada 5 6 8" xfId="14004" xr:uid="{425FDBDE-D6A5-4ABC-8134-4D2479104429}"/>
    <cellStyle name="Entrada 5 6 9" xfId="14946" xr:uid="{BA2E4030-80B5-4D7E-9606-836F11D160ED}"/>
    <cellStyle name="Entrada 5 7" xfId="3795" xr:uid="{90FD87F2-99D4-4BDF-A467-8BD49616EEC8}"/>
    <cellStyle name="Entrada 5 8" xfId="3513" xr:uid="{9024D966-69C3-4DAE-81BB-D7F3D7BBB913}"/>
    <cellStyle name="Entrada 5 9" xfId="3716" xr:uid="{F5204F09-B87F-4DB5-88CE-1E9B8CD664ED}"/>
    <cellStyle name="Entrada 6" xfId="1154" xr:uid="{00000000-0005-0000-0000-0000C3040000}"/>
    <cellStyle name="Entrada 6 10" xfId="4800" xr:uid="{3F07C2BB-3716-4952-ABC9-5D201B77E85D}"/>
    <cellStyle name="Entrada 6 11" xfId="6284" xr:uid="{831BA421-7F50-4049-89B2-763F1BCD35E9}"/>
    <cellStyle name="Entrada 6 12" xfId="7510" xr:uid="{3E8844A1-5E55-4674-BFAD-644BA7D958C4}"/>
    <cellStyle name="Entrada 6 13" xfId="3633" xr:uid="{9EA3433E-70A8-4BDB-AEF7-E8627EEA4571}"/>
    <cellStyle name="Entrada 6 14" xfId="9098" xr:uid="{D4A92DD0-ABAE-4F09-8716-6EB900A417DF}"/>
    <cellStyle name="Entrada 6 15" xfId="3665" xr:uid="{6CF172BF-ABAB-4C3D-90E7-5C72674B7F7C}"/>
    <cellStyle name="Entrada 6 16" xfId="11524" xr:uid="{EA139836-347B-42B8-AD81-60751BCC21DC}"/>
    <cellStyle name="Entrada 6 2" xfId="1155" xr:uid="{00000000-0005-0000-0000-0000C4040000}"/>
    <cellStyle name="Entrada 6 2 10" xfId="11581" xr:uid="{CED2EDFD-FC3C-4B72-8524-7C8B89F9E685}"/>
    <cellStyle name="Entrada 6 2 11" xfId="3666" xr:uid="{6FFC0001-668D-4AD1-B3EB-90FCB49C0B92}"/>
    <cellStyle name="Entrada 6 2 12" xfId="11525" xr:uid="{F38F87CA-0ED6-4D79-9697-6D764E21B936}"/>
    <cellStyle name="Entrada 6 2 2" xfId="5423" xr:uid="{4C15C3B9-2E52-4AAD-AF64-CC405C276697}"/>
    <cellStyle name="Entrada 6 2 2 10" xfId="15544" xr:uid="{4822FCBC-6B3E-412B-A837-29A2049DEB8C}"/>
    <cellStyle name="Entrada 6 2 2 2" xfId="6898" xr:uid="{621F6618-DF2A-4D42-8F61-FCA366AE4855}"/>
    <cellStyle name="Entrada 6 2 2 3" xfId="8119" xr:uid="{C90A341D-618D-4B17-B9E9-54097F35906C}"/>
    <cellStyle name="Entrada 6 2 2 4" xfId="9375" xr:uid="{A83A53BA-2095-4651-817F-FB34FBE8090B}"/>
    <cellStyle name="Entrada 6 2 2 5" xfId="10606" xr:uid="{F73993ED-ADA5-417A-9DA7-1482E5421B75}"/>
    <cellStyle name="Entrada 6 2 2 6" xfId="11783" xr:uid="{4478C34F-3E12-4D3E-AEA6-F002F2BB154F}"/>
    <cellStyle name="Entrada 6 2 2 7" xfId="12902" xr:uid="{0C38A073-462B-462B-A174-E9604CA7871E}"/>
    <cellStyle name="Entrada 6 2 2 8" xfId="14010" xr:uid="{449AD3E5-28A4-476E-A653-8BF32F86A3B9}"/>
    <cellStyle name="Entrada 6 2 2 9" xfId="14952" xr:uid="{AFA9F05E-D17A-485F-932B-CC9B7C13399B}"/>
    <cellStyle name="Entrada 6 2 3" xfId="3801" xr:uid="{66835247-8C2A-4DB8-A86D-6835C8B4C7E2}"/>
    <cellStyle name="Entrada 6 2 4" xfId="3507" xr:uid="{15E13BC6-4D1B-4777-BF6B-142DD04F7768}"/>
    <cellStyle name="Entrada 6 2 5" xfId="3722" xr:uid="{2B65BA79-422C-4BCC-8763-FAA3E9A5BCB6}"/>
    <cellStyle name="Entrada 6 2 6" xfId="3123" xr:uid="{FD76F2D1-F2A7-4D29-A44A-7214033A06F5}"/>
    <cellStyle name="Entrada 6 2 7" xfId="3749" xr:uid="{4D000330-5DFF-4CEE-91DE-69607C660388}"/>
    <cellStyle name="Entrada 6 2 8" xfId="3441" xr:uid="{E7C2B897-ED7C-44F5-9029-D8C80B949AB3}"/>
    <cellStyle name="Entrada 6 2 9" xfId="3634" xr:uid="{2DD45289-1299-495D-B0C1-F776130E0303}"/>
    <cellStyle name="Entrada 6 3" xfId="1156" xr:uid="{00000000-0005-0000-0000-0000C5040000}"/>
    <cellStyle name="Entrada 6 3 10" xfId="10091" xr:uid="{1ED87E35-B0D6-423D-A7CB-AD76701F9F62}"/>
    <cellStyle name="Entrada 6 3 11" xfId="12697" xr:uid="{E696B8DD-6900-464C-B68B-031BC290C8CA}"/>
    <cellStyle name="Entrada 6 3 12" xfId="11526" xr:uid="{03AC00E3-502F-4582-8CB8-DEEB0C6AE115}"/>
    <cellStyle name="Entrada 6 3 2" xfId="5424" xr:uid="{DFE2C1BA-7A62-4CB9-9E1C-9C65B2765C72}"/>
    <cellStyle name="Entrada 6 3 2 10" xfId="15545" xr:uid="{F97D152A-99D6-48EC-B58F-BDAC50CF41A5}"/>
    <cellStyle name="Entrada 6 3 2 2" xfId="6899" xr:uid="{0B6D7599-6C68-4909-847D-81070DD4B2AD}"/>
    <cellStyle name="Entrada 6 3 2 3" xfId="8120" xr:uid="{32F42256-E6DA-4286-83A3-D01B1AF20B67}"/>
    <cellStyle name="Entrada 6 3 2 4" xfId="9376" xr:uid="{6E6B60D2-B36A-4E7E-9B9C-D3CC13A116FA}"/>
    <cellStyle name="Entrada 6 3 2 5" xfId="10607" xr:uid="{F2D0D80F-A3D1-4591-BCAD-5AF1447EF6EB}"/>
    <cellStyle name="Entrada 6 3 2 6" xfId="11784" xr:uid="{8B0F109E-678D-4B03-9304-018E6CFA06A0}"/>
    <cellStyle name="Entrada 6 3 2 7" xfId="12903" xr:uid="{FBBEC349-C306-457B-A89C-AB8EB9F7014A}"/>
    <cellStyle name="Entrada 6 3 2 8" xfId="14011" xr:uid="{95F1E946-4A11-4456-9027-000F5ABC1470}"/>
    <cellStyle name="Entrada 6 3 2 9" xfId="14953" xr:uid="{DB732A79-E3EC-4DB1-ADC6-8802BBF96984}"/>
    <cellStyle name="Entrada 6 3 3" xfId="3802" xr:uid="{99134E9B-22E7-4367-A6A9-2AA3CEB34AD3}"/>
    <cellStyle name="Entrada 6 3 4" xfId="3506" xr:uid="{3C425C8D-B1C5-4082-B349-4C2308CA119C}"/>
    <cellStyle name="Entrada 6 3 5" xfId="3723" xr:uid="{210400C4-10AF-4514-92C2-5389C19D231B}"/>
    <cellStyle name="Entrada 6 3 6" xfId="3122" xr:uid="{1540C065-6E70-4ACA-AEDE-0D027CD07809}"/>
    <cellStyle name="Entrada 6 3 7" xfId="3750" xr:uid="{BDFE0FE4-DE07-4958-B91B-5FA94B1D93B1}"/>
    <cellStyle name="Entrada 6 3 8" xfId="3440" xr:uid="{42B9125C-E6EA-445A-8C69-150B6BA7571B}"/>
    <cellStyle name="Entrada 6 3 9" xfId="3635" xr:uid="{2E128673-0E92-4574-96DA-15716A72BD14}"/>
    <cellStyle name="Entrada 6 4" xfId="1157" xr:uid="{00000000-0005-0000-0000-0000C6040000}"/>
    <cellStyle name="Entrada 6 4 10" xfId="10111" xr:uid="{2D7CCAFC-CCC9-45D4-BF23-959F8A31CD3F}"/>
    <cellStyle name="Entrada 6 4 11" xfId="11225" xr:uid="{C8C2F23E-08CE-4B65-8DDA-5D91D1DB88F8}"/>
    <cellStyle name="Entrada 6 4 12" xfId="12308" xr:uid="{6D27D38D-9DE9-4823-8AC4-3E1630090A65}"/>
    <cellStyle name="Entrada 6 4 2" xfId="5425" xr:uid="{C3B385FF-C8BF-414D-BCBC-C49D4C8D33FB}"/>
    <cellStyle name="Entrada 6 4 2 10" xfId="15546" xr:uid="{53799A77-85F3-4D3F-B47A-345E1F3708C3}"/>
    <cellStyle name="Entrada 6 4 2 2" xfId="6900" xr:uid="{EE4EA284-6648-476C-94FF-882EAAF9D1A7}"/>
    <cellStyle name="Entrada 6 4 2 3" xfId="8121" xr:uid="{4E9DD64E-2D7F-4EE3-BDFF-E5E811276D3E}"/>
    <cellStyle name="Entrada 6 4 2 4" xfId="9377" xr:uid="{F711EDCC-411C-46A0-804C-1F568B0CB2F2}"/>
    <cellStyle name="Entrada 6 4 2 5" xfId="10608" xr:uid="{DF676786-0F19-49CE-AD65-1BB8427270B9}"/>
    <cellStyle name="Entrada 6 4 2 6" xfId="11785" xr:uid="{BD9F7F1B-92D9-4050-A2DF-8A140DC35630}"/>
    <cellStyle name="Entrada 6 4 2 7" xfId="12904" xr:uid="{590B3ADB-5E0B-4625-BB21-13B07B35C591}"/>
    <cellStyle name="Entrada 6 4 2 8" xfId="14012" xr:uid="{07220E45-32C8-4866-8BF8-009A3A4D146E}"/>
    <cellStyle name="Entrada 6 4 2 9" xfId="14954" xr:uid="{9E0154F0-EFBB-4610-9B75-E19934E9C254}"/>
    <cellStyle name="Entrada 6 4 3" xfId="3803" xr:uid="{94D12D3C-9D60-4CBD-9DFA-CA09C32750B9}"/>
    <cellStyle name="Entrada 6 4 4" xfId="3505" xr:uid="{26B4BEC8-E57B-415C-9CB4-B40E1EFF5235}"/>
    <cellStyle name="Entrada 6 4 5" xfId="3724" xr:uid="{D0AF0225-644F-4418-9D6E-1985AC9FA65D}"/>
    <cellStyle name="Entrada 6 4 6" xfId="3121" xr:uid="{82175F39-4FF9-48F6-BF38-9FF505D06ACC}"/>
    <cellStyle name="Entrada 6 4 7" xfId="3751" xr:uid="{83219EB9-B24C-420A-BD1E-28D88CD5008D}"/>
    <cellStyle name="Entrada 6 4 8" xfId="3439" xr:uid="{F0C57ED5-68ED-4D16-9A08-493590EB7802}"/>
    <cellStyle name="Entrada 6 4 9" xfId="3636" xr:uid="{50851321-2F90-4FF6-AEFD-2B17980CE038}"/>
    <cellStyle name="Entrada 6 5" xfId="1158" xr:uid="{00000000-0005-0000-0000-0000C7040000}"/>
    <cellStyle name="Entrada 6 5 10" xfId="10098" xr:uid="{EC531F92-7C3D-4AD0-8720-37B170912FDB}"/>
    <cellStyle name="Entrada 6 5 11" xfId="11224" xr:uid="{0AAC763B-2391-4A19-AA59-E97C88BCCCDA}"/>
    <cellStyle name="Entrada 6 5 12" xfId="11527" xr:uid="{3968FE92-B0AD-44A1-8CD6-8A01EE845C8A}"/>
    <cellStyle name="Entrada 6 5 2" xfId="5426" xr:uid="{8C53276B-0DDE-49AA-BB25-E7FAE36D43BF}"/>
    <cellStyle name="Entrada 6 5 2 10" xfId="15547" xr:uid="{E2CF034D-62AC-4825-BCD9-C1AA525A0E2B}"/>
    <cellStyle name="Entrada 6 5 2 2" xfId="6901" xr:uid="{61BDFE5A-937F-4377-8F6C-E4C6034BF905}"/>
    <cellStyle name="Entrada 6 5 2 3" xfId="8122" xr:uid="{E8645D04-95A4-4818-9744-C982F6260EA9}"/>
    <cellStyle name="Entrada 6 5 2 4" xfId="9378" xr:uid="{123B0292-E752-4A14-84D5-281E2545BB66}"/>
    <cellStyle name="Entrada 6 5 2 5" xfId="10609" xr:uid="{3D8D5B5F-997C-4EA0-8B16-45D4AF9C4563}"/>
    <cellStyle name="Entrada 6 5 2 6" xfId="11786" xr:uid="{2458212C-AB44-4B27-9D24-D18D249A9AA0}"/>
    <cellStyle name="Entrada 6 5 2 7" xfId="12905" xr:uid="{8779A884-50EA-4851-85A1-94DFBFF124D8}"/>
    <cellStyle name="Entrada 6 5 2 8" xfId="14013" xr:uid="{4D90A21F-A958-4923-A533-5317119D1F81}"/>
    <cellStyle name="Entrada 6 5 2 9" xfId="14955" xr:uid="{C85E8F13-7E6E-4C5D-869F-4187708D0955}"/>
    <cellStyle name="Entrada 6 5 3" xfId="3804" xr:uid="{2CAB85C1-CE96-43CB-91A9-2CE252C01B88}"/>
    <cellStyle name="Entrada 6 5 4" xfId="3504" xr:uid="{5A899C6F-7C83-47B1-9088-EE9A78728A28}"/>
    <cellStyle name="Entrada 6 5 5" xfId="3725" xr:uid="{2F75A9FC-4EF4-42F9-8931-77F2E43A5C2E}"/>
    <cellStyle name="Entrada 6 5 6" xfId="3120" xr:uid="{F6569E25-ECC3-4FFC-B88A-3090BCDC133A}"/>
    <cellStyle name="Entrada 6 5 7" xfId="4810" xr:uid="{64F3BBEF-4BBC-48A8-B97B-E6C0FDCBA32B}"/>
    <cellStyle name="Entrada 6 5 8" xfId="3438" xr:uid="{6CB11A67-C1D4-4709-A860-2C512295E952}"/>
    <cellStyle name="Entrada 6 5 9" xfId="3637" xr:uid="{A358C5E2-7DBA-4F0C-A074-E47FA4B89592}"/>
    <cellStyle name="Entrada 6 6" xfId="5422" xr:uid="{A9B8C383-2E06-44D6-976E-30600DDC430F}"/>
    <cellStyle name="Entrada 6 6 10" xfId="15543" xr:uid="{E8A81501-D592-4AF6-B6BE-4B2A152463D1}"/>
    <cellStyle name="Entrada 6 6 2" xfId="6897" xr:uid="{235B0B2E-E63A-4D34-9A0A-97B57394BCA5}"/>
    <cellStyle name="Entrada 6 6 3" xfId="8118" xr:uid="{DD4A8E37-EBCB-4E6A-A954-FD36B05254E2}"/>
    <cellStyle name="Entrada 6 6 4" xfId="9374" xr:uid="{1856DBD2-3B7A-4C6A-8CAA-CBB5BF63D2E0}"/>
    <cellStyle name="Entrada 6 6 5" xfId="10605" xr:uid="{3BB7FC0F-4CC9-4735-9F0B-DA4E7C3D0406}"/>
    <cellStyle name="Entrada 6 6 6" xfId="11782" xr:uid="{0336EF38-D71E-410E-8487-6F6A2AD2DC48}"/>
    <cellStyle name="Entrada 6 6 7" xfId="12901" xr:uid="{F997CF5A-D46A-474F-A803-F3E5A2C6F71D}"/>
    <cellStyle name="Entrada 6 6 8" xfId="14009" xr:uid="{C6B52404-EDFE-4D07-ABDD-88BF4B4A44FC}"/>
    <cellStyle name="Entrada 6 6 9" xfId="14951" xr:uid="{E579192D-2F98-4FDA-8557-E79A2259394B}"/>
    <cellStyle name="Entrada 6 7" xfId="3800" xr:uid="{49CCF07C-0F55-4AD3-B659-60E28F105D34}"/>
    <cellStyle name="Entrada 6 8" xfId="3508" xr:uid="{8B7A2296-B853-47F2-A391-97FDD9CEC8BA}"/>
    <cellStyle name="Entrada 6 9" xfId="3721" xr:uid="{F8AFBF28-A43A-49B2-A9DF-918EF7D8ECE2}"/>
    <cellStyle name="Entrada 7" xfId="1159" xr:uid="{00000000-0005-0000-0000-0000C8040000}"/>
    <cellStyle name="Entrada 7 10" xfId="6699" xr:uid="{9F606260-8713-474D-B678-1ADD4546B224}"/>
    <cellStyle name="Entrada 7 11" xfId="3752" xr:uid="{DDEA0D17-E2F1-4434-BFB0-A10186FACFF8}"/>
    <cellStyle name="Entrada 7 12" xfId="9168" xr:uid="{A6221E79-0A2B-46DC-BE15-EF05A95CABA8}"/>
    <cellStyle name="Entrada 7 13" xfId="3638" xr:uid="{E268F0BA-6485-4793-9777-4BC8AC524A1A}"/>
    <cellStyle name="Entrada 7 14" xfId="10075" xr:uid="{1C60FD34-10C7-48AC-B935-C84805F915BB}"/>
    <cellStyle name="Entrada 7 15" xfId="11223" xr:uid="{AAA87471-D265-4AD5-B2E9-0B26B88DB96A}"/>
    <cellStyle name="Entrada 7 16" xfId="11528" xr:uid="{0F54BADB-3836-4A15-9B97-FF2E389FED70}"/>
    <cellStyle name="Entrada 7 2" xfId="1160" xr:uid="{00000000-0005-0000-0000-0000C9040000}"/>
    <cellStyle name="Entrada 7 2 10" xfId="11806" xr:uid="{D8E03D1C-9631-43AC-B820-9CBD6BCAD84E}"/>
    <cellStyle name="Entrada 7 2 11" xfId="11222" xr:uid="{F7E3A417-3E2F-4599-A86A-BE3B05A2AEC2}"/>
    <cellStyle name="Entrada 7 2 12" xfId="11529" xr:uid="{BB730963-E3ED-455D-A0AC-6EED61178D0B}"/>
    <cellStyle name="Entrada 7 2 2" xfId="5428" xr:uid="{9D2C847E-2069-491E-B701-01647F2996F1}"/>
    <cellStyle name="Entrada 7 2 2 10" xfId="15549" xr:uid="{67E69098-87D5-4847-B229-52155D752C9B}"/>
    <cellStyle name="Entrada 7 2 2 2" xfId="6903" xr:uid="{61ECD48C-8A7D-4F53-AB11-B77432E9BA72}"/>
    <cellStyle name="Entrada 7 2 2 3" xfId="8124" xr:uid="{FA50F94B-6256-4167-B4D6-41B9AC9D2170}"/>
    <cellStyle name="Entrada 7 2 2 4" xfId="9380" xr:uid="{21047D63-8471-4EDB-8C7D-6AD9177F88D0}"/>
    <cellStyle name="Entrada 7 2 2 5" xfId="10611" xr:uid="{79E4B7FA-052F-4BF7-8C76-80945C94509E}"/>
    <cellStyle name="Entrada 7 2 2 6" xfId="11788" xr:uid="{38984884-C6C8-43FD-B2B0-5EB1BEF4309C}"/>
    <cellStyle name="Entrada 7 2 2 7" xfId="12907" xr:uid="{17ECEBA2-5D04-4D96-8711-6979F06EE922}"/>
    <cellStyle name="Entrada 7 2 2 8" xfId="14015" xr:uid="{5B6155ED-EF54-499B-9990-6D0F46857E5F}"/>
    <cellStyle name="Entrada 7 2 2 9" xfId="14957" xr:uid="{4E477BED-9812-46FB-9B8B-26C8AD3F8EBA}"/>
    <cellStyle name="Entrada 7 2 3" xfId="3806" xr:uid="{227C7E8A-831A-4D34-B875-ADD6BC48AE75}"/>
    <cellStyle name="Entrada 7 2 4" xfId="3502" xr:uid="{5EFE4570-F172-45A3-992A-3018B6DA7EEC}"/>
    <cellStyle name="Entrada 7 2 5" xfId="3727" xr:uid="{603694FA-1A82-4E2E-B54C-969A989E09E9}"/>
    <cellStyle name="Entrada 7 2 6" xfId="3119" xr:uid="{F261BBA7-3F6A-4641-B4C8-5DCC5C7A80C3}"/>
    <cellStyle name="Entrada 7 2 7" xfId="3753" xr:uid="{6C2FB48B-6898-4AFB-8F4A-29C8E913AF8F}"/>
    <cellStyle name="Entrada 7 2 8" xfId="7509" xr:uid="{F9BC55E8-5479-4A1F-8660-E34DE5289BCE}"/>
    <cellStyle name="Entrada 7 2 9" xfId="3639" xr:uid="{CC64305F-C8BF-4D4F-A137-43E92A80441E}"/>
    <cellStyle name="Entrada 7 3" xfId="1161" xr:uid="{00000000-0005-0000-0000-0000CA040000}"/>
    <cellStyle name="Entrada 7 3 10" xfId="12153" xr:uid="{7E96FA4F-1EED-469F-9CAD-B3EDC768880C}"/>
    <cellStyle name="Entrada 7 3 11" xfId="3667" xr:uid="{3F5F43C4-FDE2-4764-8319-8345132F88E0}"/>
    <cellStyle name="Entrada 7 3 12" xfId="11530" xr:uid="{3FA7B100-A47A-4729-8B58-2459C12166FF}"/>
    <cellStyle name="Entrada 7 3 2" xfId="5429" xr:uid="{3842FD6A-CCDA-46C0-846C-A630EAE645B2}"/>
    <cellStyle name="Entrada 7 3 2 10" xfId="15550" xr:uid="{B63EAA81-9F1E-4761-B474-0D4975E3E18D}"/>
    <cellStyle name="Entrada 7 3 2 2" xfId="6904" xr:uid="{33C20584-2590-4E44-A34A-A36865966F2B}"/>
    <cellStyle name="Entrada 7 3 2 3" xfId="8125" xr:uid="{097ABFD9-AFDB-4E59-A52D-7D42572C27D7}"/>
    <cellStyle name="Entrada 7 3 2 4" xfId="9381" xr:uid="{B9EC2619-6807-4693-AD7F-CB049A8D0843}"/>
    <cellStyle name="Entrada 7 3 2 5" xfId="10612" xr:uid="{654EBC39-BD96-4B02-B3F9-E4B90DA1DF9A}"/>
    <cellStyle name="Entrada 7 3 2 6" xfId="11789" xr:uid="{3DC2F665-AB91-4D18-95D7-BFEA52717AFB}"/>
    <cellStyle name="Entrada 7 3 2 7" xfId="12908" xr:uid="{D7825BB2-CB28-4FDB-856F-50AE9416274A}"/>
    <cellStyle name="Entrada 7 3 2 8" xfId="14016" xr:uid="{FDA1B644-55E4-4AA6-A304-1B7994F8CBA4}"/>
    <cellStyle name="Entrada 7 3 2 9" xfId="14958" xr:uid="{B2C44252-58AF-46F0-A134-8819D2F9255D}"/>
    <cellStyle name="Entrada 7 3 3" xfId="3807" xr:uid="{23C03F66-A6FA-4D86-8578-E69B8F302423}"/>
    <cellStyle name="Entrada 7 3 4" xfId="3501" xr:uid="{9D74B870-723F-4765-88AA-5BA7FC64729A}"/>
    <cellStyle name="Entrada 7 3 5" xfId="3728" xr:uid="{CF34B9AB-6DE6-47B8-9331-10874D3D0696}"/>
    <cellStyle name="Entrada 7 3 6" xfId="3118" xr:uid="{3373C741-4E7B-44D8-887F-EE99103E0D9D}"/>
    <cellStyle name="Entrada 7 3 7" xfId="3754" xr:uid="{26D8C45C-CF52-4D10-BC00-2BD255940493}"/>
    <cellStyle name="Entrada 7 3 8" xfId="7508" xr:uid="{6A0CC586-F41B-4851-8677-079C58F11471}"/>
    <cellStyle name="Entrada 7 3 9" xfId="3640" xr:uid="{3FA2F635-B901-4236-8ACB-CCCE1632420A}"/>
    <cellStyle name="Entrada 7 4" xfId="1162" xr:uid="{00000000-0005-0000-0000-0000CB040000}"/>
    <cellStyle name="Entrada 7 4 10" xfId="10167" xr:uid="{85FB0439-E0E0-470E-A1F0-26CDEAD532AF}"/>
    <cellStyle name="Entrada 7 4 11" xfId="3668" xr:uid="{1C86A166-BFCA-4385-A630-819ED7D43E4C}"/>
    <cellStyle name="Entrada 7 4 12" xfId="13833" xr:uid="{34124DF9-7B8A-47F2-A96C-D3D0FCF0750C}"/>
    <cellStyle name="Entrada 7 4 2" xfId="5430" xr:uid="{90820A5E-2CCD-4D10-BF50-0996761FD71F}"/>
    <cellStyle name="Entrada 7 4 2 10" xfId="15551" xr:uid="{E2FDA605-435E-43FB-9A42-4686449F4A80}"/>
    <cellStyle name="Entrada 7 4 2 2" xfId="6905" xr:uid="{88DC8F72-9366-4BBC-9452-FF730AA4DE0E}"/>
    <cellStyle name="Entrada 7 4 2 3" xfId="8126" xr:uid="{A1B490C1-EB55-4883-9A0F-DEF974020FDA}"/>
    <cellStyle name="Entrada 7 4 2 4" xfId="9382" xr:uid="{89758D87-9A33-485B-9DA5-9ABFE9FF250D}"/>
    <cellStyle name="Entrada 7 4 2 5" xfId="10613" xr:uid="{2EFC305E-326A-47E9-B48A-89DEA9813C64}"/>
    <cellStyle name="Entrada 7 4 2 6" xfId="11790" xr:uid="{AA4018DF-A289-4F7D-A738-24FCC6F6502A}"/>
    <cellStyle name="Entrada 7 4 2 7" xfId="12909" xr:uid="{DBB709BF-A012-4BD4-B3B9-3883576CE2D5}"/>
    <cellStyle name="Entrada 7 4 2 8" xfId="14017" xr:uid="{37BC2D73-E9A6-4F7C-802A-698A38BF6705}"/>
    <cellStyle name="Entrada 7 4 2 9" xfId="14959" xr:uid="{8EB2059C-D3A8-4F28-8A60-455140E588B2}"/>
    <cellStyle name="Entrada 7 4 3" xfId="3808" xr:uid="{90D3A9DE-AB77-459A-ACD8-ABB6D19AEB0A}"/>
    <cellStyle name="Entrada 7 4 4" xfId="3500" xr:uid="{6C50F76E-5FAD-4BD6-914C-EBB9240A4DCB}"/>
    <cellStyle name="Entrada 7 4 5" xfId="3729" xr:uid="{1731D258-B637-4331-B64E-B1AC777CC7A0}"/>
    <cellStyle name="Entrada 7 4 6" xfId="6705" xr:uid="{B3B58DE5-7B5C-41DB-B706-7A2DBA1C09DA}"/>
    <cellStyle name="Entrada 7 4 7" xfId="3755" xr:uid="{6F4DB92E-1944-4C6A-968C-0210659A04A3}"/>
    <cellStyle name="Entrada 7 4 8" xfId="7507" xr:uid="{BB4B3A2C-B609-44B3-972E-600601DE689D}"/>
    <cellStyle name="Entrada 7 4 9" xfId="3641" xr:uid="{46D5E54F-1B85-49D7-931A-E1A0A3E9AC17}"/>
    <cellStyle name="Entrada 7 5" xfId="1163" xr:uid="{00000000-0005-0000-0000-0000CC040000}"/>
    <cellStyle name="Entrada 7 5 10" xfId="10081" xr:uid="{820F2D66-FFF9-4CF4-B79F-3DCAF5F03B18}"/>
    <cellStyle name="Entrada 7 5 11" xfId="3669" xr:uid="{D5872ADA-8B7B-4D75-A1B3-63FB77B8D5EB}"/>
    <cellStyle name="Entrada 7 5 12" xfId="12307" xr:uid="{66F286BA-D918-4E2C-8D04-94C22DACA9C5}"/>
    <cellStyle name="Entrada 7 5 2" xfId="5431" xr:uid="{22E3F11C-CF88-4B89-962C-5E0DBA2A696B}"/>
    <cellStyle name="Entrada 7 5 2 10" xfId="15552" xr:uid="{7024B97C-D914-4A18-9BFD-2D7992BB7E42}"/>
    <cellStyle name="Entrada 7 5 2 2" xfId="6906" xr:uid="{F78DCE9B-5600-4B0B-80A4-EBFAD2D598C1}"/>
    <cellStyle name="Entrada 7 5 2 3" xfId="8127" xr:uid="{004F8FFA-FC28-4089-81E4-20EEFC54BD00}"/>
    <cellStyle name="Entrada 7 5 2 4" xfId="9383" xr:uid="{58BADDBA-55E4-4784-960F-65C181184749}"/>
    <cellStyle name="Entrada 7 5 2 5" xfId="10614" xr:uid="{BB92C84D-D83A-43F0-A5FD-FD1C8234EE93}"/>
    <cellStyle name="Entrada 7 5 2 6" xfId="11791" xr:uid="{917072E1-69CC-4872-B2EF-CCC648AB6238}"/>
    <cellStyle name="Entrada 7 5 2 7" xfId="12910" xr:uid="{5CD1B080-C42E-4F32-AB6E-26A05FB8DD49}"/>
    <cellStyle name="Entrada 7 5 2 8" xfId="14018" xr:uid="{D6A4935A-746B-4470-B1BE-ADD32B8467D5}"/>
    <cellStyle name="Entrada 7 5 2 9" xfId="14960" xr:uid="{FA999CC4-16A0-4DF4-B5FA-BD21E4EA998D}"/>
    <cellStyle name="Entrada 7 5 3" xfId="3809" xr:uid="{2798910E-3159-4E7E-BA7F-1F476FFFF38F}"/>
    <cellStyle name="Entrada 7 5 4" xfId="3499" xr:uid="{8BD431AC-47A7-4EF0-AC06-8E94920EE1E3}"/>
    <cellStyle name="Entrada 7 5 5" xfId="3730" xr:uid="{0A27DD03-326A-47B2-9041-3E91D5292314}"/>
    <cellStyle name="Entrada 7 5 6" xfId="3467" xr:uid="{6FC63ED7-6DA9-4747-A7E5-FC365CC2261C}"/>
    <cellStyle name="Entrada 7 5 7" xfId="3756" xr:uid="{1732705A-B5BD-40B3-A7B0-2AD886222CAC}"/>
    <cellStyle name="Entrada 7 5 8" xfId="7506" xr:uid="{BA1D155A-1737-403D-BF95-AA06252C7F20}"/>
    <cellStyle name="Entrada 7 5 9" xfId="10003" xr:uid="{160A4E70-4C46-4C07-9AFF-01B70336390E}"/>
    <cellStyle name="Entrada 7 6" xfId="5427" xr:uid="{839457B1-EE8D-4B2C-BE44-B4CD25547720}"/>
    <cellStyle name="Entrada 7 6 10" xfId="15548" xr:uid="{FEBFA859-2336-4A24-88CD-3D1125668F9A}"/>
    <cellStyle name="Entrada 7 6 2" xfId="6902" xr:uid="{1D59E3BC-544F-4D47-B0B5-53193E6B64FB}"/>
    <cellStyle name="Entrada 7 6 3" xfId="8123" xr:uid="{6C19B032-4887-48FE-A036-F2531146DBD6}"/>
    <cellStyle name="Entrada 7 6 4" xfId="9379" xr:uid="{9B0EC0D4-7983-4C21-ACC0-C00615D9B4DA}"/>
    <cellStyle name="Entrada 7 6 5" xfId="10610" xr:uid="{54FF4836-9CAC-4BB0-841E-8E3BC96D23DE}"/>
    <cellStyle name="Entrada 7 6 6" xfId="11787" xr:uid="{F1EE3E33-CC7E-40EC-8A52-7D33A39FC9A5}"/>
    <cellStyle name="Entrada 7 6 7" xfId="12906" xr:uid="{C39C68F7-7EAE-4500-AA46-C95980EA233A}"/>
    <cellStyle name="Entrada 7 6 8" xfId="14014" xr:uid="{00DC159F-511F-43A6-848F-88EE0BEA3B31}"/>
    <cellStyle name="Entrada 7 6 9" xfId="14956" xr:uid="{926FCE80-1B2C-4716-A022-01A14D81810A}"/>
    <cellStyle name="Entrada 7 7" xfId="3805" xr:uid="{87369330-3324-4853-A363-CB6E215FF159}"/>
    <cellStyle name="Entrada 7 8" xfId="3503" xr:uid="{3458F547-A669-4C70-BE8B-4C9671AD1178}"/>
    <cellStyle name="Entrada 7 9" xfId="3726" xr:uid="{E0382FF1-706A-4FBA-8D7D-A15DBA774F62}"/>
    <cellStyle name="Entrada 8" xfId="1164" xr:uid="{00000000-0005-0000-0000-0000CD040000}"/>
    <cellStyle name="Entrada 8 10" xfId="6917" xr:uid="{96885F94-BC27-49A3-AE12-DBC8D25FC103}"/>
    <cellStyle name="Entrada 8 11" xfId="3757" xr:uid="{D59E3B6C-14BE-4284-822B-109808EAB6C0}"/>
    <cellStyle name="Entrada 8 12" xfId="3437" xr:uid="{71175639-5CB5-4780-8B8B-D69A1D469C1E}"/>
    <cellStyle name="Entrada 8 13" xfId="3642" xr:uid="{2B57A9E8-65A0-4D48-8F3F-9D02C39CA252}"/>
    <cellStyle name="Entrada 8 14" xfId="7592" xr:uid="{52C76950-A0EA-477B-A8C8-8702019307C2}"/>
    <cellStyle name="Entrada 8 15" xfId="4777" xr:uid="{44D74025-A2FC-4A29-9965-5585B8EAA519}"/>
    <cellStyle name="Entrada 8 16" xfId="12306" xr:uid="{2DCDB9A6-C627-4455-9C15-B768E525256C}"/>
    <cellStyle name="Entrada 8 2" xfId="1165" xr:uid="{00000000-0005-0000-0000-0000CE040000}"/>
    <cellStyle name="Entrada 8 2 10" xfId="9099" xr:uid="{A323AE50-051C-4CB2-9948-B2C4D9BC64B0}"/>
    <cellStyle name="Entrada 8 2 11" xfId="12698" xr:uid="{E2284FD9-9083-40E0-BC5F-95561AD186A0}"/>
    <cellStyle name="Entrada 8 2 12" xfId="12305" xr:uid="{4F10E51C-2374-4253-BB86-EFA56DAF6C18}"/>
    <cellStyle name="Entrada 8 2 2" xfId="5433" xr:uid="{44B3D053-617A-448D-93E5-09C90E30E555}"/>
    <cellStyle name="Entrada 8 2 2 10" xfId="15554" xr:uid="{4913D2DF-922D-4A62-AC35-4D805C532BB4}"/>
    <cellStyle name="Entrada 8 2 2 2" xfId="6908" xr:uid="{03054968-1C5D-4CD9-BADF-1D210E98BD63}"/>
    <cellStyle name="Entrada 8 2 2 3" xfId="8129" xr:uid="{D9F3706E-48EF-4506-AF4E-CF5403B54457}"/>
    <cellStyle name="Entrada 8 2 2 4" xfId="9385" xr:uid="{E743A136-0E08-4716-BB09-7CFDC41444C9}"/>
    <cellStyle name="Entrada 8 2 2 5" xfId="10616" xr:uid="{B0396E7B-3728-42E8-9836-75D093FFC114}"/>
    <cellStyle name="Entrada 8 2 2 6" xfId="11793" xr:uid="{A1EEF011-E0CC-42EC-AFA6-5B943972375D}"/>
    <cellStyle name="Entrada 8 2 2 7" xfId="12912" xr:uid="{36B21FE7-5386-4E6D-B2FE-B4A820EE0B17}"/>
    <cellStyle name="Entrada 8 2 2 8" xfId="14020" xr:uid="{2B7A4114-4D44-44F4-AB24-479DBDD70DF2}"/>
    <cellStyle name="Entrada 8 2 2 9" xfId="14962" xr:uid="{CF50D24C-9312-46D3-AE8D-3DBCD7D20AD5}"/>
    <cellStyle name="Entrada 8 2 3" xfId="3811" xr:uid="{C498A057-160E-4BC1-B633-27C7DA083EA2}"/>
    <cellStyle name="Entrada 8 2 4" xfId="3497" xr:uid="{57AE1302-F40C-484F-8D02-A58CC11309AB}"/>
    <cellStyle name="Entrada 8 2 5" xfId="3732" xr:uid="{54ACCDD8-F371-47AF-AD0D-A90CABDD7727}"/>
    <cellStyle name="Entrada 8 2 6" xfId="6918" xr:uid="{A32E2580-5021-4ADC-910D-4D7DE4FE2DB7}"/>
    <cellStyle name="Entrada 8 2 7" xfId="3758" xr:uid="{FBFE0019-DBDF-4D37-A9E3-5FF1981B8312}"/>
    <cellStyle name="Entrada 8 2 8" xfId="3436" xr:uid="{BB2777F2-682B-4434-9B9C-424A34B2B0AD}"/>
    <cellStyle name="Entrada 8 2 9" xfId="3643" xr:uid="{81043A2C-22EA-4684-9BFF-A89AD2E96F77}"/>
    <cellStyle name="Entrada 8 3" xfId="1166" xr:uid="{00000000-0005-0000-0000-0000CF040000}"/>
    <cellStyle name="Entrada 8 3 10" xfId="11807" xr:uid="{0D72572C-E997-4CE4-B327-343CDAC22F42}"/>
    <cellStyle name="Entrada 8 3 11" xfId="6682" xr:uid="{45048E40-DC20-4ABC-9F7E-9628148397C2}"/>
    <cellStyle name="Entrada 8 3 12" xfId="12304" xr:uid="{61AAC7A6-6BDE-459B-A600-AF9619F418BF}"/>
    <cellStyle name="Entrada 8 3 2" xfId="5434" xr:uid="{F2A2F0D4-0363-49E0-B5FE-2C1E2E9D7497}"/>
    <cellStyle name="Entrada 8 3 2 10" xfId="15555" xr:uid="{3903C7B8-1E8A-4BD4-9692-FB3410A95DB6}"/>
    <cellStyle name="Entrada 8 3 2 2" xfId="6909" xr:uid="{442431D5-7A8C-40AC-8CC7-DE6FF17D57A3}"/>
    <cellStyle name="Entrada 8 3 2 3" xfId="8130" xr:uid="{6E7C3960-A5C2-4C11-B9E6-1606FBF87632}"/>
    <cellStyle name="Entrada 8 3 2 4" xfId="9386" xr:uid="{CE319AF8-CBA1-41B5-A62E-35B64047C4CE}"/>
    <cellStyle name="Entrada 8 3 2 5" xfId="10617" xr:uid="{5C032404-30C0-4FE6-B771-77304C621A1B}"/>
    <cellStyle name="Entrada 8 3 2 6" xfId="11794" xr:uid="{85E7413E-9746-4787-9D07-8C5611CA96AF}"/>
    <cellStyle name="Entrada 8 3 2 7" xfId="12913" xr:uid="{FD2758E6-ABF3-4B91-A1FC-633ABF41988C}"/>
    <cellStyle name="Entrada 8 3 2 8" xfId="14021" xr:uid="{EBC6CA49-4B59-4AE0-9F53-9BC6DCA78DB4}"/>
    <cellStyle name="Entrada 8 3 2 9" xfId="14963" xr:uid="{8B16FB85-F03A-4B73-B369-C8004AABEFF6}"/>
    <cellStyle name="Entrada 8 3 3" xfId="3812" xr:uid="{46D7DB25-03E5-47AE-8296-52D9B99CB647}"/>
    <cellStyle name="Entrada 8 3 4" xfId="3496" xr:uid="{E7610BE2-D91C-4F4F-BEAF-3E3F11DA3ACC}"/>
    <cellStyle name="Entrada 8 3 5" xfId="3733" xr:uid="{3A2EA3BC-3E62-4796-BBD2-284177205802}"/>
    <cellStyle name="Entrada 8 3 6" xfId="3466" xr:uid="{9F7A55D2-4B12-4500-A605-271546219E51}"/>
    <cellStyle name="Entrada 8 3 7" xfId="6283" xr:uid="{CDFBB180-432E-418C-85BF-094640EEBEAC}"/>
    <cellStyle name="Entrada 8 3 8" xfId="3117" xr:uid="{8F7ADCAA-EA2B-4CD4-A20E-19940EBA89ED}"/>
    <cellStyle name="Entrada 8 3 9" xfId="3644" xr:uid="{DC4CAA7E-F9F5-42BE-960A-A125C2F6EF91}"/>
    <cellStyle name="Entrada 8 4" xfId="1167" xr:uid="{00000000-0005-0000-0000-0000D0040000}"/>
    <cellStyle name="Entrada 8 4 10" xfId="9403" xr:uid="{F2169A9E-DC81-472A-8145-9896295DD3AE}"/>
    <cellStyle name="Entrada 8 4 11" xfId="3670" xr:uid="{1A98A4B1-4560-4F6E-8246-81376B2D2719}"/>
    <cellStyle name="Entrada 8 4 12" xfId="11531" xr:uid="{9B337CF5-C645-4589-AD5A-2531464C0C34}"/>
    <cellStyle name="Entrada 8 4 2" xfId="5435" xr:uid="{3EB5CAB4-FEB5-40DA-8331-8376EB73D1E2}"/>
    <cellStyle name="Entrada 8 4 2 10" xfId="15556" xr:uid="{DAF21772-ADAB-4091-B860-ED2B0E40819C}"/>
    <cellStyle name="Entrada 8 4 2 2" xfId="6910" xr:uid="{5B11F1E7-F351-4B48-B389-8F395E041256}"/>
    <cellStyle name="Entrada 8 4 2 3" xfId="8131" xr:uid="{6F4B6316-4436-4AC5-937C-209DFA5D615C}"/>
    <cellStyle name="Entrada 8 4 2 4" xfId="9387" xr:uid="{6A0ABE7B-84CE-41D9-8298-590F019FA688}"/>
    <cellStyle name="Entrada 8 4 2 5" xfId="10618" xr:uid="{342D6CD6-EEF4-41C9-9B86-F5CCBA6D14B9}"/>
    <cellStyle name="Entrada 8 4 2 6" xfId="11795" xr:uid="{88930BAB-387D-4C17-B405-BE4992A1EBC1}"/>
    <cellStyle name="Entrada 8 4 2 7" xfId="12914" xr:uid="{7694D78E-AD11-46E2-A2B9-A94C73D73899}"/>
    <cellStyle name="Entrada 8 4 2 8" xfId="14022" xr:uid="{B6C19C00-6EA4-4C6F-9863-5C3C63CBFDAD}"/>
    <cellStyle name="Entrada 8 4 2 9" xfId="14964" xr:uid="{4BE7C4DD-CAC3-4C0B-9C6D-D5B683EFAB08}"/>
    <cellStyle name="Entrada 8 4 3" xfId="3813" xr:uid="{B150CC45-BBF9-49E8-B38A-882BC1051C2C}"/>
    <cellStyle name="Entrada 8 4 4" xfId="3495" xr:uid="{EEF001B8-7455-46A6-94BF-F5BDF0AE0699}"/>
    <cellStyle name="Entrada 8 4 5" xfId="3734" xr:uid="{170FDC5D-110B-46E6-9BCE-264EA8E795A5}"/>
    <cellStyle name="Entrada 8 4 6" xfId="3465" xr:uid="{9F2E67E1-9AD1-411F-8489-A981BD46EC74}"/>
    <cellStyle name="Entrada 8 4 7" xfId="3759" xr:uid="{7C0598E5-47BF-452C-B6F5-811FBF9FDA8C}"/>
    <cellStyle name="Entrada 8 4 8" xfId="3435" xr:uid="{F1BDF861-81F0-4494-848C-BBDF5B451195}"/>
    <cellStyle name="Entrada 8 4 9" xfId="3645" xr:uid="{F553A457-6CAB-46AD-81A7-BD88614ADCEA}"/>
    <cellStyle name="Entrada 8 5" xfId="1168" xr:uid="{00000000-0005-0000-0000-0000D1040000}"/>
    <cellStyle name="Entrada 8 5 10" xfId="12152" xr:uid="{4184CB9E-C410-45F3-B225-7DC768BC19B4}"/>
    <cellStyle name="Entrada 8 5 11" xfId="12706" xr:uid="{C64E1D6D-2B22-4C29-83D0-FC045C2EA5AE}"/>
    <cellStyle name="Entrada 8 5 12" xfId="11532" xr:uid="{2673FEF8-2CF6-43F5-9585-8C1637EA891D}"/>
    <cellStyle name="Entrada 8 5 2" xfId="5436" xr:uid="{6FD8876F-A91A-4188-AF8F-EAFAD7ADC958}"/>
    <cellStyle name="Entrada 8 5 2 10" xfId="15557" xr:uid="{E1EBFEE4-96C1-478A-B4EE-7E9FCFEE107A}"/>
    <cellStyle name="Entrada 8 5 2 2" xfId="6911" xr:uid="{678B5BA5-08D5-4B61-BC20-A2CE84760A2E}"/>
    <cellStyle name="Entrada 8 5 2 3" xfId="8132" xr:uid="{F18173DB-645F-4C8A-BEE2-FC2EDE9C1932}"/>
    <cellStyle name="Entrada 8 5 2 4" xfId="9388" xr:uid="{EC556175-9557-4245-98E7-41E3D4CD3B66}"/>
    <cellStyle name="Entrada 8 5 2 5" xfId="10619" xr:uid="{D5988585-4BFA-48F9-A357-17319C31A514}"/>
    <cellStyle name="Entrada 8 5 2 6" xfId="11796" xr:uid="{54C4FC83-B279-49A0-9B06-D85604A39813}"/>
    <cellStyle name="Entrada 8 5 2 7" xfId="12915" xr:uid="{2FF9CB8F-28B0-4D33-8F32-BBA0264BF3FA}"/>
    <cellStyle name="Entrada 8 5 2 8" xfId="14023" xr:uid="{18CCF193-97D8-47D7-B7FC-18CB34F64E90}"/>
    <cellStyle name="Entrada 8 5 2 9" xfId="14965" xr:uid="{EF877112-A63D-449D-945B-A5EAFAF2FEDB}"/>
    <cellStyle name="Entrada 8 5 3" xfId="3814" xr:uid="{5E61B421-21D4-4BCE-AB96-9677817CFE76}"/>
    <cellStyle name="Entrada 8 5 4" xfId="3494" xr:uid="{87C29D10-779E-45AD-92A1-63D34B2A831F}"/>
    <cellStyle name="Entrada 8 5 5" xfId="3735" xr:uid="{AC897F14-2BDE-473D-80A1-1BAECECAA6A7}"/>
    <cellStyle name="Entrada 8 5 6" xfId="3464" xr:uid="{81E1EB81-DBAA-4B1F-A9DE-0FE33E6D9EF3}"/>
    <cellStyle name="Entrada 8 5 7" xfId="3760" xr:uid="{C74FAF00-9667-4552-B7B5-2875901966A9}"/>
    <cellStyle name="Entrada 8 5 8" xfId="9169" xr:uid="{DFE85E1F-4B11-44AD-90E8-AC33CC00EE46}"/>
    <cellStyle name="Entrada 8 5 9" xfId="8756" xr:uid="{68EF7E02-785C-4449-9E57-74A04E42F68B}"/>
    <cellStyle name="Entrada 8 6" xfId="5432" xr:uid="{7F2680B7-FCD6-4BCB-BE60-E590C3C50E3F}"/>
    <cellStyle name="Entrada 8 6 10" xfId="15553" xr:uid="{5861E7C7-60D2-4E50-AF92-DC2376630F83}"/>
    <cellStyle name="Entrada 8 6 2" xfId="6907" xr:uid="{368351F3-8F87-47DA-8758-4280104F57F4}"/>
    <cellStyle name="Entrada 8 6 3" xfId="8128" xr:uid="{D0423F90-F691-4D2D-B87E-D9A4442A739F}"/>
    <cellStyle name="Entrada 8 6 4" xfId="9384" xr:uid="{EC84D583-8FAD-4A74-8436-05511C5B75E9}"/>
    <cellStyle name="Entrada 8 6 5" xfId="10615" xr:uid="{4AAAA161-E926-49CE-A7EF-FDD0DB43CC60}"/>
    <cellStyle name="Entrada 8 6 6" xfId="11792" xr:uid="{8D70A1C4-53BA-4FD4-B057-28A4877C34E1}"/>
    <cellStyle name="Entrada 8 6 7" xfId="12911" xr:uid="{D88FD15C-5EEC-411A-8D1C-2B4A55915E87}"/>
    <cellStyle name="Entrada 8 6 8" xfId="14019" xr:uid="{49339DFD-5AD9-4407-9C5A-4EBF56863980}"/>
    <cellStyle name="Entrada 8 6 9" xfId="14961" xr:uid="{ABFDF3BC-90F3-4273-8338-72B6C67471A7}"/>
    <cellStyle name="Entrada 8 7" xfId="3810" xr:uid="{5B4B0351-CAB6-4A47-91A1-4CB2345AD2A7}"/>
    <cellStyle name="Entrada 8 8" xfId="3498" xr:uid="{EEE4EA5B-74DF-43FF-954E-103E5B3DB198}"/>
    <cellStyle name="Entrada 8 9" xfId="3731" xr:uid="{43CD9782-93C7-44E4-9ECB-7540A1AFBB50}"/>
    <cellStyle name="Entrada 9" xfId="1169" xr:uid="{00000000-0005-0000-0000-0000D2040000}"/>
    <cellStyle name="Entrada 9 10" xfId="3463" xr:uid="{5E032FD5-F3E0-47AF-94A1-19B7A1C05365}"/>
    <cellStyle name="Entrada 9 11" xfId="3761" xr:uid="{EA22BC78-CC1C-4C4F-972B-DA0F41F1E9C2}"/>
    <cellStyle name="Entrada 9 12" xfId="3434" xr:uid="{D41E7868-B285-4790-960B-A5156E9D8FD8}"/>
    <cellStyle name="Entrada 9 13" xfId="3646" xr:uid="{04B187A8-72B7-4483-A5F1-FA78673F8993}"/>
    <cellStyle name="Entrada 9 14" xfId="8732" xr:uid="{8F78A185-9656-4909-AA4B-DEC855FC0440}"/>
    <cellStyle name="Entrada 9 15" xfId="3132" xr:uid="{0A665D13-72C0-4C50-B93C-4918154A91DA}"/>
    <cellStyle name="Entrada 9 16" xfId="11533" xr:uid="{8932ACC1-6FE2-4B64-8774-ED939C168B2A}"/>
    <cellStyle name="Entrada 9 2" xfId="1170" xr:uid="{00000000-0005-0000-0000-0000D3040000}"/>
    <cellStyle name="Entrada 9 2 10" xfId="8734" xr:uid="{27F62E15-D257-48D5-98A2-CBB0C6B0B677}"/>
    <cellStyle name="Entrada 9 2 11" xfId="12921" xr:uid="{31200C49-5062-4A7F-8BCE-DC64FE45F686}"/>
    <cellStyle name="Entrada 9 2 12" xfId="11534" xr:uid="{665E3B04-8509-4629-8E50-42016619538E}"/>
    <cellStyle name="Entrada 9 2 2" xfId="5438" xr:uid="{2E0AEE3D-A78A-45DA-B85D-4EBA04956CB3}"/>
    <cellStyle name="Entrada 9 2 2 10" xfId="15559" xr:uid="{479C484A-F817-4F4B-8F39-993B0BCBDEFF}"/>
    <cellStyle name="Entrada 9 2 2 2" xfId="6913" xr:uid="{6CE04312-398B-4547-B7E5-4F581E8D5BA6}"/>
    <cellStyle name="Entrada 9 2 2 3" xfId="8134" xr:uid="{5D37C949-D33A-4732-B351-C30BC1E5F0A8}"/>
    <cellStyle name="Entrada 9 2 2 4" xfId="9390" xr:uid="{961F0A60-31B9-4A06-A449-B11585A1C990}"/>
    <cellStyle name="Entrada 9 2 2 5" xfId="10621" xr:uid="{9AB6228F-ABB0-47C0-BB83-1FA27BCB8351}"/>
    <cellStyle name="Entrada 9 2 2 6" xfId="11798" xr:uid="{52605954-D1F8-4444-9015-DD6F58E9BD9A}"/>
    <cellStyle name="Entrada 9 2 2 7" xfId="12917" xr:uid="{4E13D3C0-F86D-4845-BBF3-75233B5365E4}"/>
    <cellStyle name="Entrada 9 2 2 8" xfId="14025" xr:uid="{82C87372-9A42-4760-BFDF-83D0C332F4F7}"/>
    <cellStyle name="Entrada 9 2 2 9" xfId="14967" xr:uid="{81A64F29-8164-40A3-95B4-1AD82FB563D8}"/>
    <cellStyle name="Entrada 9 2 3" xfId="3816" xr:uid="{F29CC49F-0E79-4C78-96EA-EEDA401CC6E9}"/>
    <cellStyle name="Entrada 9 2 4" xfId="3492" xr:uid="{201AB260-68E6-465C-A4A6-25F894DF060E}"/>
    <cellStyle name="Entrada 9 2 5" xfId="3737" xr:uid="{E9EBC1B4-CB99-46BB-93FC-BAEC5050B7C3}"/>
    <cellStyle name="Entrada 9 2 6" xfId="3462" xr:uid="{EDF6181E-CF6E-495E-8B56-40F3029FAF29}"/>
    <cellStyle name="Entrada 9 2 7" xfId="3762" xr:uid="{4280C8E6-DE4F-4DD7-8A96-B88613996E99}"/>
    <cellStyle name="Entrada 9 2 8" xfId="3433" xr:uid="{5252E2D1-A90F-4C60-9CA7-4FF10D0E5DCF}"/>
    <cellStyle name="Entrada 9 2 9" xfId="7895" xr:uid="{592C1FDE-5F82-485A-A3C1-5DC490E11533}"/>
    <cellStyle name="Entrada 9 3" xfId="1171" xr:uid="{00000000-0005-0000-0000-0000D4040000}"/>
    <cellStyle name="Entrada 9 3 10" xfId="6636" xr:uid="{35E4B36A-F93F-46A0-8677-B0BBCD3C0BD8}"/>
    <cellStyle name="Entrada 9 3 11" xfId="12922" xr:uid="{0BB565E2-A20F-4F05-B590-379717A26206}"/>
    <cellStyle name="Entrada 9 3 12" xfId="13834" xr:uid="{D613C606-1387-4991-A2BC-22775E8F310C}"/>
    <cellStyle name="Entrada 9 3 2" xfId="5439" xr:uid="{F6A39A3B-350D-41EB-A937-85FFD4AC01E4}"/>
    <cellStyle name="Entrada 9 3 2 10" xfId="15560" xr:uid="{A360C7BB-B0FB-49AC-ACC7-7E52DCCAE3DE}"/>
    <cellStyle name="Entrada 9 3 2 2" xfId="6914" xr:uid="{87C79342-49DC-4C5E-9923-B66324E51FF5}"/>
    <cellStyle name="Entrada 9 3 2 3" xfId="8135" xr:uid="{4CEF48F8-B519-4BE3-880F-97D503A70379}"/>
    <cellStyle name="Entrada 9 3 2 4" xfId="9391" xr:uid="{EE1BB640-6F83-4186-A657-93DF02CCBCD2}"/>
    <cellStyle name="Entrada 9 3 2 5" xfId="10622" xr:uid="{0E89F607-9AAF-4A84-BCBA-DF6A649865E6}"/>
    <cellStyle name="Entrada 9 3 2 6" xfId="11799" xr:uid="{7C14DEDE-5DB2-4EC9-A3A1-7F1CB8CFFC44}"/>
    <cellStyle name="Entrada 9 3 2 7" xfId="12918" xr:uid="{3D679DD3-0C55-462F-AD00-F93B2E123F62}"/>
    <cellStyle name="Entrada 9 3 2 8" xfId="14026" xr:uid="{17D52B62-D751-43E5-A4B4-FDEBD5851DD4}"/>
    <cellStyle name="Entrada 9 3 2 9" xfId="14968" xr:uid="{B3597F6F-43E3-471E-80D9-54FA3CE285AD}"/>
    <cellStyle name="Entrada 9 3 3" xfId="3817" xr:uid="{A6597173-494E-4DBA-A5D5-CE7C9AF090D5}"/>
    <cellStyle name="Entrada 9 3 4" xfId="3491" xr:uid="{43E392B7-902D-46A5-AFB3-BE7247A00952}"/>
    <cellStyle name="Entrada 9 3 5" xfId="3738" xr:uid="{730DD4DE-02B5-4015-A3CB-E1835CD03305}"/>
    <cellStyle name="Entrada 9 3 6" xfId="3461" xr:uid="{BD376512-49F8-4CE3-A8EC-CF301DCC3DBE}"/>
    <cellStyle name="Entrada 9 3 7" xfId="7918" xr:uid="{4A1685A6-2CE8-4A7F-9472-4F82F0BB73F9}"/>
    <cellStyle name="Entrada 9 3 8" xfId="9177" xr:uid="{B8D90324-904A-417D-BAE7-A35A81A64872}"/>
    <cellStyle name="Entrada 9 3 9" xfId="3647" xr:uid="{966B5F76-2D93-4638-90D1-87AC67B8A747}"/>
    <cellStyle name="Entrada 9 4" xfId="1172" xr:uid="{00000000-0005-0000-0000-0000D5040000}"/>
    <cellStyle name="Entrada 9 4 10" xfId="12151" xr:uid="{8E53FA14-D714-4617-995C-ED5DBF4C7090}"/>
    <cellStyle name="Entrada 9 4 11" xfId="10004" xr:uid="{CE77F905-E962-43EB-AB22-2A6129A90329}"/>
    <cellStyle name="Entrada 9 4 12" xfId="11535" xr:uid="{231E0E40-FDC3-471F-9678-F53A28EDDC5E}"/>
    <cellStyle name="Entrada 9 4 2" xfId="5440" xr:uid="{F01A01FB-C3FD-4C55-BFEC-5D339CFDFA00}"/>
    <cellStyle name="Entrada 9 4 2 10" xfId="15561" xr:uid="{3C9CEF12-DB3E-4013-88F8-ADBAC5C97E55}"/>
    <cellStyle name="Entrada 9 4 2 2" xfId="6915" xr:uid="{50181A15-0DBD-45E6-8DA3-ED6354119848}"/>
    <cellStyle name="Entrada 9 4 2 3" xfId="8136" xr:uid="{D44F9297-733E-4302-A28F-3BA71939E00A}"/>
    <cellStyle name="Entrada 9 4 2 4" xfId="9392" xr:uid="{CA638C42-3CD0-4311-94A1-A8D80A8112A7}"/>
    <cellStyle name="Entrada 9 4 2 5" xfId="10623" xr:uid="{18794A34-AAE8-48F3-9085-F0D65B4FD897}"/>
    <cellStyle name="Entrada 9 4 2 6" xfId="11800" xr:uid="{C9C92361-DCC9-4CB5-8A33-E28E252549E5}"/>
    <cellStyle name="Entrada 9 4 2 7" xfId="12919" xr:uid="{A1562FFE-18BC-47B5-95B0-EE4A75EC9FCE}"/>
    <cellStyle name="Entrada 9 4 2 8" xfId="14027" xr:uid="{F906C768-3621-4EB8-8179-79CC9AF9D78D}"/>
    <cellStyle name="Entrada 9 4 2 9" xfId="14969" xr:uid="{A26C3C37-3C31-4BA4-B334-506BE13EC4F8}"/>
    <cellStyle name="Entrada 9 4 3" xfId="3818" xr:uid="{41BDD02B-F1BE-4451-9FF6-A9730069F82B}"/>
    <cellStyle name="Entrada 9 4 4" xfId="3490" xr:uid="{83D808AA-D2FD-4CBB-9CAF-73154ECEBB91}"/>
    <cellStyle name="Entrada 9 4 5" xfId="3739" xr:uid="{4D4AAFC4-363B-4EBF-BE2D-48FC4C893927}"/>
    <cellStyle name="Entrada 9 4 6" xfId="3460" xr:uid="{A19705BB-2812-4431-BA20-295BD26B08CE}"/>
    <cellStyle name="Entrada 9 4 7" xfId="6282" xr:uid="{5765649D-B419-44BB-8F4D-E4E8DA0C3DF1}"/>
    <cellStyle name="Entrada 9 4 8" xfId="3432" xr:uid="{050F643D-5349-44C8-9710-07B87DC73083}"/>
    <cellStyle name="Entrada 9 4 9" xfId="3648" xr:uid="{D04A2913-5BB5-4B3A-888E-435720736E92}"/>
    <cellStyle name="Entrada 9 5" xfId="1173" xr:uid="{00000000-0005-0000-0000-0000D6040000}"/>
    <cellStyle name="Entrada 9 5 10" xfId="10101" xr:uid="{514BD0E3-9396-4F1C-903D-465BE4DD15BB}"/>
    <cellStyle name="Entrada 9 5 11" xfId="3671" xr:uid="{004B3B16-8A6C-4D0F-BDE6-590834532535}"/>
    <cellStyle name="Entrada 9 5 12" xfId="11536" xr:uid="{1D69809D-8149-4647-BD78-97B030E6780B}"/>
    <cellStyle name="Entrada 9 5 2" xfId="5441" xr:uid="{5C17A232-DFDD-4CF8-8B47-4E33F597CDAD}"/>
    <cellStyle name="Entrada 9 5 2 10" xfId="15562" xr:uid="{A49200E4-57AA-408D-B69C-447686EDCD5C}"/>
    <cellStyle name="Entrada 9 5 2 2" xfId="6916" xr:uid="{3F5DAF86-BA08-4F4C-806D-4D553B0029A5}"/>
    <cellStyle name="Entrada 9 5 2 3" xfId="8137" xr:uid="{38AD0BCE-E683-4782-8A8C-476B80E18058}"/>
    <cellStyle name="Entrada 9 5 2 4" xfId="9393" xr:uid="{041CC9D6-1B5E-46AD-94AC-795329C75AB1}"/>
    <cellStyle name="Entrada 9 5 2 5" xfId="10624" xr:uid="{3FDBA07A-3B99-484F-9E2C-3EAE4A4712BC}"/>
    <cellStyle name="Entrada 9 5 2 6" xfId="11801" xr:uid="{B23CE04F-7E25-4A65-8B95-7A0D37D315D0}"/>
    <cellStyle name="Entrada 9 5 2 7" xfId="12920" xr:uid="{46774614-CF4D-4141-A491-103B125AFE15}"/>
    <cellStyle name="Entrada 9 5 2 8" xfId="14028" xr:uid="{A59A4024-3B0F-461B-ABB1-A173C1FB78C8}"/>
    <cellStyle name="Entrada 9 5 2 9" xfId="14970" xr:uid="{227DB164-2118-4E8B-B566-0C5BEA37E48B}"/>
    <cellStyle name="Entrada 9 5 3" xfId="3819" xr:uid="{958B62AF-3E2F-4A8A-9BAC-F0BFA7116E95}"/>
    <cellStyle name="Entrada 9 5 4" xfId="3489" xr:uid="{E16C386D-F095-4B6F-8BF5-A7969274022E}"/>
    <cellStyle name="Entrada 9 5 5" xfId="3740" xr:uid="{718804A0-41FA-4925-A490-1EBBBD05C4C6}"/>
    <cellStyle name="Entrada 9 5 6" xfId="3459" xr:uid="{8E23F811-F360-49EF-B4CF-C5F35873CD13}"/>
    <cellStyle name="Entrada 9 5 7" xfId="6281" xr:uid="{3E7241F3-9191-48AB-B70C-7E4D0EFC7C45}"/>
    <cellStyle name="Entrada 9 5 8" xfId="9394" xr:uid="{41E35968-5D2E-494A-BA63-A24E979BD964}"/>
    <cellStyle name="Entrada 9 5 9" xfId="9984" xr:uid="{1EB0C195-C5D4-4415-8A73-8E005CE71E3C}"/>
    <cellStyle name="Entrada 9 6" xfId="5437" xr:uid="{F5262608-DED3-437C-8094-35B9C3E49F5F}"/>
    <cellStyle name="Entrada 9 6 10" xfId="15558" xr:uid="{1B628187-CB72-47E1-8BF9-9757785739E1}"/>
    <cellStyle name="Entrada 9 6 2" xfId="6912" xr:uid="{67358614-5186-4FCE-9DF4-1695ECEE1064}"/>
    <cellStyle name="Entrada 9 6 3" xfId="8133" xr:uid="{5ABB069A-92CC-4E3D-9A59-9B06AEE27194}"/>
    <cellStyle name="Entrada 9 6 4" xfId="9389" xr:uid="{FC1A7ADE-F87E-4C33-A58E-CBCC4E5F2D9D}"/>
    <cellStyle name="Entrada 9 6 5" xfId="10620" xr:uid="{E72362B9-7C2E-418C-9C2E-4820926C00B5}"/>
    <cellStyle name="Entrada 9 6 6" xfId="11797" xr:uid="{90EA989E-5B69-4504-9BD7-63988D5D09D6}"/>
    <cellStyle name="Entrada 9 6 7" xfId="12916" xr:uid="{6A10169B-5802-48B2-858D-D7C39BA03E00}"/>
    <cellStyle name="Entrada 9 6 8" xfId="14024" xr:uid="{B20B6C1A-F815-4F00-96CE-816AC822367A}"/>
    <cellStyle name="Entrada 9 6 9" xfId="14966" xr:uid="{86A4A14E-EE75-4A3D-BBDC-EC1E42339686}"/>
    <cellStyle name="Entrada 9 7" xfId="3815" xr:uid="{865FF6A5-562C-4080-BDB3-BD895026B730}"/>
    <cellStyle name="Entrada 9 8" xfId="3493" xr:uid="{DF9D6CB6-A9E7-406B-B31E-4C0F52CF12C3}"/>
    <cellStyle name="Entrada 9 9" xfId="3736" xr:uid="{6A55C300-F22E-42AB-86AC-B785DF7C80FD}"/>
    <cellStyle name="Euro" xfId="148" xr:uid="{00000000-0005-0000-0000-0000D7040000}"/>
    <cellStyle name="Euro 2" xfId="1174" xr:uid="{00000000-0005-0000-0000-0000D8040000}"/>
    <cellStyle name="Euro 3" xfId="1175" xr:uid="{00000000-0005-0000-0000-0000D9040000}"/>
    <cellStyle name="Euro 4" xfId="1176" xr:uid="{00000000-0005-0000-0000-0000DA040000}"/>
    <cellStyle name="Euro 5" xfId="1177" xr:uid="{00000000-0005-0000-0000-0000DB040000}"/>
    <cellStyle name="Euro 6" xfId="1178" xr:uid="{00000000-0005-0000-0000-0000DC040000}"/>
    <cellStyle name="Euro 7" xfId="1179" xr:uid="{00000000-0005-0000-0000-0000DD040000}"/>
    <cellStyle name="Euro 8" xfId="1180" xr:uid="{00000000-0005-0000-0000-0000DE040000}"/>
    <cellStyle name="Euro 9" xfId="1181" xr:uid="{00000000-0005-0000-0000-0000DF040000}"/>
    <cellStyle name="Explanatory Text" xfId="149" xr:uid="{00000000-0005-0000-0000-0000E0040000}"/>
    <cellStyle name="F2" xfId="1182" xr:uid="{00000000-0005-0000-0000-0000E1040000}"/>
    <cellStyle name="F3" xfId="1183" xr:uid="{00000000-0005-0000-0000-0000E2040000}"/>
    <cellStyle name="F4" xfId="1184" xr:uid="{00000000-0005-0000-0000-0000E3040000}"/>
    <cellStyle name="F5" xfId="1185" xr:uid="{00000000-0005-0000-0000-0000E4040000}"/>
    <cellStyle name="F6" xfId="1186" xr:uid="{00000000-0005-0000-0000-0000E5040000}"/>
    <cellStyle name="F7" xfId="1187" xr:uid="{00000000-0005-0000-0000-0000E6040000}"/>
    <cellStyle name="F8" xfId="1188" xr:uid="{00000000-0005-0000-0000-0000E7040000}"/>
    <cellStyle name="Fecha" xfId="1189" xr:uid="{00000000-0005-0000-0000-0000E8040000}"/>
    <cellStyle name="Fijo" xfId="1190" xr:uid="{00000000-0005-0000-0000-0000E9040000}"/>
    <cellStyle name="Financiero" xfId="1191" xr:uid="{00000000-0005-0000-0000-0000EA040000}"/>
    <cellStyle name="Fixed" xfId="1192" xr:uid="{00000000-0005-0000-0000-0000EB040000}"/>
    <cellStyle name="Good" xfId="150" xr:uid="{00000000-0005-0000-0000-0000EC040000}"/>
    <cellStyle name="Good 2" xfId="1193" xr:uid="{00000000-0005-0000-0000-0000ED040000}"/>
    <cellStyle name="Good 3" xfId="1194" xr:uid="{00000000-0005-0000-0000-0000EE040000}"/>
    <cellStyle name="Good 4" xfId="1195" xr:uid="{00000000-0005-0000-0000-0000EF040000}"/>
    <cellStyle name="Good 5" xfId="1196" xr:uid="{00000000-0005-0000-0000-0000F0040000}"/>
    <cellStyle name="Good 6" xfId="2671" xr:uid="{00000000-0005-0000-0000-0000F1040000}"/>
    <cellStyle name="Heading 1" xfId="151" xr:uid="{00000000-0005-0000-0000-0000F2040000}"/>
    <cellStyle name="Heading 2" xfId="152" xr:uid="{00000000-0005-0000-0000-0000F3040000}"/>
    <cellStyle name="Heading 3" xfId="153" xr:uid="{00000000-0005-0000-0000-0000F4040000}"/>
    <cellStyle name="Heading 4" xfId="154" xr:uid="{00000000-0005-0000-0000-0000F5040000}"/>
    <cellStyle name="Heading 4 2" xfId="1197" xr:uid="{00000000-0005-0000-0000-0000F6040000}"/>
    <cellStyle name="Heading 4 3" xfId="1198" xr:uid="{00000000-0005-0000-0000-0000F7040000}"/>
    <cellStyle name="Heading 4 4" xfId="1199" xr:uid="{00000000-0005-0000-0000-0000F8040000}"/>
    <cellStyle name="Heading 4 5" xfId="1200" xr:uid="{00000000-0005-0000-0000-0000F9040000}"/>
    <cellStyle name="Heading 4 6" xfId="2672" xr:uid="{00000000-0005-0000-0000-0000FA040000}"/>
    <cellStyle name="Heading1" xfId="1201" xr:uid="{00000000-0005-0000-0000-0000FB040000}"/>
    <cellStyle name="Heading2" xfId="1202" xr:uid="{00000000-0005-0000-0000-0000FC040000}"/>
    <cellStyle name="Hipervínculo 2" xfId="1203" xr:uid="{00000000-0005-0000-0000-0000FE040000}"/>
    <cellStyle name="Hipervínculo 3" xfId="5442" xr:uid="{36A8E227-9D33-4C5F-AD55-C1994A94C087}"/>
    <cellStyle name="Hipervínculo 4" xfId="5443" xr:uid="{D9F86F60-B7D3-4025-9C74-DF4DA3D8926E}"/>
    <cellStyle name="Incorrecto 10" xfId="1204" xr:uid="{00000000-0005-0000-0000-0000FF040000}"/>
    <cellStyle name="Incorrecto 10 2" xfId="1205" xr:uid="{00000000-0005-0000-0000-000000050000}"/>
    <cellStyle name="Incorrecto 10 3" xfId="1206" xr:uid="{00000000-0005-0000-0000-000001050000}"/>
    <cellStyle name="Incorrecto 10 4" xfId="1207" xr:uid="{00000000-0005-0000-0000-000002050000}"/>
    <cellStyle name="Incorrecto 10 5" xfId="1208" xr:uid="{00000000-0005-0000-0000-000003050000}"/>
    <cellStyle name="Incorrecto 11" xfId="1209" xr:uid="{00000000-0005-0000-0000-000004050000}"/>
    <cellStyle name="Incorrecto 12" xfId="1210" xr:uid="{00000000-0005-0000-0000-000005050000}"/>
    <cellStyle name="Incorrecto 13" xfId="1211" xr:uid="{00000000-0005-0000-0000-000006050000}"/>
    <cellStyle name="Incorrecto 14" xfId="1212" xr:uid="{00000000-0005-0000-0000-000007050000}"/>
    <cellStyle name="Incorrecto 15" xfId="155" xr:uid="{00000000-0005-0000-0000-000008050000}"/>
    <cellStyle name="Incorrecto 2" xfId="1213" xr:uid="{00000000-0005-0000-0000-000009050000}"/>
    <cellStyle name="Incorrecto 2 2" xfId="1214" xr:uid="{00000000-0005-0000-0000-00000A050000}"/>
    <cellStyle name="Incorrecto 2 3" xfId="1215" xr:uid="{00000000-0005-0000-0000-00000B050000}"/>
    <cellStyle name="Incorrecto 2 4" xfId="1216" xr:uid="{00000000-0005-0000-0000-00000C050000}"/>
    <cellStyle name="Incorrecto 2 5" xfId="1217" xr:uid="{00000000-0005-0000-0000-00000D050000}"/>
    <cellStyle name="Incorrecto 2 6" xfId="1218" xr:uid="{00000000-0005-0000-0000-00000E050000}"/>
    <cellStyle name="Incorrecto 3" xfId="1219" xr:uid="{00000000-0005-0000-0000-00000F050000}"/>
    <cellStyle name="Incorrecto 3 2" xfId="1220" xr:uid="{00000000-0005-0000-0000-000010050000}"/>
    <cellStyle name="Incorrecto 3 3" xfId="1221" xr:uid="{00000000-0005-0000-0000-000011050000}"/>
    <cellStyle name="Incorrecto 3 4" xfId="1222" xr:uid="{00000000-0005-0000-0000-000012050000}"/>
    <cellStyle name="Incorrecto 3 5" xfId="1223" xr:uid="{00000000-0005-0000-0000-000013050000}"/>
    <cellStyle name="Incorrecto 4" xfId="1224" xr:uid="{00000000-0005-0000-0000-000014050000}"/>
    <cellStyle name="Incorrecto 4 2" xfId="1225" xr:uid="{00000000-0005-0000-0000-000015050000}"/>
    <cellStyle name="Incorrecto 4 3" xfId="1226" xr:uid="{00000000-0005-0000-0000-000016050000}"/>
    <cellStyle name="Incorrecto 4 4" xfId="1227" xr:uid="{00000000-0005-0000-0000-000017050000}"/>
    <cellStyle name="Incorrecto 4 5" xfId="1228" xr:uid="{00000000-0005-0000-0000-000018050000}"/>
    <cellStyle name="Incorrecto 5" xfId="1229" xr:uid="{00000000-0005-0000-0000-000019050000}"/>
    <cellStyle name="Incorrecto 5 2" xfId="1230" xr:uid="{00000000-0005-0000-0000-00001A050000}"/>
    <cellStyle name="Incorrecto 5 3" xfId="1231" xr:uid="{00000000-0005-0000-0000-00001B050000}"/>
    <cellStyle name="Incorrecto 5 4" xfId="1232" xr:uid="{00000000-0005-0000-0000-00001C050000}"/>
    <cellStyle name="Incorrecto 5 5" xfId="1233" xr:uid="{00000000-0005-0000-0000-00001D050000}"/>
    <cellStyle name="Incorrecto 6" xfId="1234" xr:uid="{00000000-0005-0000-0000-00001E050000}"/>
    <cellStyle name="Incorrecto 6 2" xfId="1235" xr:uid="{00000000-0005-0000-0000-00001F050000}"/>
    <cellStyle name="Incorrecto 6 3" xfId="1236" xr:uid="{00000000-0005-0000-0000-000020050000}"/>
    <cellStyle name="Incorrecto 6 4" xfId="1237" xr:uid="{00000000-0005-0000-0000-000021050000}"/>
    <cellStyle name="Incorrecto 6 5" xfId="1238" xr:uid="{00000000-0005-0000-0000-000022050000}"/>
    <cellStyle name="Incorrecto 7" xfId="1239" xr:uid="{00000000-0005-0000-0000-000023050000}"/>
    <cellStyle name="Incorrecto 7 2" xfId="1240" xr:uid="{00000000-0005-0000-0000-000024050000}"/>
    <cellStyle name="Incorrecto 7 3" xfId="1241" xr:uid="{00000000-0005-0000-0000-000025050000}"/>
    <cellStyle name="Incorrecto 7 4" xfId="1242" xr:uid="{00000000-0005-0000-0000-000026050000}"/>
    <cellStyle name="Incorrecto 7 5" xfId="1243" xr:uid="{00000000-0005-0000-0000-000027050000}"/>
    <cellStyle name="Incorrecto 8" xfId="1244" xr:uid="{00000000-0005-0000-0000-000028050000}"/>
    <cellStyle name="Incorrecto 8 2" xfId="1245" xr:uid="{00000000-0005-0000-0000-000029050000}"/>
    <cellStyle name="Incorrecto 8 3" xfId="1246" xr:uid="{00000000-0005-0000-0000-00002A050000}"/>
    <cellStyle name="Incorrecto 8 4" xfId="1247" xr:uid="{00000000-0005-0000-0000-00002B050000}"/>
    <cellStyle name="Incorrecto 8 5" xfId="1248" xr:uid="{00000000-0005-0000-0000-00002C050000}"/>
    <cellStyle name="Incorrecto 9" xfId="1249" xr:uid="{00000000-0005-0000-0000-00002D050000}"/>
    <cellStyle name="Incorrecto 9 2" xfId="1250" xr:uid="{00000000-0005-0000-0000-00002E050000}"/>
    <cellStyle name="Incorrecto 9 3" xfId="1251" xr:uid="{00000000-0005-0000-0000-00002F050000}"/>
    <cellStyle name="Incorrecto 9 4" xfId="1252" xr:uid="{00000000-0005-0000-0000-000030050000}"/>
    <cellStyle name="Incorrecto 9 5" xfId="1253" xr:uid="{00000000-0005-0000-0000-000031050000}"/>
    <cellStyle name="Input" xfId="156" xr:uid="{00000000-0005-0000-0000-000032050000}"/>
    <cellStyle name="Input 10" xfId="7505" xr:uid="{2091E3E2-3E98-4F99-957E-E2579C6AC01B}"/>
    <cellStyle name="Input 11" xfId="8753" xr:uid="{40FFF9C1-A1BC-4539-B85E-B3AD1DB6672A}"/>
    <cellStyle name="Input 12" xfId="10001" xr:uid="{4B11888C-70D3-4EFF-970B-F0A0B7FAABA3}"/>
    <cellStyle name="Input 13" xfId="11221" xr:uid="{4EE68BF6-A358-4175-9EC2-FC798D1C4765}"/>
    <cellStyle name="Input 14" xfId="12303" xr:uid="{8470C977-27EA-4A49-98A4-01AF14AE6260}"/>
    <cellStyle name="Input 15" xfId="13493" xr:uid="{435F7B1E-DAFF-43C5-B1EC-5E4F945F4D0B}"/>
    <cellStyle name="Input 16" xfId="14537" xr:uid="{540FCBF1-A90A-406D-8434-F07ED02ED497}"/>
    <cellStyle name="Input 2" xfId="1254" xr:uid="{00000000-0005-0000-0000-000033050000}"/>
    <cellStyle name="Input 2 10" xfId="3400" xr:uid="{768B9BBD-9878-4426-9BC0-22A336EA03C1}"/>
    <cellStyle name="Input 2 11" xfId="12928" xr:uid="{36DA0CC6-0456-4970-B9F5-F0E712F652E6}"/>
    <cellStyle name="Input 2 12" xfId="14033" xr:uid="{FC029C13-5E0F-4C35-AE74-49DC71331461}"/>
    <cellStyle name="Input 2 2" xfId="5444" xr:uid="{B1DB8B24-59F6-41CD-92AD-4208BEE9319E}"/>
    <cellStyle name="Input 2 2 10" xfId="15563" xr:uid="{ECBE3080-F4A7-460E-9758-9E769875F0A0}"/>
    <cellStyle name="Input 2 2 2" xfId="6919" xr:uid="{B7B57B7C-1253-4699-9536-EA271FFEE2A8}"/>
    <cellStyle name="Input 2 2 3" xfId="8138" xr:uid="{8526C2A8-06ED-4AC1-AE91-EA598B9528F9}"/>
    <cellStyle name="Input 2 2 4" xfId="9395" xr:uid="{B1B06175-1718-45AC-8CA1-31DAD6A4EE13}"/>
    <cellStyle name="Input 2 2 5" xfId="10627" xr:uid="{9DAC037A-43AB-41F0-B0C8-9DDD7D2A8CBD}"/>
    <cellStyle name="Input 2 2 6" xfId="11802" xr:uid="{34A18EAE-6C06-424A-BD94-60F58B27FB64}"/>
    <cellStyle name="Input 2 2 7" xfId="12923" xr:uid="{88318DAA-CB43-4B72-B5B9-95AE71651462}"/>
    <cellStyle name="Input 2 2 8" xfId="14029" xr:uid="{2335165F-DC81-4DA7-8D1E-E336A93D25EF}"/>
    <cellStyle name="Input 2 2 9" xfId="14971" xr:uid="{AFC49B4A-0F15-4FBA-9E1A-FDBC5607A1BA}"/>
    <cellStyle name="Input 2 3" xfId="3884" xr:uid="{BFBB7E44-DF98-4A28-B9AB-DA841B1B14A3}"/>
    <cellStyle name="Input 2 4" xfId="3431" xr:uid="{57BE01D1-7016-480F-B35C-67D328FFB6F2}"/>
    <cellStyle name="Input 2 5" xfId="3860" xr:uid="{35C222AB-1FCC-4DFA-93D4-C46C61E6079B}"/>
    <cellStyle name="Input 2 6" xfId="6926" xr:uid="{9E724407-7766-43AD-9678-BBF9EBB12832}"/>
    <cellStyle name="Input 2 7" xfId="7852" xr:uid="{FA509FAB-3F94-4930-B5B3-FFD93C684C8F}"/>
    <cellStyle name="Input 2 8" xfId="7594" xr:uid="{6FCA9B85-D01D-4E38-A692-45CBB82B84FE}"/>
    <cellStyle name="Input 2 9" xfId="3763" xr:uid="{36840DD2-459A-4BFF-9736-3A70DBF3B4C6}"/>
    <cellStyle name="Input 3" xfId="1255" xr:uid="{00000000-0005-0000-0000-000034050000}"/>
    <cellStyle name="Input 3 10" xfId="3399" xr:uid="{5823D472-9594-4F00-B399-9D1EB6DC74CD}"/>
    <cellStyle name="Input 3 11" xfId="12927" xr:uid="{9C6FC3FA-9D67-4B6C-AF63-9EC1D5B0EF72}"/>
    <cellStyle name="Input 3 12" xfId="13983" xr:uid="{8C3B9056-3754-4234-AB6A-BC384FFE2E3F}"/>
    <cellStyle name="Input 3 2" xfId="5445" xr:uid="{0C280C7A-7EF3-4094-AD65-DF9134A36862}"/>
    <cellStyle name="Input 3 2 10" xfId="15564" xr:uid="{D6324343-8368-45A0-A107-F1E8F7555EC1}"/>
    <cellStyle name="Input 3 2 2" xfId="6920" xr:uid="{BFEA485E-FEAA-4EFF-A7DA-13D70F6BAB3C}"/>
    <cellStyle name="Input 3 2 3" xfId="8139" xr:uid="{6D70BD70-AB7F-40FB-AE61-CC6ECA463292}"/>
    <cellStyle name="Input 3 2 4" xfId="9396" xr:uid="{858762BC-DFFC-4699-835C-7E6E783D5E75}"/>
    <cellStyle name="Input 3 2 5" xfId="10628" xr:uid="{CD886304-96B0-4654-AE45-5F4CD4195714}"/>
    <cellStyle name="Input 3 2 6" xfId="11803" xr:uid="{001FDD2F-3442-4A2D-9C32-AE02E7A4662F}"/>
    <cellStyle name="Input 3 2 7" xfId="12924" xr:uid="{931A711E-CC5D-4262-91D5-EECABDB427A3}"/>
    <cellStyle name="Input 3 2 8" xfId="14030" xr:uid="{09BD6E09-D833-4794-B39C-3F33B8241A22}"/>
    <cellStyle name="Input 3 2 9" xfId="14972" xr:uid="{4C0EA153-3B14-4B28-B34F-5A5901410EE6}"/>
    <cellStyle name="Input 3 3" xfId="3885" xr:uid="{4BA962EC-EB43-4ADD-95ED-563992D43C53}"/>
    <cellStyle name="Input 3 4" xfId="3430" xr:uid="{39341B36-75BE-43A5-AEE8-9ED70EDFD882}"/>
    <cellStyle name="Input 3 5" xfId="3861" xr:uid="{8EB98AF8-997E-4933-9093-BE3D01A5C248}"/>
    <cellStyle name="Input 3 6" xfId="4887" xr:uid="{6881146E-70B2-4DA6-A875-570956589901}"/>
    <cellStyle name="Input 3 7" xfId="7853" xr:uid="{6B73126F-4BD6-45BD-BE66-47733228F492}"/>
    <cellStyle name="Input 3 8" xfId="7579" xr:uid="{E7079631-A2BF-4ABB-AE49-B9E052D92786}"/>
    <cellStyle name="Input 3 9" xfId="10625" xr:uid="{2FAB9251-B08B-40D4-A0F8-98F88A7EA1D2}"/>
    <cellStyle name="Input 4" xfId="1256" xr:uid="{00000000-0005-0000-0000-000035050000}"/>
    <cellStyle name="Input 4 10" xfId="3398" xr:uid="{F11A932D-2857-47CD-A8B1-D3ABD3E77570}"/>
    <cellStyle name="Input 4 11" xfId="12874" xr:uid="{3CE1B17E-1CCF-4993-ADC7-504F6DB83478}"/>
    <cellStyle name="Input 4 12" xfId="12397" xr:uid="{879BCF85-4EB9-42FB-89DA-22D13204EC78}"/>
    <cellStyle name="Input 4 2" xfId="5446" xr:uid="{FBAFEC4E-9220-4870-A078-3F8994D98DDC}"/>
    <cellStyle name="Input 4 2 10" xfId="15565" xr:uid="{878EC94F-2D35-4151-BED4-F76AA2BD3DEF}"/>
    <cellStyle name="Input 4 2 2" xfId="6921" xr:uid="{DDC9AF5B-1699-419D-8935-32FC798987FD}"/>
    <cellStyle name="Input 4 2 3" xfId="8140" xr:uid="{D4A3ACFF-E550-4AE4-BA2A-D0937E1CEF0C}"/>
    <cellStyle name="Input 4 2 4" xfId="9397" xr:uid="{E623EAEB-CA06-43D7-92AD-E7AAD06689A8}"/>
    <cellStyle name="Input 4 2 5" xfId="10629" xr:uid="{6B31AD12-3388-4CDE-987A-052785C7151B}"/>
    <cellStyle name="Input 4 2 6" xfId="11804" xr:uid="{717424ED-10B9-44B3-B137-AD79540A65DA}"/>
    <cellStyle name="Input 4 2 7" xfId="12925" xr:uid="{08155DAD-6CAF-4DEB-94B5-86C97E510F3F}"/>
    <cellStyle name="Input 4 2 8" xfId="14031" xr:uid="{41FD24BE-E29E-4FF9-BC36-DD6667941C23}"/>
    <cellStyle name="Input 4 2 9" xfId="14973" xr:uid="{9BA5F78F-C07D-4250-97D3-4BBE630EB79E}"/>
    <cellStyle name="Input 4 3" xfId="3886" xr:uid="{BC8B0AF7-6535-47D1-BDFF-13DB81517A64}"/>
    <cellStyle name="Input 4 4" xfId="3429" xr:uid="{D52B3C68-D610-4DFA-9214-8E8798465AE8}"/>
    <cellStyle name="Input 4 5" xfId="3862" xr:uid="{75579811-CF3F-42AC-927A-464F68BF63F4}"/>
    <cellStyle name="Input 4 6" xfId="6632" xr:uid="{69B3E7C6-F6AB-4A42-9826-89791046250A}"/>
    <cellStyle name="Input 4 7" xfId="7854" xr:uid="{33788252-1302-41E7-8928-5BF6885245BF}"/>
    <cellStyle name="Input 4 8" xfId="9097" xr:uid="{0E038FBF-8998-4661-86FF-765FC06C641E}"/>
    <cellStyle name="Input 4 9" xfId="10626" xr:uid="{D308EB95-D3B1-4CD1-AE61-B65328B378E0}"/>
    <cellStyle name="Input 5" xfId="1257" xr:uid="{00000000-0005-0000-0000-000036050000}"/>
    <cellStyle name="Input 5 10" xfId="10528" xr:uid="{F02CD7ED-8219-4DAF-82C3-1547F7EFDEE4}"/>
    <cellStyle name="Input 5 11" xfId="12875" xr:uid="{65032A37-FB10-4C86-97EC-C33D9F7C4463}"/>
    <cellStyle name="Input 5 12" xfId="12379" xr:uid="{8CA59E20-793A-4F7D-AAEA-B20F881AD209}"/>
    <cellStyle name="Input 5 2" xfId="5447" xr:uid="{9E9BE03A-F285-4070-B754-B959F507821F}"/>
    <cellStyle name="Input 5 2 10" xfId="15566" xr:uid="{B540F9C1-9DA6-4768-93DA-9E27EA0F25C3}"/>
    <cellStyle name="Input 5 2 2" xfId="6922" xr:uid="{16A706CA-A57C-4435-B4F3-23F6427509C9}"/>
    <cellStyle name="Input 5 2 3" xfId="8141" xr:uid="{328617FF-14CD-4953-A452-43BEF0D5030D}"/>
    <cellStyle name="Input 5 2 4" xfId="9398" xr:uid="{EF16ADE0-728E-4D9B-B3DC-5BFDFC17A306}"/>
    <cellStyle name="Input 5 2 5" xfId="10630" xr:uid="{62DA775F-DD1D-40F6-9541-B47276544240}"/>
    <cellStyle name="Input 5 2 6" xfId="11805" xr:uid="{539E8109-52D6-45E1-A575-29EA3A9EA960}"/>
    <cellStyle name="Input 5 2 7" xfId="12926" xr:uid="{EA9FB4B4-88BF-4EA6-AEFF-F66258738C13}"/>
    <cellStyle name="Input 5 2 8" xfId="14032" xr:uid="{9D100AA7-6FB4-4D28-AE2B-97FD95A49AAC}"/>
    <cellStyle name="Input 5 2 9" xfId="14974" xr:uid="{D76EE937-D72D-4650-BD9B-B62981CF6FF0}"/>
    <cellStyle name="Input 5 3" xfId="3887" xr:uid="{D7BFD6A2-7AF0-487E-BB64-11A9C00F4D7C}"/>
    <cellStyle name="Input 5 4" xfId="3428" xr:uid="{52915882-F366-485F-8217-448C3336C606}"/>
    <cellStyle name="Input 5 5" xfId="3863" xr:uid="{10B45992-8BAD-4D44-9DCB-7B2A7B104382}"/>
    <cellStyle name="Input 5 6" xfId="3421" xr:uid="{3C2ACAD9-EF78-4736-9F00-E25CB09B8F36}"/>
    <cellStyle name="Input 5 7" xfId="7855" xr:uid="{CCBC1813-C902-4146-B9C4-16CEACBC6F3A}"/>
    <cellStyle name="Input 5 8" xfId="9402" xr:uid="{3C5810DC-A659-40E7-9007-C8D6CADA0DB2}"/>
    <cellStyle name="Input 5 9" xfId="3764" xr:uid="{537464AD-461B-4737-9E7F-17D568E1151F}"/>
    <cellStyle name="Input 6" xfId="2673" xr:uid="{00000000-0005-0000-0000-000037050000}"/>
    <cellStyle name="Input 6 10" xfId="14776" xr:uid="{83C33080-907E-41AC-9973-BE50752F8284}"/>
    <cellStyle name="Input 6 11" xfId="15468" xr:uid="{C96BA282-35C2-43A5-BA1A-8FE042B6BD05}"/>
    <cellStyle name="Input 6 2" xfId="5214" xr:uid="{8E6FB93B-C162-45F8-87FC-39371EA4F150}"/>
    <cellStyle name="Input 6 3" xfId="6700" xr:uid="{77C02BC2-C1D1-4EA4-BE6E-C93C0DC79A40}"/>
    <cellStyle name="Input 6 4" xfId="7919" xr:uid="{AF09E048-95D7-4F77-B26A-8B487DD4FBF6}"/>
    <cellStyle name="Input 6 5" xfId="9170" xr:uid="{094F4620-625E-4DAC-A31A-8E34B12A5FFC}"/>
    <cellStyle name="Input 6 6" xfId="10410" xr:uid="{D4AD4FD4-ADDB-48F9-8849-B1FBF5696F98}"/>
    <cellStyle name="Input 6 7" xfId="11580" xr:uid="{E9C0E18D-C19F-4A5E-BFF1-68AB965E37AB}"/>
    <cellStyle name="Input 6 8" xfId="12699" xr:uid="{DFEC812F-0ED0-4793-A448-5F5EB97F4713}"/>
    <cellStyle name="Input 6 9" xfId="13835" xr:uid="{CE4AC5C5-7865-4CE8-BD46-83CA36A0F25E}"/>
    <cellStyle name="Input 7" xfId="3142" xr:uid="{2FF5698B-4BF6-4A8F-B97E-209250262403}"/>
    <cellStyle name="Input 8" xfId="4798" xr:uid="{C60695D4-8034-4B5C-81DB-276893998C6F}"/>
    <cellStyle name="Input 9" xfId="6280" xr:uid="{6621E91D-C02A-428D-B620-C34A170C90FB}"/>
    <cellStyle name="Komórka po??czona" xfId="1258" xr:uid="{00000000-0005-0000-0000-000038050000}"/>
    <cellStyle name="Komórka połączona" xfId="157" xr:uid="{00000000-0005-0000-0000-000039050000}"/>
    <cellStyle name="Komórka zaznaczona" xfId="158" xr:uid="{00000000-0005-0000-0000-00003A050000}"/>
    <cellStyle name="Linked Cell" xfId="159" xr:uid="{00000000-0005-0000-0000-00003B050000}"/>
    <cellStyle name="Linked Cell 2" xfId="1259" xr:uid="{00000000-0005-0000-0000-00003C050000}"/>
    <cellStyle name="Linked Cell 3" xfId="1260" xr:uid="{00000000-0005-0000-0000-00003D050000}"/>
    <cellStyle name="Linked Cell 4" xfId="1261" xr:uid="{00000000-0005-0000-0000-00003E050000}"/>
    <cellStyle name="Linked Cell 5" xfId="1262" xr:uid="{00000000-0005-0000-0000-00003F050000}"/>
    <cellStyle name="Linked Cell 6" xfId="2674" xr:uid="{00000000-0005-0000-0000-000040050000}"/>
    <cellStyle name="Millares" xfId="40" builtinId="3"/>
    <cellStyle name="Millares [0]" xfId="18" builtinId="6"/>
    <cellStyle name="Millares [0] 10" xfId="34" xr:uid="{00000000-0005-0000-0000-000043050000}"/>
    <cellStyle name="Millares [0] 10 2" xfId="59" xr:uid="{00000000-0005-0000-0000-000044050000}"/>
    <cellStyle name="Millares [0] 11" xfId="5449" xr:uid="{AA7F386F-99C8-4AD3-95A1-C8862B7D6B0F}"/>
    <cellStyle name="Millares [0] 12" xfId="5825" xr:uid="{D80DD83F-09C3-4B5D-86A8-57634DE9645B}"/>
    <cellStyle name="Millares [0] 2" xfId="4" xr:uid="{00000000-0005-0000-0000-000045050000}"/>
    <cellStyle name="Millares [0] 2 2" xfId="52" xr:uid="{00000000-0005-0000-0000-000046050000}"/>
    <cellStyle name="Millares [0] 2 2 2" xfId="1264" xr:uid="{00000000-0005-0000-0000-000047050000}"/>
    <cellStyle name="Millares [0] 2 3" xfId="1265" xr:uid="{00000000-0005-0000-0000-000048050000}"/>
    <cellStyle name="Millares [0] 2 3 2" xfId="5450" xr:uid="{DDB3BC0C-4918-493C-87A1-B70CFC80FDBF}"/>
    <cellStyle name="Millares [0] 2 4" xfId="1263" xr:uid="{00000000-0005-0000-0000-000049050000}"/>
    <cellStyle name="Millares [0] 2 5" xfId="5824" xr:uid="{6590CD0B-7CD1-4FD9-978B-C6236E73B311}"/>
    <cellStyle name="Millares [0] 3" xfId="10" xr:uid="{00000000-0005-0000-0000-00004A050000}"/>
    <cellStyle name="Millares [0] 3 2" xfId="57" xr:uid="{00000000-0005-0000-0000-00004B050000}"/>
    <cellStyle name="Millares [0] 3 3" xfId="1266" xr:uid="{00000000-0005-0000-0000-00004C050000}"/>
    <cellStyle name="Millares [0] 3 4" xfId="5823" xr:uid="{0076FEE9-890F-4CE8-A614-5E049BC2FD8D}"/>
    <cellStyle name="Millares [0] 4" xfId="31" xr:uid="{00000000-0005-0000-0000-00004D050000}"/>
    <cellStyle name="Millares [0] 4 2" xfId="60" xr:uid="{00000000-0005-0000-0000-00004E050000}"/>
    <cellStyle name="Millares [0] 4 3" xfId="1267" xr:uid="{00000000-0005-0000-0000-00004F050000}"/>
    <cellStyle name="Millares [0] 5" xfId="21" xr:uid="{00000000-0005-0000-0000-000050050000}"/>
    <cellStyle name="Millares [0] 6" xfId="50" xr:uid="{00000000-0005-0000-0000-000051050000}"/>
    <cellStyle name="Millares [0] 6 2" xfId="1268" xr:uid="{00000000-0005-0000-0000-000052050000}"/>
    <cellStyle name="Millares [0] 7" xfId="2649" xr:uid="{00000000-0005-0000-0000-000053050000}"/>
    <cellStyle name="Millares [0] 8" xfId="38" xr:uid="{00000000-0005-0000-0000-000054050000}"/>
    <cellStyle name="Millares [0] 8 2" xfId="58" xr:uid="{00000000-0005-0000-0000-000055050000}"/>
    <cellStyle name="Millares [0] 9" xfId="29" xr:uid="{00000000-0005-0000-0000-000056050000}"/>
    <cellStyle name="Millares [0] 9 2" xfId="61" xr:uid="{00000000-0005-0000-0000-000057050000}"/>
    <cellStyle name="Millares 10" xfId="2569" xr:uid="{00000000-0005-0000-0000-000058050000}"/>
    <cellStyle name="Millares 10 2" xfId="2570" xr:uid="{00000000-0005-0000-0000-000059050000}"/>
    <cellStyle name="Millares 10 5" xfId="15915" xr:uid="{7EAF81A8-BA3F-42C6-A9A1-E5AD3C41F181}"/>
    <cellStyle name="Millares 11" xfId="2571" xr:uid="{00000000-0005-0000-0000-00005A050000}"/>
    <cellStyle name="Millares 11 2" xfId="2572" xr:uid="{00000000-0005-0000-0000-00005B050000}"/>
    <cellStyle name="Millares 12" xfId="2573" xr:uid="{00000000-0005-0000-0000-00005C050000}"/>
    <cellStyle name="Millares 12 2" xfId="2574" xr:uid="{00000000-0005-0000-0000-00005D050000}"/>
    <cellStyle name="Millares 13" xfId="2575" xr:uid="{00000000-0005-0000-0000-00005E050000}"/>
    <cellStyle name="Millares 13 2" xfId="2576" xr:uid="{00000000-0005-0000-0000-00005F050000}"/>
    <cellStyle name="Millares 14" xfId="2577" xr:uid="{00000000-0005-0000-0000-000060050000}"/>
    <cellStyle name="Millares 14 2" xfId="2578" xr:uid="{00000000-0005-0000-0000-000061050000}"/>
    <cellStyle name="Millares 15" xfId="2579" xr:uid="{00000000-0005-0000-0000-000062050000}"/>
    <cellStyle name="Millares 15 2" xfId="2580" xr:uid="{00000000-0005-0000-0000-000063050000}"/>
    <cellStyle name="Millares 16" xfId="2581" xr:uid="{00000000-0005-0000-0000-000064050000}"/>
    <cellStyle name="Millares 16 2" xfId="2582" xr:uid="{00000000-0005-0000-0000-000065050000}"/>
    <cellStyle name="Millares 17" xfId="2583" xr:uid="{00000000-0005-0000-0000-000066050000}"/>
    <cellStyle name="Millares 17 2" xfId="2584" xr:uid="{00000000-0005-0000-0000-000067050000}"/>
    <cellStyle name="Millares 18" xfId="2585" xr:uid="{00000000-0005-0000-0000-000068050000}"/>
    <cellStyle name="Millares 18 2" xfId="2586" xr:uid="{00000000-0005-0000-0000-000069050000}"/>
    <cellStyle name="Millares 18 2 2" xfId="15921" xr:uid="{15BEAC64-68A1-450B-9901-D46BE578A588}"/>
    <cellStyle name="Millares 19" xfId="2587" xr:uid="{00000000-0005-0000-0000-00006A050000}"/>
    <cellStyle name="Millares 19 2" xfId="2588" xr:uid="{00000000-0005-0000-0000-00006B050000}"/>
    <cellStyle name="Millares 2" xfId="48" xr:uid="{00000000-0005-0000-0000-00006C050000}"/>
    <cellStyle name="Millares 2 2" xfId="1270" xr:uid="{00000000-0005-0000-0000-00006D050000}"/>
    <cellStyle name="Millares 2 3" xfId="1269" xr:uid="{00000000-0005-0000-0000-00006E050000}"/>
    <cellStyle name="Millares 20" xfId="2589" xr:uid="{00000000-0005-0000-0000-00006F050000}"/>
    <cellStyle name="Millares 20 2" xfId="2590" xr:uid="{00000000-0005-0000-0000-000070050000}"/>
    <cellStyle name="Millares 21" xfId="2591" xr:uid="{00000000-0005-0000-0000-000071050000}"/>
    <cellStyle name="Millares 21 2" xfId="2592" xr:uid="{00000000-0005-0000-0000-000072050000}"/>
    <cellStyle name="Millares 22" xfId="2593" xr:uid="{00000000-0005-0000-0000-000073050000}"/>
    <cellStyle name="Millares 22 2" xfId="2594" xr:uid="{00000000-0005-0000-0000-000074050000}"/>
    <cellStyle name="Millares 22 3" xfId="15910" xr:uid="{AC9EADE9-DF9E-486B-AA42-B14008755C12}"/>
    <cellStyle name="Millares 23" xfId="2595" xr:uid="{00000000-0005-0000-0000-000075050000}"/>
    <cellStyle name="Millares 24" xfId="2596" xr:uid="{00000000-0005-0000-0000-000076050000}"/>
    <cellStyle name="Millares 25" xfId="2597" xr:uid="{00000000-0005-0000-0000-000077050000}"/>
    <cellStyle name="Millares 26" xfId="2659" xr:uid="{00000000-0005-0000-0000-000078050000}"/>
    <cellStyle name="Millares 27" xfId="2662" xr:uid="{00000000-0005-0000-0000-000079050000}"/>
    <cellStyle name="Millares 28" xfId="5448" xr:uid="{15C522CB-DAD2-4714-BCE3-305D6697B2FE}"/>
    <cellStyle name="Millares 29" xfId="5395" xr:uid="{5D945E85-B31A-4367-B607-16247B603883}"/>
    <cellStyle name="Millares 3" xfId="27" xr:uid="{00000000-0005-0000-0000-00007A050000}"/>
    <cellStyle name="Millares 3 2" xfId="47" xr:uid="{00000000-0005-0000-0000-00007B050000}"/>
    <cellStyle name="Millares 3 2 2" xfId="62" xr:uid="{00000000-0005-0000-0000-00007C050000}"/>
    <cellStyle name="Millares 3 2 3" xfId="2598" xr:uid="{00000000-0005-0000-0000-00007D050000}"/>
    <cellStyle name="Millares 3 2 4" xfId="5452" xr:uid="{DB175BEE-1DF3-4B96-8206-880F1120FE26}"/>
    <cellStyle name="Millares 3 3" xfId="5451" xr:uid="{8FF35A3C-6141-4088-AEBD-DCCE0BBC382B}"/>
    <cellStyle name="Millares 30" xfId="5394" xr:uid="{1B8CDDD0-C068-4AFD-BACD-36A4A7ADE195}"/>
    <cellStyle name="Millares 31" xfId="5396" xr:uid="{ECFDDE66-E3E5-4A09-97F7-4BBE4BD24547}"/>
    <cellStyle name="Millares 4" xfId="22" xr:uid="{00000000-0005-0000-0000-00007E050000}"/>
    <cellStyle name="Millares 4 2" xfId="2599" xr:uid="{00000000-0005-0000-0000-00007F050000}"/>
    <cellStyle name="Millares 4 3" xfId="5453" xr:uid="{F3A3AAE7-5EF0-463B-876B-7C2D9EADBC67}"/>
    <cellStyle name="Millares 5" xfId="49" xr:uid="{00000000-0005-0000-0000-000080050000}"/>
    <cellStyle name="Millares 5 2" xfId="2600" xr:uid="{00000000-0005-0000-0000-000081050000}"/>
    <cellStyle name="Millares 5 3" xfId="1271" xr:uid="{00000000-0005-0000-0000-000082050000}"/>
    <cellStyle name="Millares 5 4" xfId="5454" xr:uid="{9F188C14-1940-4685-BA39-72EED55996B7}"/>
    <cellStyle name="Millares 6" xfId="1272" xr:uid="{00000000-0005-0000-0000-000083050000}"/>
    <cellStyle name="Millares 6 2" xfId="2601" xr:uid="{00000000-0005-0000-0000-000084050000}"/>
    <cellStyle name="Millares 6 3" xfId="5455" xr:uid="{878E17EE-D56C-4344-AB4F-53507508E623}"/>
    <cellStyle name="Millares 7" xfId="1273" xr:uid="{00000000-0005-0000-0000-000085050000}"/>
    <cellStyle name="Millares 7 2" xfId="1274" xr:uid="{00000000-0005-0000-0000-000086050000}"/>
    <cellStyle name="Millares 7 2 2" xfId="5457" xr:uid="{397EFBE9-688B-4E32-AF9A-F7AC999A9706}"/>
    <cellStyle name="Millares 7 3" xfId="5456" xr:uid="{0B0C435B-AE7B-4365-979D-B6FB6FD9FCD5}"/>
    <cellStyle name="Millares 8" xfId="1275" xr:uid="{00000000-0005-0000-0000-000087050000}"/>
    <cellStyle name="Millares 8 2" xfId="2602" xr:uid="{00000000-0005-0000-0000-000088050000}"/>
    <cellStyle name="Millares 8 3" xfId="5458" xr:uid="{57DA6F15-A933-4AF9-A6B3-6EE70659F368}"/>
    <cellStyle name="Millares 9" xfId="2603" xr:uid="{00000000-0005-0000-0000-000089050000}"/>
    <cellStyle name="Millares 9 2" xfId="2604" xr:uid="{00000000-0005-0000-0000-00008A050000}"/>
    <cellStyle name="Millares 9 3" xfId="5459" xr:uid="{89FC1B47-240C-4348-A9B1-664773768EF2}"/>
    <cellStyle name="Moneda [0] 2" xfId="1276" xr:uid="{00000000-0005-0000-0000-00008B050000}"/>
    <cellStyle name="Moneda [0] 2 2" xfId="1277" xr:uid="{00000000-0005-0000-0000-00008C050000}"/>
    <cellStyle name="Moneda [0] 3" xfId="1278" xr:uid="{00000000-0005-0000-0000-00008D050000}"/>
    <cellStyle name="Moneda [0] 4" xfId="1279" xr:uid="{00000000-0005-0000-0000-00008E050000}"/>
    <cellStyle name="Moneda [0] 5" xfId="1280" xr:uid="{00000000-0005-0000-0000-00008F050000}"/>
    <cellStyle name="Moneda [0] 6" xfId="1281" xr:uid="{00000000-0005-0000-0000-000090050000}"/>
    <cellStyle name="Moneda 2" xfId="1282" xr:uid="{00000000-0005-0000-0000-000091050000}"/>
    <cellStyle name="Moneda 2 2" xfId="1283" xr:uid="{00000000-0005-0000-0000-000092050000}"/>
    <cellStyle name="Moneda 2 3" xfId="5460" xr:uid="{DD939F37-43DB-4F38-AA4E-91568A2ADBEF}"/>
    <cellStyle name="Moneda 3" xfId="1284" xr:uid="{00000000-0005-0000-0000-000093050000}"/>
    <cellStyle name="Moneda 4" xfId="1285" xr:uid="{00000000-0005-0000-0000-000094050000}"/>
    <cellStyle name="Moneda 5" xfId="1286" xr:uid="{00000000-0005-0000-0000-000095050000}"/>
    <cellStyle name="Moneda 6" xfId="1287" xr:uid="{00000000-0005-0000-0000-000096050000}"/>
    <cellStyle name="Monetario" xfId="1288" xr:uid="{00000000-0005-0000-0000-000097050000}"/>
    <cellStyle name="Monetario0" xfId="1289" xr:uid="{00000000-0005-0000-0000-000098050000}"/>
    <cellStyle name="Nag?ówek 1" xfId="1290" xr:uid="{00000000-0005-0000-0000-000099050000}"/>
    <cellStyle name="Nag?ówek 2" xfId="1291" xr:uid="{00000000-0005-0000-0000-00009A050000}"/>
    <cellStyle name="Nag?ówek 3" xfId="1292" xr:uid="{00000000-0005-0000-0000-00009B050000}"/>
    <cellStyle name="Nag?ówek 4" xfId="1293" xr:uid="{00000000-0005-0000-0000-00009C050000}"/>
    <cellStyle name="Nagłówek 1" xfId="160" xr:uid="{00000000-0005-0000-0000-00009D050000}"/>
    <cellStyle name="Nagłówek 2" xfId="161" xr:uid="{00000000-0005-0000-0000-00009E050000}"/>
    <cellStyle name="Nagłówek 3" xfId="162" xr:uid="{00000000-0005-0000-0000-00009F050000}"/>
    <cellStyle name="Nagłówek 4" xfId="163" xr:uid="{00000000-0005-0000-0000-0000A0050000}"/>
    <cellStyle name="Neutral 10" xfId="1294" xr:uid="{00000000-0005-0000-0000-0000A1050000}"/>
    <cellStyle name="Neutral 10 2" xfId="1295" xr:uid="{00000000-0005-0000-0000-0000A2050000}"/>
    <cellStyle name="Neutral 10 3" xfId="1296" xr:uid="{00000000-0005-0000-0000-0000A3050000}"/>
    <cellStyle name="Neutral 10 4" xfId="1297" xr:uid="{00000000-0005-0000-0000-0000A4050000}"/>
    <cellStyle name="Neutral 10 5" xfId="1298" xr:uid="{00000000-0005-0000-0000-0000A5050000}"/>
    <cellStyle name="Neutral 11" xfId="1299" xr:uid="{00000000-0005-0000-0000-0000A6050000}"/>
    <cellStyle name="Neutral 12" xfId="1300" xr:uid="{00000000-0005-0000-0000-0000A7050000}"/>
    <cellStyle name="Neutral 13" xfId="1301" xr:uid="{00000000-0005-0000-0000-0000A8050000}"/>
    <cellStyle name="Neutral 14" xfId="1302" xr:uid="{00000000-0005-0000-0000-0000A9050000}"/>
    <cellStyle name="Neutral 15" xfId="164" xr:uid="{00000000-0005-0000-0000-0000AA050000}"/>
    <cellStyle name="Neutral 2" xfId="1303" xr:uid="{00000000-0005-0000-0000-0000AB050000}"/>
    <cellStyle name="Neutral 2 2" xfId="1304" xr:uid="{00000000-0005-0000-0000-0000AC050000}"/>
    <cellStyle name="Neutral 2 3" xfId="1305" xr:uid="{00000000-0005-0000-0000-0000AD050000}"/>
    <cellStyle name="Neutral 2 4" xfId="1306" xr:uid="{00000000-0005-0000-0000-0000AE050000}"/>
    <cellStyle name="Neutral 2 5" xfId="1307" xr:uid="{00000000-0005-0000-0000-0000AF050000}"/>
    <cellStyle name="Neutral 2 6" xfId="1308" xr:uid="{00000000-0005-0000-0000-0000B0050000}"/>
    <cellStyle name="Neutral 3" xfId="1309" xr:uid="{00000000-0005-0000-0000-0000B1050000}"/>
    <cellStyle name="Neutral 3 2" xfId="1310" xr:uid="{00000000-0005-0000-0000-0000B2050000}"/>
    <cellStyle name="Neutral 3 3" xfId="1311" xr:uid="{00000000-0005-0000-0000-0000B3050000}"/>
    <cellStyle name="Neutral 3 4" xfId="1312" xr:uid="{00000000-0005-0000-0000-0000B4050000}"/>
    <cellStyle name="Neutral 3 5" xfId="1313" xr:uid="{00000000-0005-0000-0000-0000B5050000}"/>
    <cellStyle name="Neutral 4" xfId="1314" xr:uid="{00000000-0005-0000-0000-0000B6050000}"/>
    <cellStyle name="Neutral 4 2" xfId="1315" xr:uid="{00000000-0005-0000-0000-0000B7050000}"/>
    <cellStyle name="Neutral 4 3" xfId="1316" xr:uid="{00000000-0005-0000-0000-0000B8050000}"/>
    <cellStyle name="Neutral 4 4" xfId="1317" xr:uid="{00000000-0005-0000-0000-0000B9050000}"/>
    <cellStyle name="Neutral 4 5" xfId="1318" xr:uid="{00000000-0005-0000-0000-0000BA050000}"/>
    <cellStyle name="Neutral 5" xfId="1319" xr:uid="{00000000-0005-0000-0000-0000BB050000}"/>
    <cellStyle name="Neutral 5 2" xfId="1320" xr:uid="{00000000-0005-0000-0000-0000BC050000}"/>
    <cellStyle name="Neutral 5 3" xfId="1321" xr:uid="{00000000-0005-0000-0000-0000BD050000}"/>
    <cellStyle name="Neutral 5 4" xfId="1322" xr:uid="{00000000-0005-0000-0000-0000BE050000}"/>
    <cellStyle name="Neutral 5 5" xfId="1323" xr:uid="{00000000-0005-0000-0000-0000BF050000}"/>
    <cellStyle name="Neutral 6" xfId="1324" xr:uid="{00000000-0005-0000-0000-0000C0050000}"/>
    <cellStyle name="Neutral 6 2" xfId="1325" xr:uid="{00000000-0005-0000-0000-0000C1050000}"/>
    <cellStyle name="Neutral 6 3" xfId="1326" xr:uid="{00000000-0005-0000-0000-0000C2050000}"/>
    <cellStyle name="Neutral 6 4" xfId="1327" xr:uid="{00000000-0005-0000-0000-0000C3050000}"/>
    <cellStyle name="Neutral 6 5" xfId="1328" xr:uid="{00000000-0005-0000-0000-0000C4050000}"/>
    <cellStyle name="Neutral 7" xfId="1329" xr:uid="{00000000-0005-0000-0000-0000C5050000}"/>
    <cellStyle name="Neutral 7 2" xfId="1330" xr:uid="{00000000-0005-0000-0000-0000C6050000}"/>
    <cellStyle name="Neutral 7 3" xfId="1331" xr:uid="{00000000-0005-0000-0000-0000C7050000}"/>
    <cellStyle name="Neutral 7 4" xfId="1332" xr:uid="{00000000-0005-0000-0000-0000C8050000}"/>
    <cellStyle name="Neutral 7 5" xfId="1333" xr:uid="{00000000-0005-0000-0000-0000C9050000}"/>
    <cellStyle name="Neutral 8" xfId="1334" xr:uid="{00000000-0005-0000-0000-0000CA050000}"/>
    <cellStyle name="Neutral 8 2" xfId="1335" xr:uid="{00000000-0005-0000-0000-0000CB050000}"/>
    <cellStyle name="Neutral 8 3" xfId="1336" xr:uid="{00000000-0005-0000-0000-0000CC050000}"/>
    <cellStyle name="Neutral 8 4" xfId="1337" xr:uid="{00000000-0005-0000-0000-0000CD050000}"/>
    <cellStyle name="Neutral 8 5" xfId="1338" xr:uid="{00000000-0005-0000-0000-0000CE050000}"/>
    <cellStyle name="Neutral 9" xfId="1339" xr:uid="{00000000-0005-0000-0000-0000CF050000}"/>
    <cellStyle name="Neutral 9 2" xfId="1340" xr:uid="{00000000-0005-0000-0000-0000D0050000}"/>
    <cellStyle name="Neutral 9 3" xfId="1341" xr:uid="{00000000-0005-0000-0000-0000D1050000}"/>
    <cellStyle name="Neutral 9 4" xfId="1342" xr:uid="{00000000-0005-0000-0000-0000D2050000}"/>
    <cellStyle name="Neutral 9 5" xfId="1343" xr:uid="{00000000-0005-0000-0000-0000D3050000}"/>
    <cellStyle name="Neutralne" xfId="165" xr:uid="{00000000-0005-0000-0000-0000D4050000}"/>
    <cellStyle name="Normal" xfId="0" builtinId="0"/>
    <cellStyle name="Normal - Formatvorlage1" xfId="1344" xr:uid="{00000000-0005-0000-0000-0000D6050000}"/>
    <cellStyle name="Normal - Style1" xfId="1345" xr:uid="{00000000-0005-0000-0000-0000D7050000}"/>
    <cellStyle name="Normal 10" xfId="1346" xr:uid="{00000000-0005-0000-0000-0000D8050000}"/>
    <cellStyle name="Normal 10 2" xfId="14" xr:uid="{00000000-0005-0000-0000-0000D9050000}"/>
    <cellStyle name="Normal 10 3" xfId="2605" xr:uid="{00000000-0005-0000-0000-0000DA050000}"/>
    <cellStyle name="Normal 11" xfId="1347" xr:uid="{00000000-0005-0000-0000-0000DB050000}"/>
    <cellStyle name="Normal 11 2" xfId="2606" xr:uid="{00000000-0005-0000-0000-0000DC050000}"/>
    <cellStyle name="Normal 11 2 2" xfId="5461" xr:uid="{8CFA661D-85AE-4BA8-A1E6-A7A1EA33D2C0}"/>
    <cellStyle name="Normal 12" xfId="2607" xr:uid="{00000000-0005-0000-0000-0000DD050000}"/>
    <cellStyle name="Normal 12 2" xfId="2608" xr:uid="{00000000-0005-0000-0000-0000DE050000}"/>
    <cellStyle name="Normal 12 2 2" xfId="5463" xr:uid="{7D249EAD-2A1F-4314-A69C-C93F026247CB}"/>
    <cellStyle name="Normal 12 3" xfId="5462" xr:uid="{5746CF03-360A-4505-8CBE-5602EC4701FE}"/>
    <cellStyle name="Normal 13" xfId="20" xr:uid="{00000000-0005-0000-0000-0000DF050000}"/>
    <cellStyle name="Normal 13 2" xfId="2609" xr:uid="{00000000-0005-0000-0000-0000E0050000}"/>
    <cellStyle name="Normal 13 2 2" xfId="5465" xr:uid="{A41E6FBA-7E29-4811-B540-3EDEB96E2B64}"/>
    <cellStyle name="Normal 13 3" xfId="5464" xr:uid="{BD26E180-4221-4322-A130-98D0A5CE4C02}"/>
    <cellStyle name="Normal 14" xfId="2610" xr:uid="{00000000-0005-0000-0000-0000E1050000}"/>
    <cellStyle name="Normal 14 2" xfId="2611" xr:uid="{00000000-0005-0000-0000-0000E2050000}"/>
    <cellStyle name="Normal 14 3" xfId="2680" xr:uid="{00000000-0005-0000-0000-0000E3050000}"/>
    <cellStyle name="Normal 15" xfId="2612" xr:uid="{00000000-0005-0000-0000-0000E4050000}"/>
    <cellStyle name="Normal 15 2" xfId="2613" xr:uid="{00000000-0005-0000-0000-0000E5050000}"/>
    <cellStyle name="Normal 15 2 2" xfId="5467" xr:uid="{2A64400A-A9CA-4598-A1FF-E67523827C35}"/>
    <cellStyle name="Normal 15 3" xfId="5466" xr:uid="{8723CFEF-245B-45CE-B880-D320A74A84A7}"/>
    <cellStyle name="Normal 16" xfId="2614" xr:uid="{00000000-0005-0000-0000-0000E6050000}"/>
    <cellStyle name="Normal 16 2" xfId="2615" xr:uid="{00000000-0005-0000-0000-0000E7050000}"/>
    <cellStyle name="Normal 16 3" xfId="5468" xr:uid="{B461789F-066A-4EE8-A7AD-132530F2A2D5}"/>
    <cellStyle name="Normal 17" xfId="1348" xr:uid="{00000000-0005-0000-0000-0000E8050000}"/>
    <cellStyle name="Normal 17 2" xfId="2616" xr:uid="{00000000-0005-0000-0000-0000E9050000}"/>
    <cellStyle name="Normal 17 3" xfId="2617" xr:uid="{00000000-0005-0000-0000-0000EA050000}"/>
    <cellStyle name="Normal 18" xfId="2618" xr:uid="{00000000-0005-0000-0000-0000EB050000}"/>
    <cellStyle name="Normal 18 2" xfId="2619" xr:uid="{00000000-0005-0000-0000-0000EC050000}"/>
    <cellStyle name="Normal 19" xfId="2620" xr:uid="{00000000-0005-0000-0000-0000ED050000}"/>
    <cellStyle name="Normal 19 2" xfId="2621" xr:uid="{00000000-0005-0000-0000-0000EE050000}"/>
    <cellStyle name="Normal 2" xfId="2" xr:uid="{00000000-0005-0000-0000-0000EF050000}"/>
    <cellStyle name="Normal 2 10" xfId="1349" xr:uid="{00000000-0005-0000-0000-0000F0050000}"/>
    <cellStyle name="Normal 2 11" xfId="2650" xr:uid="{00000000-0005-0000-0000-0000F1050000}"/>
    <cellStyle name="Normal 2 11 2" xfId="5469" xr:uid="{45E0C4F8-9E00-4650-A77F-67190E03D028}"/>
    <cellStyle name="Normal 2 12" xfId="166" xr:uid="{00000000-0005-0000-0000-0000F2050000}"/>
    <cellStyle name="Normal 2 12 2" xfId="5470" xr:uid="{23F8C754-3036-4D09-A8D3-203AF30AB638}"/>
    <cellStyle name="Normal 2 2" xfId="17" xr:uid="{00000000-0005-0000-0000-0000F3050000}"/>
    <cellStyle name="Normal 2 2 2" xfId="32" xr:uid="{00000000-0005-0000-0000-0000F4050000}"/>
    <cellStyle name="Normal 2 2 2 2" xfId="5471" xr:uid="{846DFEB6-A997-4CE4-B8D1-180F3CA3926D}"/>
    <cellStyle name="Normal 2 3" xfId="11" xr:uid="{00000000-0005-0000-0000-0000F5050000}"/>
    <cellStyle name="Normal 2 3 2" xfId="2622" xr:uid="{00000000-0005-0000-0000-0000F6050000}"/>
    <cellStyle name="Normal 2 4" xfId="16" xr:uid="{00000000-0005-0000-0000-0000F7050000}"/>
    <cellStyle name="Normal 2 4 2" xfId="2623" xr:uid="{00000000-0005-0000-0000-0000F8050000}"/>
    <cellStyle name="Normal 2 4 2 2" xfId="45" xr:uid="{00000000-0005-0000-0000-0000F9050000}"/>
    <cellStyle name="Normal 2 4 3" xfId="1350" xr:uid="{00000000-0005-0000-0000-0000FA050000}"/>
    <cellStyle name="Normal 2 5" xfId="1351" xr:uid="{00000000-0005-0000-0000-0000FB050000}"/>
    <cellStyle name="Normal 2 5 2" xfId="2624" xr:uid="{00000000-0005-0000-0000-0000FC050000}"/>
    <cellStyle name="Normal 2 6" xfId="1352" xr:uid="{00000000-0005-0000-0000-0000FD050000}"/>
    <cellStyle name="Normal 2 6 2" xfId="2625" xr:uid="{00000000-0005-0000-0000-0000FE050000}"/>
    <cellStyle name="Normal 2 7" xfId="1353" xr:uid="{00000000-0005-0000-0000-0000FF050000}"/>
    <cellStyle name="Normal 2 7 2" xfId="2626" xr:uid="{00000000-0005-0000-0000-000000060000}"/>
    <cellStyle name="Normal 2 7 3" xfId="5472" xr:uid="{34438AB3-B73D-4B4E-9663-CC85316863F0}"/>
    <cellStyle name="Normal 2 8" xfId="1354" xr:uid="{00000000-0005-0000-0000-000001060000}"/>
    <cellStyle name="Normal 2 8 2" xfId="5473" xr:uid="{DDDD324B-635B-442A-A5AA-48A3491A4936}"/>
    <cellStyle name="Normal 2 9" xfId="1355" xr:uid="{00000000-0005-0000-0000-000002060000}"/>
    <cellStyle name="Normal 2 9 2" xfId="5474" xr:uid="{A2A16C0A-0DC3-43FC-9230-9B3621FC443C}"/>
    <cellStyle name="Normal 2_Combinación de negocios - AA-IAMv3" xfId="5475" xr:uid="{65EFA911-481E-40F5-99B0-E0893B139C42}"/>
    <cellStyle name="Normal 20" xfId="2627" xr:uid="{00000000-0005-0000-0000-000004060000}"/>
    <cellStyle name="Normal 20 2" xfId="2628" xr:uid="{00000000-0005-0000-0000-000005060000}"/>
    <cellStyle name="Normal 21" xfId="1356" xr:uid="{00000000-0005-0000-0000-000006060000}"/>
    <cellStyle name="Normal 21 2" xfId="2629" xr:uid="{00000000-0005-0000-0000-000007060000}"/>
    <cellStyle name="Normal 22" xfId="1357" xr:uid="{00000000-0005-0000-0000-000008060000}"/>
    <cellStyle name="Normal 23" xfId="1358" xr:uid="{00000000-0005-0000-0000-000009060000}"/>
    <cellStyle name="Normal 24" xfId="1359" xr:uid="{00000000-0005-0000-0000-00000A060000}"/>
    <cellStyle name="Normal 25" xfId="1360" xr:uid="{00000000-0005-0000-0000-00000B060000}"/>
    <cellStyle name="Normal 26" xfId="1361" xr:uid="{00000000-0005-0000-0000-00000C060000}"/>
    <cellStyle name="Normal 27" xfId="2648" xr:uid="{00000000-0005-0000-0000-00000D060000}"/>
    <cellStyle name="Normal 28" xfId="2655" xr:uid="{00000000-0005-0000-0000-00000E060000}"/>
    <cellStyle name="Normal 29" xfId="2657" xr:uid="{00000000-0005-0000-0000-00000F060000}"/>
    <cellStyle name="Normal 3" xfId="30" xr:uid="{00000000-0005-0000-0000-000010060000}"/>
    <cellStyle name="Normal 3 2" xfId="9" xr:uid="{00000000-0005-0000-0000-000011060000}"/>
    <cellStyle name="Normal 3 2 2" xfId="5817" xr:uid="{FAEABFF0-8BD7-4853-B6E9-0C13ACC72D3D}"/>
    <cellStyle name="Normal 3 3" xfId="24" xr:uid="{00000000-0005-0000-0000-000012060000}"/>
    <cellStyle name="Normal 3 4" xfId="36" xr:uid="{00000000-0005-0000-0000-000013060000}"/>
    <cellStyle name="Normal 3 5" xfId="5476" xr:uid="{A9BAB8EB-B9B0-423F-99D0-8B522336C7B5}"/>
    <cellStyle name="Normal 30" xfId="2654" xr:uid="{00000000-0005-0000-0000-000014060000}"/>
    <cellStyle name="Normal 31" xfId="2656" xr:uid="{00000000-0005-0000-0000-000015060000}"/>
    <cellStyle name="Normal 32" xfId="2653" xr:uid="{00000000-0005-0000-0000-000016060000}"/>
    <cellStyle name="Normal 33" xfId="2658" xr:uid="{00000000-0005-0000-0000-000017060000}"/>
    <cellStyle name="Normal 34" xfId="2661" xr:uid="{00000000-0005-0000-0000-000018060000}"/>
    <cellStyle name="Normal 35" xfId="37" xr:uid="{00000000-0005-0000-0000-000019060000}"/>
    <cellStyle name="Normal 36" xfId="28" xr:uid="{00000000-0005-0000-0000-00001A060000}"/>
    <cellStyle name="Normal 37" xfId="33" xr:uid="{00000000-0005-0000-0000-00001B060000}"/>
    <cellStyle name="Normal 38" xfId="19" xr:uid="{00000000-0005-0000-0000-00001C060000}"/>
    <cellStyle name="Normal 39" xfId="46" xr:uid="{00000000-0005-0000-0000-00001D060000}"/>
    <cellStyle name="Normal 4" xfId="1362" xr:uid="{00000000-0005-0000-0000-00001E060000}"/>
    <cellStyle name="Normal 4 2" xfId="2630" xr:uid="{00000000-0005-0000-0000-00001F060000}"/>
    <cellStyle name="Normal 4 3" xfId="2675" xr:uid="{00000000-0005-0000-0000-000020060000}"/>
    <cellStyle name="Normal 4 4" xfId="5816" xr:uid="{CF7DD353-221E-44EA-AAFE-B67B9802B14F}"/>
    <cellStyle name="Normal 40" xfId="63" xr:uid="{00000000-0005-0000-0000-000021060000}"/>
    <cellStyle name="Normal 40 2" xfId="3060" xr:uid="{A0EA89F0-106C-4373-90ED-353AFBBD3276}"/>
    <cellStyle name="Normal 41" xfId="1920" xr:uid="{00000000-0005-0000-0000-000022060000}"/>
    <cellStyle name="Normal 41 2" xfId="4522" xr:uid="{0BD6872A-0D6F-4A00-A830-AB4832355EA9}"/>
    <cellStyle name="Normal 42" xfId="2664" xr:uid="{00000000-0005-0000-0000-000023060000}"/>
    <cellStyle name="Normal 42 2" xfId="5207" xr:uid="{F5510E7A-B3B5-4961-81E2-1ECEDA06E146}"/>
    <cellStyle name="Normal 43" xfId="2669" xr:uid="{00000000-0005-0000-0000-000024060000}"/>
    <cellStyle name="Normal 43 2" xfId="5211" xr:uid="{397B447A-9662-44C7-B37D-186C367E4D9F}"/>
    <cellStyle name="Normal 44" xfId="2665" xr:uid="{00000000-0005-0000-0000-000025060000}"/>
    <cellStyle name="Normal 44 2" xfId="5208" xr:uid="{2C0EC3A1-9185-4D0A-9D2F-13656B1AA8EC}"/>
    <cellStyle name="Normal 45" xfId="2663" xr:uid="{00000000-0005-0000-0000-000026060000}"/>
    <cellStyle name="Normal 45 2" xfId="5206" xr:uid="{FAD36FD5-48D6-46E3-8AC6-F7FC183350E6}"/>
    <cellStyle name="Normal 46" xfId="2668" xr:uid="{00000000-0005-0000-0000-000027060000}"/>
    <cellStyle name="Normal 46 2" xfId="5210" xr:uid="{DEF40264-1755-4A03-B4A8-2D5236249AC7}"/>
    <cellStyle name="Normal 47" xfId="2666" xr:uid="{00000000-0005-0000-0000-000028060000}"/>
    <cellStyle name="Normal 48" xfId="2667" xr:uid="{00000000-0005-0000-0000-000029060000}"/>
    <cellStyle name="Normal 49" xfId="2688" xr:uid="{00000000-0005-0000-0000-00002A060000}"/>
    <cellStyle name="Normal 49 2" xfId="5222" xr:uid="{B15A9D1A-0F6D-4581-BB40-7B76A9F40655}"/>
    <cellStyle name="Normal 5" xfId="44" xr:uid="{00000000-0005-0000-0000-00002B060000}"/>
    <cellStyle name="Normal 5 2" xfId="2631" xr:uid="{00000000-0005-0000-0000-00002C060000}"/>
    <cellStyle name="Normal 5 3" xfId="1363" xr:uid="{00000000-0005-0000-0000-00002D060000}"/>
    <cellStyle name="Normal 5 4" xfId="2676" xr:uid="{00000000-0005-0000-0000-00002E060000}"/>
    <cellStyle name="Normal 5 5" xfId="5477" xr:uid="{C973DAAB-BA3F-4D9B-8F13-EE7B7FD8C36D}"/>
    <cellStyle name="Normal 50" xfId="2690" xr:uid="{00000000-0005-0000-0000-00002F060000}"/>
    <cellStyle name="Normal 50 2" xfId="5805" xr:uid="{3045E0CE-0515-445A-9336-48E13C6E840E}"/>
    <cellStyle name="Normal 51" xfId="2719" xr:uid="{00000000-0005-0000-0000-000030060000}"/>
    <cellStyle name="Normal 51 2" xfId="5806" xr:uid="{07AEFC9B-551A-4249-B1FE-E61B88D65AA0}"/>
    <cellStyle name="Normal 52" xfId="2734" xr:uid="{00000000-0005-0000-0000-000031060000}"/>
    <cellStyle name="Normal 52 2" xfId="5807" xr:uid="{C9B80C9D-A246-4D1D-A394-3B23E0D8E454}"/>
    <cellStyle name="Normal 53" xfId="2766" xr:uid="{00000000-0005-0000-0000-000032060000}"/>
    <cellStyle name="Normal 54" xfId="2767" xr:uid="{00000000-0005-0000-0000-000033060000}"/>
    <cellStyle name="Normal 55" xfId="2777" xr:uid="{38E43437-9893-495E-A3C7-6BA3377240FD}"/>
    <cellStyle name="Normal 55 2" xfId="5809" xr:uid="{02862F6C-A605-4F78-B87B-292B9645E6F2}"/>
    <cellStyle name="Normal 56" xfId="2779" xr:uid="{C2919D4A-EFF3-4ABD-89E4-FC93BA5E4084}"/>
    <cellStyle name="Normal 56 2" xfId="5811" xr:uid="{EAF0CAF8-20F0-45A6-8602-3A9FD8E6FCD0}"/>
    <cellStyle name="Normal 57" xfId="2822" xr:uid="{80C0501B-1FD9-4133-8654-D2394ED37816}"/>
    <cellStyle name="Normal 57 2" xfId="5812" xr:uid="{981EBD9A-7270-4851-891C-ED3F23AFE222}"/>
    <cellStyle name="Normal 58" xfId="2823" xr:uid="{A0AD1364-0E12-47F7-BC41-23927AF209E5}"/>
    <cellStyle name="Normal 58 2" xfId="5815" xr:uid="{AA1CB435-ECD1-4144-A723-2846590237F2}"/>
    <cellStyle name="Normal 59" xfId="2867" xr:uid="{74D88921-8F25-4285-BA08-835E0A563C38}"/>
    <cellStyle name="Normal 59 2" xfId="5813" xr:uid="{685A5215-8A33-42CA-9899-C507C7760483}"/>
    <cellStyle name="Normal 6" xfId="12" xr:uid="{00000000-0005-0000-0000-000034060000}"/>
    <cellStyle name="Normal 6 2" xfId="1364" xr:uid="{00000000-0005-0000-0000-000035060000}"/>
    <cellStyle name="Normal 6 3" xfId="5478" xr:uid="{EC885C49-EFF4-4E46-9B45-EFAE83306756}"/>
    <cellStyle name="Normal 60" xfId="2911" xr:uid="{E8C6F4E1-F406-4B31-9D82-919C10474A4C}"/>
    <cellStyle name="Normal 60 2" xfId="5814" xr:uid="{7CFB54E2-45E0-4416-ABBE-B1C712A465CD}"/>
    <cellStyle name="Normal 61" xfId="2955" xr:uid="{47A500E6-835C-4BDB-98F3-673966BE127B}"/>
    <cellStyle name="Normal 61 2" xfId="5818" xr:uid="{3C8AFC9C-C89C-4577-9643-AC1F1569F841}"/>
    <cellStyle name="Normal 62" xfId="5821" xr:uid="{30694384-11C6-4FEB-BEBC-8AE29A7E6FC0}"/>
    <cellStyle name="Normal 63" xfId="5819" xr:uid="{F41C4AA7-F51C-42E6-9578-0CCEA99ED391}"/>
    <cellStyle name="Normal 64" xfId="5820" xr:uid="{3C463504-F22A-4277-99DD-9C4FFA05B5C5}"/>
    <cellStyle name="Normal 65" xfId="5822" xr:uid="{D999E1C1-0183-424B-8517-6236F80BD951}"/>
    <cellStyle name="Normal 66" xfId="15866" xr:uid="{0EB4C0F1-6AD3-430B-B1DE-5886BFCE0022}"/>
    <cellStyle name="Normal 67" xfId="15911" xr:uid="{217F2C33-88F1-4350-99A2-88A2B40DB2A5}"/>
    <cellStyle name="Normal 68" xfId="15912" xr:uid="{3AE059A3-4B7D-4BDE-9F4E-FEA20E7B070B}"/>
    <cellStyle name="Normal 69" xfId="15913" xr:uid="{484B8DBC-259D-4D39-97EB-3E767A6EA89B}"/>
    <cellStyle name="Normal 7" xfId="13" xr:uid="{00000000-0005-0000-0000-000036060000}"/>
    <cellStyle name="Normal 7 2" xfId="2632" xr:uid="{00000000-0005-0000-0000-000037060000}"/>
    <cellStyle name="Normal 7 2 2" xfId="5480" xr:uid="{3C4A45A6-EDB3-47D5-8036-779116AA25A0}"/>
    <cellStyle name="Normal 7 3" xfId="5479" xr:uid="{EDC3A1ED-20B9-4584-9CF5-C655C02A976F}"/>
    <cellStyle name="Normal 70" xfId="15914" xr:uid="{6D595A24-2E03-4B7A-A733-BB780D2BFDFC}"/>
    <cellStyle name="Normal 71" xfId="15916" xr:uid="{BE5897E8-64CE-4498-910F-DFB8054978C7}"/>
    <cellStyle name="Normal 72" xfId="15919" xr:uid="{1777FF0B-38B4-40E7-8EF8-8F9F13451403}"/>
    <cellStyle name="Normal 73" xfId="15917" xr:uid="{2D8AFA80-A7A1-4376-80AB-F6C000BF680C}"/>
    <cellStyle name="Normal 74" xfId="15918" xr:uid="{604B3EBA-E5E7-48ED-87CD-DA976EE014C1}"/>
    <cellStyle name="Normal 75" xfId="15920" xr:uid="{D74760A2-C1A0-4358-B5C3-E8DC168A8C8F}"/>
    <cellStyle name="Normal 76" xfId="15922" xr:uid="{9CD1B97F-A287-43A2-BCA1-632D2016A85D}"/>
    <cellStyle name="Normal 8" xfId="1365" xr:uid="{00000000-0005-0000-0000-000038060000}"/>
    <cellStyle name="Normal 8 2" xfId="2633" xr:uid="{00000000-0005-0000-0000-000039060000}"/>
    <cellStyle name="Normal 9" xfId="1366" xr:uid="{00000000-0005-0000-0000-00003A060000}"/>
    <cellStyle name="Normal 9 2" xfId="2634" xr:uid="{00000000-0005-0000-0000-00003B060000}"/>
    <cellStyle name="Normal_Hoja1" xfId="26" xr:uid="{00000000-0005-0000-0000-00003C060000}"/>
    <cellStyle name="Normal_Hoja3" xfId="41" xr:uid="{00000000-0005-0000-0000-00003D060000}"/>
    <cellStyle name="Notas 10" xfId="1367" xr:uid="{00000000-0005-0000-0000-000040060000}"/>
    <cellStyle name="Notas 10 10" xfId="8024" xr:uid="{621A63B9-8495-4E2C-9A97-FFE69B5C6509}"/>
    <cellStyle name="Notas 10 11" xfId="3897" xr:uid="{6A2CCB5D-A0EA-4072-83AA-5A9AF57FE191}"/>
    <cellStyle name="Notas 10 12" xfId="3390" xr:uid="{3B2955C8-BB67-46C8-B855-0FE26ACAFBC4}"/>
    <cellStyle name="Notas 10 13" xfId="3871" xr:uid="{6F1E7576-DD69-438A-92AD-DC7943BE4D33}"/>
    <cellStyle name="Notas 10 14" xfId="8040" xr:uid="{5BDC4710-FA35-4121-A12B-539721EFA667}"/>
    <cellStyle name="Notas 10 15" xfId="10578" xr:uid="{2C5681F3-22C8-45C8-B1AB-98FAF01A519B}"/>
    <cellStyle name="Notas 10 16" xfId="10383" xr:uid="{A971DE5C-502B-455D-B586-3FFC17D2ECF7}"/>
    <cellStyle name="Notas 10 2" xfId="1368" xr:uid="{00000000-0005-0000-0000-000041060000}"/>
    <cellStyle name="Notas 10 2 10" xfId="11544" xr:uid="{3B7BF4AF-FF3F-4306-8F57-6717587BF34D}"/>
    <cellStyle name="Notas 10 2 11" xfId="8858" xr:uid="{785E5B0E-44AE-4068-9C51-6E69F4E5CA9F}"/>
    <cellStyle name="Notas 10 2 12" xfId="12825" xr:uid="{BA8F4C5F-BD3C-439A-AC81-A2CF88FE4075}"/>
    <cellStyle name="Notas 10 2 2" xfId="5482" xr:uid="{40962158-5D17-47FD-A351-26A1910F308A}"/>
    <cellStyle name="Notas 10 2 2 10" xfId="15567" xr:uid="{5D842D86-53D8-4B35-BD71-607058F41A50}"/>
    <cellStyle name="Notas 10 2 2 2" xfId="6955" xr:uid="{6949016F-C0BB-45AA-A0D5-2E7F7553D157}"/>
    <cellStyle name="Notas 10 2 2 3" xfId="8175" xr:uid="{8ACCA51B-41CF-477C-8B67-DC16469EA06E}"/>
    <cellStyle name="Notas 10 2 2 4" xfId="9428" xr:uid="{4AC842A1-D3BB-455F-8625-351B1EB38835}"/>
    <cellStyle name="Notas 10 2 2 5" xfId="10660" xr:uid="{A07DC220-3071-495E-AC7F-4630D6B253C3}"/>
    <cellStyle name="Notas 10 2 2 6" xfId="11820" xr:uid="{D5FC778B-A821-4543-AA88-0C1EAEA1969B}"/>
    <cellStyle name="Notas 10 2 2 7" xfId="12948" xr:uid="{61621297-E205-427B-9138-59E70A34112F}"/>
    <cellStyle name="Notas 10 2 2 8" xfId="14054" xr:uid="{96E0D4DC-2BDB-4317-BD09-0F987DC32932}"/>
    <cellStyle name="Notas 10 2 2 9" xfId="14975" xr:uid="{37262B2C-97C3-4393-82A9-2C5A8836E219}"/>
    <cellStyle name="Notas 10 2 3" xfId="3994" xr:uid="{11C7BE13-2AAF-4EE6-AF1F-03E0D72E0A66}"/>
    <cellStyle name="Notas 10 2 4" xfId="3335" xr:uid="{17DE28EE-08CB-4345-9154-B8F5F1608F5C}"/>
    <cellStyle name="Notas 10 2 5" xfId="5143" xr:uid="{DB8EFF6F-234F-4244-93ED-5212459FD78C}"/>
    <cellStyle name="Notas 10 2 6" xfId="8023" xr:uid="{F62D5727-4F13-4637-A183-89B3133E485F}"/>
    <cellStyle name="Notas 10 2 7" xfId="5193" xr:uid="{CDBD215D-D4B1-4E68-A67E-3929F3E7ED74}"/>
    <cellStyle name="Notas 10 2 8" xfId="8037" xr:uid="{52155C8C-AF5A-46F4-90C2-2F0C2DBFA5D5}"/>
    <cellStyle name="Notas 10 2 9" xfId="8147" xr:uid="{F519FC10-CBDF-4B26-B303-701E13E929AE}"/>
    <cellStyle name="Notas 10 3" xfId="1369" xr:uid="{00000000-0005-0000-0000-000042060000}"/>
    <cellStyle name="Notas 10 3 10" xfId="10519" xr:uid="{5B9DCE25-C107-41F7-B5C8-0D40ED6BA1DB}"/>
    <cellStyle name="Notas 10 3 11" xfId="10009" xr:uid="{5D329619-B324-47BA-92B0-8F57A5999417}"/>
    <cellStyle name="Notas 10 3 12" xfId="10100" xr:uid="{5770A25E-5F0F-42F3-BA31-65609C72E6A5}"/>
    <cellStyle name="Notas 10 3 2" xfId="5483" xr:uid="{30802925-3023-4021-AC1E-B1F5D32EAB42}"/>
    <cellStyle name="Notas 10 3 2 10" xfId="15568" xr:uid="{F0C80CB0-7F36-44BC-83C7-27FB86F9437E}"/>
    <cellStyle name="Notas 10 3 2 2" xfId="6956" xr:uid="{75A89527-0D75-4331-A612-A10C9F9D67B3}"/>
    <cellStyle name="Notas 10 3 2 3" xfId="8176" xr:uid="{F41029A0-6532-4741-8461-A92A4E55BB60}"/>
    <cellStyle name="Notas 10 3 2 4" xfId="9429" xr:uid="{A8079520-F77A-4190-ACE9-9934C71795F6}"/>
    <cellStyle name="Notas 10 3 2 5" xfId="10661" xr:uid="{F02615CB-D2C3-414A-8E7A-B2F3B9171576}"/>
    <cellStyle name="Notas 10 3 2 6" xfId="11821" xr:uid="{1B7B5948-B70E-418A-A4F2-2FF651D7217E}"/>
    <cellStyle name="Notas 10 3 2 7" xfId="12949" xr:uid="{0FDFF968-8E02-4DED-96DE-37276CC96D6A}"/>
    <cellStyle name="Notas 10 3 2 8" xfId="14055" xr:uid="{9AADF231-D501-4748-86E1-8DD98B043D88}"/>
    <cellStyle name="Notas 10 3 2 9" xfId="14976" xr:uid="{2A5084E3-D6A0-40E3-8A23-650BCB90EC6C}"/>
    <cellStyle name="Notas 10 3 3" xfId="3995" xr:uid="{03C72311-D0AE-40FE-8810-E8D64A61AF4B}"/>
    <cellStyle name="Notas 10 3 4" xfId="3334" xr:uid="{738574DB-BF3B-4F23-B0FA-CAE54B6F4D0C}"/>
    <cellStyle name="Notas 10 3 5" xfId="5144" xr:uid="{094816C8-CC88-46AD-AB50-C3A2A9984A98}"/>
    <cellStyle name="Notas 10 3 6" xfId="3367" xr:uid="{4B04A4D5-4606-4A32-92F1-6F7B5158B662}"/>
    <cellStyle name="Notas 10 3 7" xfId="3035" xr:uid="{BB368F64-E7E1-4D08-949A-B0B7B9547E61}"/>
    <cellStyle name="Notas 10 3 8" xfId="8036" xr:uid="{AA305F88-40FC-43BD-9DEA-790E36448036}"/>
    <cellStyle name="Notas 10 3 9" xfId="3872" xr:uid="{F9680D14-3FCD-48A5-AF3B-E436B83CCB2A}"/>
    <cellStyle name="Notas 10 4" xfId="1370" xr:uid="{00000000-0005-0000-0000-000043060000}"/>
    <cellStyle name="Notas 10 4 10" xfId="3394" xr:uid="{D75ABF3E-D600-4343-AB6D-D8CCEFE4CA71}"/>
    <cellStyle name="Notas 10 4 11" xfId="11563" xr:uid="{889A018F-D695-43BB-BFF2-E1C12AFB29BF}"/>
    <cellStyle name="Notas 10 4 12" xfId="11810" xr:uid="{D428A838-80BA-4490-A55E-FAC380D7DBC1}"/>
    <cellStyle name="Notas 10 4 2" xfId="5484" xr:uid="{5D5DC359-217B-46D9-815A-68A8716794DA}"/>
    <cellStyle name="Notas 10 4 2 10" xfId="15569" xr:uid="{2F410C03-1E11-47F0-8672-3CAE182E1403}"/>
    <cellStyle name="Notas 10 4 2 2" xfId="6957" xr:uid="{BD78D30E-1128-4AB3-B9FC-80CB7964BC59}"/>
    <cellStyle name="Notas 10 4 2 3" xfId="8177" xr:uid="{98CFA21A-9314-440D-BA1D-1DAAB485C9BC}"/>
    <cellStyle name="Notas 10 4 2 4" xfId="9430" xr:uid="{6B9221B4-CE54-4EFC-A330-0058B0ED26D2}"/>
    <cellStyle name="Notas 10 4 2 5" xfId="10662" xr:uid="{BFE04003-0F9C-4E84-A090-7DF0DD7C8900}"/>
    <cellStyle name="Notas 10 4 2 6" xfId="11822" xr:uid="{F5346934-1251-4A99-8F66-BA0B5C7163B8}"/>
    <cellStyle name="Notas 10 4 2 7" xfId="12950" xr:uid="{69C34FD4-9E70-46FA-BDBC-461A5DB8FFF2}"/>
    <cellStyle name="Notas 10 4 2 8" xfId="14056" xr:uid="{6FEF8AE5-5274-421A-969C-10A9E0679656}"/>
    <cellStyle name="Notas 10 4 2 9" xfId="14977" xr:uid="{7253F4C6-9462-484A-B1AF-C0FA652F5E74}"/>
    <cellStyle name="Notas 10 4 3" xfId="3996" xr:uid="{E0255E31-DB6C-4FF6-925C-A01E9A12A351}"/>
    <cellStyle name="Notas 10 4 4" xfId="3333" xr:uid="{D640D58D-D464-4DB9-91B1-0F830E975117}"/>
    <cellStyle name="Notas 10 4 5" xfId="5145" xr:uid="{8E7128B7-3C03-4E10-92D1-F4825C42A168}"/>
    <cellStyle name="Notas 10 4 6" xfId="8022" xr:uid="{35FC7A5B-B31C-4430-B94E-E25E4632E776}"/>
    <cellStyle name="Notas 10 4 7" xfId="3055" xr:uid="{7363DB80-53E8-46EC-BF1B-92F477A76CDE}"/>
    <cellStyle name="Notas 10 4 8" xfId="3389" xr:uid="{12AA6877-C4B1-4A49-9E2F-A299BF97E7F8}"/>
    <cellStyle name="Notas 10 4 9" xfId="7859" xr:uid="{BBFF89B5-670E-4278-BF93-4593AF51B05B}"/>
    <cellStyle name="Notas 10 5" xfId="1371" xr:uid="{00000000-0005-0000-0000-000044060000}"/>
    <cellStyle name="Notas 10 5 10" xfId="10518" xr:uid="{26A51FCF-E631-467A-9CAE-BAF4646A9EFA}"/>
    <cellStyle name="Notas 10 5 11" xfId="8838" xr:uid="{E140B354-E441-4FED-88E9-E3EE556316BF}"/>
    <cellStyle name="Notas 10 5 12" xfId="12823" xr:uid="{8C5CF51A-0DD4-46F8-B829-B019E0E41225}"/>
    <cellStyle name="Notas 10 5 2" xfId="5485" xr:uid="{E93C5E44-325C-4471-958A-49C7B83D0676}"/>
    <cellStyle name="Notas 10 5 2 10" xfId="15570" xr:uid="{521F8CBA-8BD6-4BED-B10C-8CDC301FCF78}"/>
    <cellStyle name="Notas 10 5 2 2" xfId="6958" xr:uid="{D85B78F5-CCEA-459B-95C3-2010360469FF}"/>
    <cellStyle name="Notas 10 5 2 3" xfId="8178" xr:uid="{8B1150E7-3371-4BD5-A7E3-5FD160DA611B}"/>
    <cellStyle name="Notas 10 5 2 4" xfId="9431" xr:uid="{67D3B266-EE7C-4594-A56C-383CEA5D80F7}"/>
    <cellStyle name="Notas 10 5 2 5" xfId="10663" xr:uid="{3A7A74DE-B7FF-4609-BAD4-F2B5CFB5B57A}"/>
    <cellStyle name="Notas 10 5 2 6" xfId="11823" xr:uid="{85AB476A-C1AC-4146-BBE6-B5E5E91BA7D0}"/>
    <cellStyle name="Notas 10 5 2 7" xfId="12951" xr:uid="{40683707-D46B-402B-9FC5-71B70183C72D}"/>
    <cellStyle name="Notas 10 5 2 8" xfId="14057" xr:uid="{819BECE6-C3AB-4FDD-86C8-9FAFBFE07386}"/>
    <cellStyle name="Notas 10 5 2 9" xfId="14978" xr:uid="{66BCBEB2-EADE-4CF7-B2DC-41A2C391C154}"/>
    <cellStyle name="Notas 10 5 3" xfId="3997" xr:uid="{A315A6AF-456B-4569-BA66-61D052388B0A}"/>
    <cellStyle name="Notas 10 5 4" xfId="3332" xr:uid="{D1148C4D-CA59-46FF-8F5A-7B9BB37C0C2E}"/>
    <cellStyle name="Notas 10 5 5" xfId="5146" xr:uid="{58DA0A75-6B60-4BC5-911C-BD22F3A3D6D8}"/>
    <cellStyle name="Notas 10 5 6" xfId="3366" xr:uid="{BAFC9AFB-CE85-4DC7-B53F-2A8D828A8A67}"/>
    <cellStyle name="Notas 10 5 7" xfId="3027" xr:uid="{12A18544-F56B-4FC1-ACE7-570B2708E7A4}"/>
    <cellStyle name="Notas 10 5 8" xfId="3388" xr:uid="{3C7F8975-9D4B-461B-B059-6D4AB714FEF3}"/>
    <cellStyle name="Notas 10 5 9" xfId="8148" xr:uid="{3DB6DE61-D0A6-44A5-A10F-CCBD83B5AE86}"/>
    <cellStyle name="Notas 10 6" xfId="5481" xr:uid="{880B6E87-0D76-4125-9471-BCF5FBDA75EA}"/>
    <cellStyle name="Notas 10 7" xfId="3993" xr:uid="{BE40E6DE-1119-461B-92F1-A840F78A680F}"/>
    <cellStyle name="Notas 10 8" xfId="3336" xr:uid="{9D3C16DC-EBC7-4E4F-B871-AB2AB801CB2B}"/>
    <cellStyle name="Notas 10 9" xfId="5142" xr:uid="{63162323-0766-4274-8422-6262EB20353A}"/>
    <cellStyle name="Notas 11" xfId="1372" xr:uid="{00000000-0005-0000-0000-000045060000}"/>
    <cellStyle name="Notas 11 10" xfId="8826" xr:uid="{A03FFD1D-60F8-4C0D-8962-43AAFF7DDE3F}"/>
    <cellStyle name="Notas 11 11" xfId="12824" xr:uid="{EE83074A-0485-43CD-8003-8DD643B38B89}"/>
    <cellStyle name="Notas 11 2" xfId="3998" xr:uid="{D5686701-B05D-4ECA-A3E3-9AD8513E5006}"/>
    <cellStyle name="Notas 11 3" xfId="3331" xr:uid="{83162B59-9507-4DB6-9706-0EBCDF86C4F4}"/>
    <cellStyle name="Notas 11 4" xfId="5147" xr:uid="{2E673E0E-9020-4713-9081-3DFED3C1EF98}"/>
    <cellStyle name="Notas 11 5" xfId="8021" xr:uid="{3C71CD01-A44C-4736-B41D-63D0A40FC278}"/>
    <cellStyle name="Notas 11 6" xfId="6821" xr:uid="{26764DA5-AF88-438E-B357-D9F37B2A6679}"/>
    <cellStyle name="Notas 11 7" xfId="3387" xr:uid="{DC918545-1C4E-42FD-B229-BEED9E986937}"/>
    <cellStyle name="Notas 11 8" xfId="10640" xr:uid="{F45DD517-6684-40EE-8391-71E83EFA8971}"/>
    <cellStyle name="Notas 11 9" xfId="8039" xr:uid="{724E4357-F308-4762-8805-04C30F493732}"/>
    <cellStyle name="Notas 12" xfId="1373" xr:uid="{00000000-0005-0000-0000-000046060000}"/>
    <cellStyle name="Notas 12 10" xfId="13933" xr:uid="{238529D9-1C1C-44B9-A809-399447168498}"/>
    <cellStyle name="Notas 12 11" xfId="10162" xr:uid="{345D9C49-AFC8-48F4-8575-EB368AB05D73}"/>
    <cellStyle name="Notas 12 2" xfId="3999" xr:uid="{2EE72317-58F2-4F81-9C65-487E4D71F077}"/>
    <cellStyle name="Notas 12 3" xfId="3330" xr:uid="{2650B1EC-70FC-4D35-98E2-EC9107FB1468}"/>
    <cellStyle name="Notas 12 4" xfId="6803" xr:uid="{6AA4CB36-946D-4EA8-8C2F-26D1255DEE28}"/>
    <cellStyle name="Notas 12 5" xfId="3365" xr:uid="{BE3A74B4-A160-43A1-97A1-0E534E7D4F47}"/>
    <cellStyle name="Notas 12 6" xfId="3058" xr:uid="{44436054-2771-4DF1-915D-ABA3EB4DE564}"/>
    <cellStyle name="Notas 12 7" xfId="8035" xr:uid="{19CC9C34-9E80-4972-B31C-863452CCA0BB}"/>
    <cellStyle name="Notas 12 8" xfId="3873" xr:uid="{3E728B63-1982-4C01-9C20-157A01191193}"/>
    <cellStyle name="Notas 12 9" xfId="3115" xr:uid="{ED1885D7-0E21-46A4-87F0-D3EAFCF9228E}"/>
    <cellStyle name="Notas 13" xfId="1374" xr:uid="{00000000-0005-0000-0000-000047060000}"/>
    <cellStyle name="Notas 13 10" xfId="13932" xr:uid="{1F506C3E-C9FE-45E2-8D55-A34C64FAE71C}"/>
    <cellStyle name="Notas 13 11" xfId="12822" xr:uid="{D02337A9-0FA7-4AA8-9186-47443CC674A5}"/>
    <cellStyle name="Notas 13 2" xfId="4000" xr:uid="{10B2F007-3F61-4FC7-AAA0-2CC72A94E19D}"/>
    <cellStyle name="Notas 13 3" xfId="3329" xr:uid="{8C8EC703-37E6-4404-9402-F67AC37B86CA}"/>
    <cellStyle name="Notas 13 4" xfId="6802" xr:uid="{6B7F736F-C36B-460B-BF20-203FDE5512C9}"/>
    <cellStyle name="Notas 13 5" xfId="8020" xr:uid="{4834A72C-5457-4222-9135-7B121883A30F}"/>
    <cellStyle name="Notas 13 6" xfId="6820" xr:uid="{15BD271C-A642-4D36-A3C8-58B92E6B2975}"/>
    <cellStyle name="Notas 13 7" xfId="8034" xr:uid="{FDE59F7A-379C-4DE8-A75E-A257457EC4C2}"/>
    <cellStyle name="Notas 13 8" xfId="3874" xr:uid="{C4F7EAE8-9CBC-4F10-B295-6F30CDC694B9}"/>
    <cellStyle name="Notas 13 9" xfId="11562" xr:uid="{2255E712-E4E0-4591-871C-0E3636B890A7}"/>
    <cellStyle name="Notas 14" xfId="1375" xr:uid="{00000000-0005-0000-0000-000048060000}"/>
    <cellStyle name="Notas 14 10" xfId="13931" xr:uid="{05F5AD3D-566D-4002-B899-CE41C3CC8B6C}"/>
    <cellStyle name="Notas 14 11" xfId="11537" xr:uid="{DC79F179-C0F9-43AD-B0AA-870483C38E25}"/>
    <cellStyle name="Notas 14 2" xfId="4001" xr:uid="{634FE00B-0042-4717-A409-0DCD69D8D39C}"/>
    <cellStyle name="Notas 14 3" xfId="3328" xr:uid="{5EEFBE5B-57C4-44A1-856A-BDD93E48D16C}"/>
    <cellStyle name="Notas 14 4" xfId="6801" xr:uid="{933D805E-A5C9-4207-AEDC-87FC9AAD09CB}"/>
    <cellStyle name="Notas 14 5" xfId="3364" xr:uid="{0FF53495-1A99-4BC2-BD7B-7143BCB4A259}"/>
    <cellStyle name="Notas 14 6" xfId="5120" xr:uid="{C4318ADD-3B5A-45E7-801D-A487DE4DDA88}"/>
    <cellStyle name="Notas 14 7" xfId="8033" xr:uid="{413CC04A-949F-4F9E-95B4-9BD12657354F}"/>
    <cellStyle name="Notas 14 8" xfId="8150" xr:uid="{A4795FF9-FCA9-4C83-B319-08B7CC53BD46}"/>
    <cellStyle name="Notas 14 9" xfId="11567" xr:uid="{10494F81-85CB-4B17-9089-E9894A569375}"/>
    <cellStyle name="Notas 15" xfId="167" xr:uid="{00000000-0005-0000-0000-000049060000}"/>
    <cellStyle name="Notas 15 10" xfId="13492" xr:uid="{4B7BA713-297A-4941-A29C-4F70C7A96D94}"/>
    <cellStyle name="Notas 15 11" xfId="14536" xr:uid="{F62B3574-EBAB-4FC3-9E21-FB6BD9F876E9}"/>
    <cellStyle name="Notas 15 2" xfId="3153" xr:uid="{78F9F95F-449B-4BBC-83D0-246E2F7AAD66}"/>
    <cellStyle name="Notas 15 3" xfId="4792" xr:uid="{2B3AB224-23B8-4151-AD37-8C2C0C23C71A}"/>
    <cellStyle name="Notas 15 4" xfId="6272" xr:uid="{21C5CBA1-2974-4DB2-8B52-402D411742D7}"/>
    <cellStyle name="Notas 15 5" xfId="7495" xr:uid="{5293ACC1-7F41-4C07-9581-032F8504A199}"/>
    <cellStyle name="Notas 15 6" xfId="8745" xr:uid="{3238FEED-391F-4DD4-AD66-D0F3EC4E7BAE}"/>
    <cellStyle name="Notas 15 7" xfId="9992" xr:uid="{121A02D6-358A-4F2C-9284-38380DC6B9F3}"/>
    <cellStyle name="Notas 15 8" xfId="11218" xr:uid="{26F413EE-298B-4968-BD37-695DEEE56513}"/>
    <cellStyle name="Notas 15 9" xfId="12300" xr:uid="{7E0094D4-26DE-48B6-B283-B3F4D38CA9C8}"/>
    <cellStyle name="Notas 16" xfId="2692" xr:uid="{00000000-0005-0000-0000-00004A060000}"/>
    <cellStyle name="Notas 17" xfId="2733" xr:uid="{00000000-0005-0000-0000-00004B060000}"/>
    <cellStyle name="Notas 18" xfId="2781" xr:uid="{920B14E4-0E0C-48ED-9ECF-0325DA08A3D4}"/>
    <cellStyle name="Notas 19" xfId="2870" xr:uid="{76BF77E3-B869-4D4B-A149-A42F5C3AA11D}"/>
    <cellStyle name="Notas 2" xfId="1376" xr:uid="{00000000-0005-0000-0000-00004C060000}"/>
    <cellStyle name="Notas 2 10" xfId="6800" xr:uid="{50780C46-9675-4F7B-A82C-A9D152352E95}"/>
    <cellStyle name="Notas 2 11" xfId="8019" xr:uid="{DB145400-4128-4952-8AF1-1220D5CB1EB1}"/>
    <cellStyle name="Notas 2 12" xfId="9279" xr:uid="{F25889A3-FF48-4609-8B48-9517F0E1BA0B}"/>
    <cellStyle name="Notas 2 13" xfId="10517" xr:uid="{01E3548F-01E5-4346-ADE8-A820BD212E10}"/>
    <cellStyle name="Notas 2 14" xfId="8149" xr:uid="{B01A7210-0957-4576-9630-92A004FE279D}"/>
    <cellStyle name="Notas 2 15" xfId="12808" xr:uid="{6603DB75-8458-4D92-9D80-1CFD922E3659}"/>
    <cellStyle name="Notas 2 16" xfId="13930" xr:uid="{4F0665A7-88C3-469A-AA76-333A077A340B}"/>
    <cellStyle name="Notas 2 17" xfId="14877" xr:uid="{CA0A00D9-64DC-42F5-B364-57DCA0312597}"/>
    <cellStyle name="Notas 2 2" xfId="1377" xr:uid="{00000000-0005-0000-0000-00004D060000}"/>
    <cellStyle name="Notas 2 2 10" xfId="12807" xr:uid="{402A3A62-0580-4BA0-8DB7-7B1DDB9BB2CB}"/>
    <cellStyle name="Notas 2 2 11" xfId="13929" xr:uid="{F1C80B31-1002-4EA8-AE22-3725C990AF06}"/>
    <cellStyle name="Notas 2 2 12" xfId="14876" xr:uid="{7806B77F-0FCA-4143-A054-D77D7C1DCF78}"/>
    <cellStyle name="Notas 2 2 2" xfId="5487" xr:uid="{76C4C3CF-B4AF-438B-8297-00E06EAF3D9F}"/>
    <cellStyle name="Notas 2 2 2 10" xfId="15572" xr:uid="{7252C6F9-860A-46EB-B615-D866A2C13906}"/>
    <cellStyle name="Notas 2 2 2 2" xfId="6960" xr:uid="{6DBB2A94-227F-41FA-8186-FBBB87597595}"/>
    <cellStyle name="Notas 2 2 2 3" xfId="8180" xr:uid="{F762B385-8867-4812-B020-7B3197E700A3}"/>
    <cellStyle name="Notas 2 2 2 4" xfId="9433" xr:uid="{8B4B74C9-2738-499F-9FFB-4012864F1F57}"/>
    <cellStyle name="Notas 2 2 2 5" xfId="10665" xr:uid="{4D6DC128-44E9-4B80-A363-DDA361871505}"/>
    <cellStyle name="Notas 2 2 2 6" xfId="11825" xr:uid="{88E22F59-9F93-47D8-8199-D2DD975C74F3}"/>
    <cellStyle name="Notas 2 2 2 7" xfId="12953" xr:uid="{B4D4D345-777D-4DDD-B649-2B78FCE9F4DB}"/>
    <cellStyle name="Notas 2 2 2 8" xfId="14059" xr:uid="{4A2A8771-FDBD-4BBE-9C03-849958ABE8FC}"/>
    <cellStyle name="Notas 2 2 2 9" xfId="14980" xr:uid="{FF974417-4747-41C1-AD6F-8ED311A24DB9}"/>
    <cellStyle name="Notas 2 2 3" xfId="4003" xr:uid="{D312350F-252E-4216-AAD9-0B33B1446B40}"/>
    <cellStyle name="Notas 2 2 4" xfId="3326" xr:uid="{D5EF41E8-99B8-43EE-8D17-8DC9047652A0}"/>
    <cellStyle name="Notas 2 2 5" xfId="6799" xr:uid="{768EF1E8-A266-4A8B-9D9C-3D42F1BB693A}"/>
    <cellStyle name="Notas 2 2 6" xfId="3363" xr:uid="{67767121-6945-49AA-BBB4-109F020E1585}"/>
    <cellStyle name="Notas 2 2 7" xfId="9278" xr:uid="{3F6057A0-B429-4820-A4FA-D59597CFBDDE}"/>
    <cellStyle name="Notas 2 2 8" xfId="10516" xr:uid="{A20A8B57-8EEC-4A1A-BCB1-09E039FABE88}"/>
    <cellStyle name="Notas 2 2 9" xfId="3875" xr:uid="{54B3F5AA-3533-45B3-9CD3-851C3F2D8456}"/>
    <cellStyle name="Notas 2 3" xfId="1378" xr:uid="{00000000-0005-0000-0000-00004E060000}"/>
    <cellStyle name="Notas 2 3 10" xfId="12806" xr:uid="{63B0032C-1E7A-4065-8A79-717E8441E311}"/>
    <cellStyle name="Notas 2 3 11" xfId="10345" xr:uid="{3EEB7AE3-3C8A-4233-9054-18764737A6AE}"/>
    <cellStyle name="Notas 2 3 12" xfId="14875" xr:uid="{F5DF77CF-BA18-4B52-8F6E-250F96107FBB}"/>
    <cellStyle name="Notas 2 3 2" xfId="5488" xr:uid="{8BDB1472-0FCB-418E-BA5B-9B32B04B775B}"/>
    <cellStyle name="Notas 2 3 2 10" xfId="15573" xr:uid="{2B3168AB-7B6E-44AB-A0E7-C2993A317441}"/>
    <cellStyle name="Notas 2 3 2 2" xfId="6961" xr:uid="{1F8B93E8-62E3-4446-9B83-54B437B79DB1}"/>
    <cellStyle name="Notas 2 3 2 3" xfId="8181" xr:uid="{8F804D21-D823-4E84-8BD7-3B7450E08117}"/>
    <cellStyle name="Notas 2 3 2 4" xfId="9434" xr:uid="{6CDB2592-9862-4C13-8B0B-65041F512234}"/>
    <cellStyle name="Notas 2 3 2 5" xfId="10666" xr:uid="{6B2F1EC4-D067-4696-900C-6E4B43B1935A}"/>
    <cellStyle name="Notas 2 3 2 6" xfId="11826" xr:uid="{612ED09A-E3C6-4F8C-AE3E-DC72EABF40AE}"/>
    <cellStyle name="Notas 2 3 2 7" xfId="12954" xr:uid="{4A63E57F-C4FA-47A5-95B6-FF3D63113AB2}"/>
    <cellStyle name="Notas 2 3 2 8" xfId="14060" xr:uid="{4CACAA11-FC2A-4E24-8149-38C0EEEF6809}"/>
    <cellStyle name="Notas 2 3 2 9" xfId="14981" xr:uid="{91A80967-7F4A-4D06-B0E4-CC7EA2C814A6}"/>
    <cellStyle name="Notas 2 3 3" xfId="4004" xr:uid="{5C8D7837-9EA8-4F0E-BE89-A34D44AEC534}"/>
    <cellStyle name="Notas 2 3 4" xfId="3325" xr:uid="{65931E40-996C-4927-A314-50379CFCC15D}"/>
    <cellStyle name="Notas 2 3 5" xfId="5148" xr:uid="{9401BABC-0251-43AF-87D5-3DC53C3A425A}"/>
    <cellStyle name="Notas 2 3 6" xfId="3362" xr:uid="{CB1D2DB4-AF45-49DF-913F-91ECE65310AB}"/>
    <cellStyle name="Notas 2 3 7" xfId="9277" xr:uid="{2E086A00-8A19-4A15-BB8D-1FCB254683F9}"/>
    <cellStyle name="Notas 2 3 8" xfId="10515" xr:uid="{E77106FB-BE98-46B0-A2E3-B7C4B6079879}"/>
    <cellStyle name="Notas 2 3 9" xfId="7860" xr:uid="{E6C3757E-EAFA-4000-BC02-1DAB77A67BDB}"/>
    <cellStyle name="Notas 2 4" xfId="1379" xr:uid="{00000000-0005-0000-0000-00004F060000}"/>
    <cellStyle name="Notas 2 4 10" xfId="12805" xr:uid="{21C6BA02-3808-45DE-B706-246DDC0FC71B}"/>
    <cellStyle name="Notas 2 4 11" xfId="13928" xr:uid="{F36084E3-2494-435B-8229-1174896B3D10}"/>
    <cellStyle name="Notas 2 4 12" xfId="14874" xr:uid="{940F2FDF-1BAE-4FDA-81CA-4E9B798F9358}"/>
    <cellStyle name="Notas 2 4 2" xfId="5489" xr:uid="{D41AB2B3-06E4-41CD-BF42-59C49F9ACAEB}"/>
    <cellStyle name="Notas 2 4 2 10" xfId="15574" xr:uid="{79A82996-D1CD-4600-BB14-79AAE1A4684C}"/>
    <cellStyle name="Notas 2 4 2 2" xfId="6962" xr:uid="{30AB51CC-68B7-4313-A30D-8C120E33943C}"/>
    <cellStyle name="Notas 2 4 2 3" xfId="8182" xr:uid="{3A1829E2-0A4E-4134-8998-7143F7631248}"/>
    <cellStyle name="Notas 2 4 2 4" xfId="9435" xr:uid="{DF38B9D8-3CF2-49A9-91B1-E79DF49361FF}"/>
    <cellStyle name="Notas 2 4 2 5" xfId="10667" xr:uid="{6D4CE1B0-71DF-4F73-AE29-EC9940E82FD7}"/>
    <cellStyle name="Notas 2 4 2 6" xfId="11827" xr:uid="{93D1BD14-D8BD-4401-9411-E207EC4058EF}"/>
    <cellStyle name="Notas 2 4 2 7" xfId="12955" xr:uid="{D657FC4E-39C2-4D41-B549-EC2731CAF7E5}"/>
    <cellStyle name="Notas 2 4 2 8" xfId="14061" xr:uid="{C5E06849-ABC1-4FE7-834D-D80CA4EF077D}"/>
    <cellStyle name="Notas 2 4 2 9" xfId="14982" xr:uid="{28C2E9E8-F2D3-4028-BBBD-3AA918CD0456}"/>
    <cellStyle name="Notas 2 4 3" xfId="4005" xr:uid="{A0AC6786-4284-4670-8235-55A5049BEECB}"/>
    <cellStyle name="Notas 2 4 4" xfId="3324" xr:uid="{87D9F378-48D4-44FC-90EE-C1923C357C53}"/>
    <cellStyle name="Notas 2 4 5" xfId="6798" xr:uid="{6B2F0E62-243B-4CFF-A515-241180C9CC64}"/>
    <cellStyle name="Notas 2 4 6" xfId="8018" xr:uid="{23D98855-CF04-4A65-9708-91DEE18F76F0}"/>
    <cellStyle name="Notas 2 4 7" xfId="9276" xr:uid="{5F1374B2-E78F-4D03-B81F-DA15D5FE29D9}"/>
    <cellStyle name="Notas 2 4 8" xfId="10514" xr:uid="{C20CD2A8-9551-419A-A079-58F72C1BF481}"/>
    <cellStyle name="Notas 2 4 9" xfId="8151" xr:uid="{A069021A-1AC3-4E81-8A4B-23D28452E403}"/>
    <cellStyle name="Notas 2 5" xfId="1380" xr:uid="{00000000-0005-0000-0000-000050060000}"/>
    <cellStyle name="Notas 2 5 10" xfId="12804" xr:uid="{F056EC68-F62E-421B-B7E0-13E440FEF96B}"/>
    <cellStyle name="Notas 2 5 11" xfId="10632" xr:uid="{F2CCF0DE-3DBA-49D3-96F9-2FD6916E5756}"/>
    <cellStyle name="Notas 2 5 12" xfId="14873" xr:uid="{2CF34086-4FD1-465B-903D-3EC89758E865}"/>
    <cellStyle name="Notas 2 5 2" xfId="5490" xr:uid="{8B892669-DEE6-4FEA-B054-30E7B0BAEA45}"/>
    <cellStyle name="Notas 2 5 2 10" xfId="15575" xr:uid="{A2C01054-2EB9-43A7-B3D6-FB4624C680CA}"/>
    <cellStyle name="Notas 2 5 2 2" xfId="6963" xr:uid="{7436B1E7-B9B0-4039-93FD-ABAE7B64F914}"/>
    <cellStyle name="Notas 2 5 2 3" xfId="8183" xr:uid="{4BD8B3F1-6E02-47BA-8E14-C6CEEAAD8992}"/>
    <cellStyle name="Notas 2 5 2 4" xfId="9436" xr:uid="{CEBB0183-EB7C-4956-BDF0-5343E52F1E13}"/>
    <cellStyle name="Notas 2 5 2 5" xfId="10668" xr:uid="{82CE91F2-57C5-4DD6-8889-3845E5B6E980}"/>
    <cellStyle name="Notas 2 5 2 6" xfId="11828" xr:uid="{06DFF45C-6025-4B45-BC65-DACC6531F8E6}"/>
    <cellStyle name="Notas 2 5 2 7" xfId="12956" xr:uid="{D67524B8-392F-41A5-8EF5-5087C1A1C0F1}"/>
    <cellStyle name="Notas 2 5 2 8" xfId="14062" xr:uid="{44FE1F6B-A00B-48E0-BEBC-ECBA76A387BD}"/>
    <cellStyle name="Notas 2 5 2 9" xfId="14983" xr:uid="{EA4D4665-67EE-44EB-B511-86ADE6C76A27}"/>
    <cellStyle name="Notas 2 5 3" xfId="4006" xr:uid="{F5F3781D-9ABA-4CCF-BECE-FD8354F00468}"/>
    <cellStyle name="Notas 2 5 4" xfId="3323" xr:uid="{F979261A-97FC-45CF-B846-40EF9DF7F060}"/>
    <cellStyle name="Notas 2 5 5" xfId="5202" xr:uid="{B2757721-E96D-43C4-8734-C6A3A2815C56}"/>
    <cellStyle name="Notas 2 5 6" xfId="3361" xr:uid="{63B0B341-BF47-4999-85C5-A2F40FC18D47}"/>
    <cellStyle name="Notas 2 5 7" xfId="9275" xr:uid="{F33E15B6-5F5F-4779-AD32-DE7C53EDD473}"/>
    <cellStyle name="Notas 2 5 8" xfId="10513" xr:uid="{BF52F9BC-9749-4D8D-B81A-48B6C05645A4}"/>
    <cellStyle name="Notas 2 5 9" xfId="7861" xr:uid="{DD739CFA-A0BF-4C37-A091-3224C358E55A}"/>
    <cellStyle name="Notas 2 6" xfId="1381" xr:uid="{00000000-0005-0000-0000-000051060000}"/>
    <cellStyle name="Notas 2 6 10" xfId="11569" xr:uid="{E14AF1ED-E445-4324-98E6-6324ABEBAC39}"/>
    <cellStyle name="Notas 2 6 11" xfId="13927" xr:uid="{7793BFDD-5F4A-4CC4-A30E-B6EFCEBB7BBE}"/>
    <cellStyle name="Notas 2 6 12" xfId="12821" xr:uid="{6BD9C98C-2B10-475C-ACD6-5F883FA48F00}"/>
    <cellStyle name="Notas 2 6 2" xfId="5491" xr:uid="{8B1FC651-6565-4858-83E0-CE9252532243}"/>
    <cellStyle name="Notas 2 6 2 10" xfId="15576" xr:uid="{A95ED816-8BE7-46A8-A413-C787229FBB6B}"/>
    <cellStyle name="Notas 2 6 2 2" xfId="6964" xr:uid="{C4BCF223-8B77-4347-94F8-5311B3E31F8D}"/>
    <cellStyle name="Notas 2 6 2 3" xfId="8184" xr:uid="{71FCAD92-35A9-4993-89CB-50839A2A0C59}"/>
    <cellStyle name="Notas 2 6 2 4" xfId="9437" xr:uid="{D1795372-3703-4C75-8908-BCD6E4D279A9}"/>
    <cellStyle name="Notas 2 6 2 5" xfId="10669" xr:uid="{15361C73-EDB7-487A-A237-8018004CBB8D}"/>
    <cellStyle name="Notas 2 6 2 6" xfId="11829" xr:uid="{44689D74-7D85-4456-9A0A-71981B9BA6BC}"/>
    <cellStyle name="Notas 2 6 2 7" xfId="12957" xr:uid="{571F6BA8-D08A-4903-96FF-068C6DD4D865}"/>
    <cellStyle name="Notas 2 6 2 8" xfId="14063" xr:uid="{099E1488-7135-47DE-8D55-CB2EBBF08DC6}"/>
    <cellStyle name="Notas 2 6 2 9" xfId="14984" xr:uid="{C085B257-8DE4-407C-81DA-928A7AA05FB6}"/>
    <cellStyle name="Notas 2 6 3" xfId="4007" xr:uid="{566EFB97-C74B-4044-A721-D3D76CCBD36B}"/>
    <cellStyle name="Notas 2 6 4" xfId="3322" xr:uid="{56558E3E-4781-41C0-AADB-4B18465EBDDF}"/>
    <cellStyle name="Notas 2 6 5" xfId="6797" xr:uid="{A3A0E21C-1C21-441D-8CD3-4498575CEF0D}"/>
    <cellStyle name="Notas 2 6 6" xfId="8017" xr:uid="{7EFA6B2C-40B4-4BF7-9AD7-0262675DA9AC}"/>
    <cellStyle name="Notas 2 6 7" xfId="5121" xr:uid="{BD4BE97A-8996-42FF-ABE2-6EBAC75F344C}"/>
    <cellStyle name="Notas 2 6 8" xfId="8032" xr:uid="{33349E86-B490-454C-9F24-BFF077164FEC}"/>
    <cellStyle name="Notas 2 6 9" xfId="7862" xr:uid="{09FF974C-492B-4DF2-B954-25EAE328673B}"/>
    <cellStyle name="Notas 2 7" xfId="2833" xr:uid="{377FE196-B24B-4C46-A024-8CFECF500A3C}"/>
    <cellStyle name="Notas 2 7 10" xfId="14979" xr:uid="{E4691C52-2686-40D7-BEA2-A01AA0B3184A}"/>
    <cellStyle name="Notas 2 7 11" xfId="15571" xr:uid="{322F5160-4796-40B0-928A-4919C1C37215}"/>
    <cellStyle name="Notas 2 7 2" xfId="5486" xr:uid="{893DA18D-2042-4437-9E6C-1C35EB46E831}"/>
    <cellStyle name="Notas 2 7 3" xfId="6959" xr:uid="{0B3BFB36-A302-4053-BB58-69DE71DFA824}"/>
    <cellStyle name="Notas 2 7 4" xfId="8179" xr:uid="{6D197070-F4D5-43F7-BFC2-543F1ABCD650}"/>
    <cellStyle name="Notas 2 7 5" xfId="9432" xr:uid="{0D0E9656-7EB8-4BE2-B310-B8B9D2F5D661}"/>
    <cellStyle name="Notas 2 7 6" xfId="10664" xr:uid="{4C75E928-D3DB-4EBB-85A5-6FC33B09A0DA}"/>
    <cellStyle name="Notas 2 7 7" xfId="11824" xr:uid="{3D8E6ECB-C2C8-4A11-AB1F-017E9C8C276D}"/>
    <cellStyle name="Notas 2 7 8" xfId="12952" xr:uid="{DA141B7C-C5BC-4413-AB61-99342667E469}"/>
    <cellStyle name="Notas 2 7 9" xfId="14058" xr:uid="{501814D3-5403-4226-BB8D-0D6AC1FADAD0}"/>
    <cellStyle name="Notas 2 8" xfId="4002" xr:uid="{0C16F715-0CCF-463E-BC99-A486CEEB3B51}"/>
    <cellStyle name="Notas 2 9" xfId="3327" xr:uid="{9DEFBA9F-10B7-40A1-8AFF-F3F6C6BD30C5}"/>
    <cellStyle name="Notas 20" xfId="2914" xr:uid="{B3F8047D-89D4-4262-8CE9-48FAFB43C0D3}"/>
    <cellStyle name="Notas 21" xfId="2958" xr:uid="{BD91F8AE-074D-414E-8BF7-C1BF4EAC0921}"/>
    <cellStyle name="Notas 22" xfId="15869" xr:uid="{B08F0466-1F7C-4B45-82F2-B8DBF2EF5860}"/>
    <cellStyle name="Notas 3" xfId="1382" xr:uid="{00000000-0005-0000-0000-000052060000}"/>
    <cellStyle name="Notas 3 10" xfId="3360" xr:uid="{47264356-02F0-4C67-A765-063194090753}"/>
    <cellStyle name="Notas 3 11" xfId="9274" xr:uid="{5E234661-25E4-4CF0-B574-A29B00C7EB04}"/>
    <cellStyle name="Notas 3 12" xfId="10512" xr:uid="{EA9FD90D-A38D-4A3F-8326-BDF86A28171D}"/>
    <cellStyle name="Notas 3 13" xfId="8152" xr:uid="{DE516FCE-EA66-4452-A5E9-E2A46C18C67C}"/>
    <cellStyle name="Notas 3 14" xfId="12803" xr:uid="{DA173D74-A580-4600-B7ED-A38862A078ED}"/>
    <cellStyle name="Notas 3 15" xfId="10631" xr:uid="{230FE466-F401-45E4-AAEB-43073979D72E}"/>
    <cellStyle name="Notas 3 16" xfId="14872" xr:uid="{07BBBE14-3A1A-4E9F-BE50-5E32E9C04BA3}"/>
    <cellStyle name="Notas 3 2" xfId="1383" xr:uid="{00000000-0005-0000-0000-000053060000}"/>
    <cellStyle name="Notas 3 2 10" xfId="10102" xr:uid="{936745AF-0D42-42E4-B6B6-AFFB982E5227}"/>
    <cellStyle name="Notas 3 2 11" xfId="13926" xr:uid="{DEF3BD3B-A0EF-4BEF-A08C-377FAD442911}"/>
    <cellStyle name="Notas 3 2 12" xfId="10384" xr:uid="{345213AB-D8B5-4C11-9108-E7DF6B915AEF}"/>
    <cellStyle name="Notas 3 2 2" xfId="5493" xr:uid="{91F06B00-FD8D-4E57-9742-415B98006827}"/>
    <cellStyle name="Notas 3 2 2 10" xfId="15578" xr:uid="{9512F750-101E-45EE-956B-CB1757DC425A}"/>
    <cellStyle name="Notas 3 2 2 2" xfId="6966" xr:uid="{7CAF9A3A-7F39-408C-BFC6-642D4502F887}"/>
    <cellStyle name="Notas 3 2 2 3" xfId="8186" xr:uid="{CFD40C72-C7DC-4376-9FFB-F44C31CB9CC9}"/>
    <cellStyle name="Notas 3 2 2 4" xfId="9439" xr:uid="{7131DA9B-935D-4B49-B479-3C1C751B3247}"/>
    <cellStyle name="Notas 3 2 2 5" xfId="10671" xr:uid="{EE74252E-2565-4EC5-B326-EEC615277C1D}"/>
    <cellStyle name="Notas 3 2 2 6" xfId="11831" xr:uid="{D7032FDE-A8A7-425F-B2B1-07614870189D}"/>
    <cellStyle name="Notas 3 2 2 7" xfId="12959" xr:uid="{2A49F9D2-15E6-4672-87DC-617BD836860D}"/>
    <cellStyle name="Notas 3 2 2 8" xfId="14065" xr:uid="{7C907758-95D3-404C-9ADD-AE45F74EB053}"/>
    <cellStyle name="Notas 3 2 2 9" xfId="14986" xr:uid="{903FCAA2-04F8-4090-ACB6-3E73188B2E12}"/>
    <cellStyle name="Notas 3 2 3" xfId="4009" xr:uid="{3FCFEA9B-FA19-41C1-9E6B-3D079271F181}"/>
    <cellStyle name="Notas 3 2 4" xfId="3320" xr:uid="{7AA25DCD-7470-4DD1-9A51-1535CADF5B17}"/>
    <cellStyle name="Notas 3 2 5" xfId="6796" xr:uid="{FC9F5956-3C37-4EE7-8748-E5819C0D6252}"/>
    <cellStyle name="Notas 3 2 6" xfId="3359" xr:uid="{C8CDD136-0482-4000-9CCE-30A3287F7C4F}"/>
    <cellStyle name="Notas 3 2 7" xfId="6818" xr:uid="{C6F9EB10-0C37-4855-B8E3-F193FD095DF3}"/>
    <cellStyle name="Notas 3 2 8" xfId="8031" xr:uid="{2C32C7EA-2155-4138-BFB2-1C5D8560B018}"/>
    <cellStyle name="Notas 3 2 9" xfId="8752" xr:uid="{4905EDBC-FDDF-4118-B19E-CF75192F397F}"/>
    <cellStyle name="Notas 3 3" xfId="1384" xr:uid="{00000000-0005-0000-0000-000054060000}"/>
    <cellStyle name="Notas 3 3 10" xfId="12802" xr:uid="{31687D13-9DF8-4131-B457-B05DC994B6DE}"/>
    <cellStyle name="Notas 3 3 11" xfId="10577" xr:uid="{E7466DAE-215B-4B6F-9D30-503E2B6C8AE2}"/>
    <cellStyle name="Notas 3 3 12" xfId="14871" xr:uid="{0205BC37-ABF7-40B3-B852-58CD4C593359}"/>
    <cellStyle name="Notas 3 3 2" xfId="5494" xr:uid="{7526DD1B-65D4-437D-AAD4-45D0CB32D28D}"/>
    <cellStyle name="Notas 3 3 2 10" xfId="15579" xr:uid="{8C6F7D40-8B8A-4826-B32B-0AB003A8CCFE}"/>
    <cellStyle name="Notas 3 3 2 2" xfId="6967" xr:uid="{AC31D99A-4291-4745-BF78-8BC5231FA37A}"/>
    <cellStyle name="Notas 3 3 2 3" xfId="8187" xr:uid="{FAEDBC4E-1DC7-40B8-9C14-94E08FC21AAD}"/>
    <cellStyle name="Notas 3 3 2 4" xfId="9440" xr:uid="{1A706768-1D69-4FA5-B693-9A3DC06153CC}"/>
    <cellStyle name="Notas 3 3 2 5" xfId="10672" xr:uid="{EEBB3701-3537-4992-9E4F-761D4488408B}"/>
    <cellStyle name="Notas 3 3 2 6" xfId="11832" xr:uid="{C09E0E64-DB5C-4ED2-93C8-743ADB4D5B11}"/>
    <cellStyle name="Notas 3 3 2 7" xfId="12960" xr:uid="{F283E97F-16A9-4FE1-B0BF-C4A1A3A8A76E}"/>
    <cellStyle name="Notas 3 3 2 8" xfId="14066" xr:uid="{B58EEEF9-CD83-450C-9BAC-A798DC7785F3}"/>
    <cellStyle name="Notas 3 3 2 9" xfId="14987" xr:uid="{23A35950-09A1-4729-A2C0-A3260DF8029D}"/>
    <cellStyle name="Notas 3 3 3" xfId="4010" xr:uid="{60E1AE36-4FA3-4B10-9447-6BE0612E7411}"/>
    <cellStyle name="Notas 3 3 4" xfId="3319" xr:uid="{112917F4-7604-4570-ADDD-5B4FC29A1A2C}"/>
    <cellStyle name="Notas 3 3 5" xfId="3025" xr:uid="{7FA10166-2170-4DCD-80BD-40898FE1B777}"/>
    <cellStyle name="Notas 3 3 6" xfId="8015" xr:uid="{9718B1D2-2F93-49BC-A5F5-3D95BBEE0671}"/>
    <cellStyle name="Notas 3 3 7" xfId="9273" xr:uid="{6CCBC00D-7086-4FBC-9A31-5FBECB9F49FD}"/>
    <cellStyle name="Notas 3 3 8" xfId="10511" xr:uid="{6C25AC9F-EDC9-4B87-8CF9-E0141E02D557}"/>
    <cellStyle name="Notas 3 3 9" xfId="8751" xr:uid="{6E26DC53-6DCA-4F70-AF07-516E31B2E2F6}"/>
    <cellStyle name="Notas 3 4" xfId="1385" xr:uid="{00000000-0005-0000-0000-000055060000}"/>
    <cellStyle name="Notas 3 4 10" xfId="10163" xr:uid="{8F6215C3-3B9F-451D-9AD9-777B135D8E22}"/>
    <cellStyle name="Notas 3 4 11" xfId="13925" xr:uid="{FB5D2692-D037-4053-85C7-D2CDCE0941EC}"/>
    <cellStyle name="Notas 3 4 12" xfId="12820" xr:uid="{791E3B75-881D-4F74-B4B3-E76C29D09392}"/>
    <cellStyle name="Notas 3 4 2" xfId="5495" xr:uid="{F9978340-6C64-465D-A4B7-FF66E428BD4E}"/>
    <cellStyle name="Notas 3 4 2 10" xfId="15580" xr:uid="{55ECCD1E-A1E0-40C4-901D-AE601EE08D11}"/>
    <cellStyle name="Notas 3 4 2 2" xfId="6968" xr:uid="{3466FFA7-7329-40A0-A56D-551741443EC2}"/>
    <cellStyle name="Notas 3 4 2 3" xfId="8188" xr:uid="{AE97715C-472D-4BC9-8741-1008F3656796}"/>
    <cellStyle name="Notas 3 4 2 4" xfId="9441" xr:uid="{1B61840B-4F9C-4C31-88B3-9055CE05AB50}"/>
    <cellStyle name="Notas 3 4 2 5" xfId="10673" xr:uid="{2EB35441-D528-471C-B18B-189A903C9685}"/>
    <cellStyle name="Notas 3 4 2 6" xfId="11833" xr:uid="{2BE6223A-1B46-44D1-A868-C621BCDEC43B}"/>
    <cellStyle name="Notas 3 4 2 7" xfId="12961" xr:uid="{D59C986B-A6FA-4D05-9B36-55B4214BF42F}"/>
    <cellStyle name="Notas 3 4 2 8" xfId="14067" xr:uid="{F61A2813-3560-40FF-8AE7-673023102BB6}"/>
    <cellStyle name="Notas 3 4 2 9" xfId="14988" xr:uid="{85B7DF6D-5622-44E2-A7CB-9BD81094E483}"/>
    <cellStyle name="Notas 3 4 3" xfId="4011" xr:uid="{662F971D-6BC6-4301-AF98-61694B5072B6}"/>
    <cellStyle name="Notas 3 4 4" xfId="3318" xr:uid="{84876FAE-2DDC-4A25-AA74-24144675C92E}"/>
    <cellStyle name="Notas 3 4 5" xfId="6795" xr:uid="{A0A64544-3125-48C4-A81D-B348F2DF944C}"/>
    <cellStyle name="Notas 3 4 6" xfId="8016" xr:uid="{FE5DB689-F6BA-4352-912F-77875EDD5DFB}"/>
    <cellStyle name="Notas 3 4 7" xfId="6819" xr:uid="{80968A0E-30BF-4795-B23B-C614B166D386}"/>
    <cellStyle name="Notas 3 4 8" xfId="3386" xr:uid="{920B2508-B7A9-41E0-9D0E-ED0EF7144443}"/>
    <cellStyle name="Notas 3 4 9" xfId="8750" xr:uid="{62137A28-5B96-4BEE-9872-D90AF607EE41}"/>
    <cellStyle name="Notas 3 5" xfId="1386" xr:uid="{00000000-0005-0000-0000-000056060000}"/>
    <cellStyle name="Notas 3 5 10" xfId="12801" xr:uid="{7F13B051-6B72-4C3E-AF14-09F2CE1AA8B2}"/>
    <cellStyle name="Notas 3 5 11" xfId="10579" xr:uid="{48230D6A-E4E6-4C3E-B84B-A001BC9D2005}"/>
    <cellStyle name="Notas 3 5 12" xfId="14870" xr:uid="{172684AB-90D9-473F-B772-FD849027313B}"/>
    <cellStyle name="Notas 3 5 2" xfId="5496" xr:uid="{C0B8225E-503B-497B-88C5-5740A4A958F7}"/>
    <cellStyle name="Notas 3 5 2 10" xfId="15581" xr:uid="{095B663E-AA7F-4DD1-AEE8-A0C4CA1DBF58}"/>
    <cellStyle name="Notas 3 5 2 2" xfId="6969" xr:uid="{9CAA0F44-12EC-4E28-8440-ACB3FF12D29E}"/>
    <cellStyle name="Notas 3 5 2 3" xfId="8189" xr:uid="{EEB2699E-1ED2-4BEC-B8E7-C3EE955AC5AA}"/>
    <cellStyle name="Notas 3 5 2 4" xfId="9442" xr:uid="{7341C204-A9A8-4355-98DA-67FE9A4B4F86}"/>
    <cellStyle name="Notas 3 5 2 5" xfId="10674" xr:uid="{D8C8ECD3-AA4B-4E59-9B1E-BFB4C9211561}"/>
    <cellStyle name="Notas 3 5 2 6" xfId="11834" xr:uid="{E5365DB3-8AA1-4063-A562-3CF6A4D7B19D}"/>
    <cellStyle name="Notas 3 5 2 7" xfId="12962" xr:uid="{1AA6C1CE-87AD-4FF0-87E8-53028DE7503A}"/>
    <cellStyle name="Notas 3 5 2 8" xfId="14068" xr:uid="{5D9DD049-6438-4046-B5FE-368D5359F083}"/>
    <cellStyle name="Notas 3 5 2 9" xfId="14989" xr:uid="{8EB26A05-0E62-42A5-B864-31E9CF57C2ED}"/>
    <cellStyle name="Notas 3 5 3" xfId="4012" xr:uid="{CEFB7369-EE73-45DA-A8E3-6FC42BDAE9F4}"/>
    <cellStyle name="Notas 3 5 4" xfId="3317" xr:uid="{1BB1AC1A-E80F-4651-8AFC-1979FB75E6E3}"/>
    <cellStyle name="Notas 3 5 5" xfId="3045" xr:uid="{833C02A1-3170-4957-99D5-FBC0C56438CA}"/>
    <cellStyle name="Notas 3 5 6" xfId="4794" xr:uid="{CC00DC1B-5DFD-4A3A-AADD-4865BFC15F84}"/>
    <cellStyle name="Notas 3 5 7" xfId="9272" xr:uid="{F5172696-7179-403C-99AF-471F394DE949}"/>
    <cellStyle name="Notas 3 5 8" xfId="10510" xr:uid="{67934F45-A254-4F76-9742-069C7E072E56}"/>
    <cellStyle name="Notas 3 5 9" xfId="8749" xr:uid="{B60EDA45-A928-447D-BA89-4E53F310B398}"/>
    <cellStyle name="Notas 3 6" xfId="5492" xr:uid="{501B9B7F-8415-4EAA-97B6-7E96C7FF71E9}"/>
    <cellStyle name="Notas 3 6 10" xfId="15577" xr:uid="{FC1BFD42-7168-414C-A0B1-7290B1AC3EDC}"/>
    <cellStyle name="Notas 3 6 2" xfId="6965" xr:uid="{E08A7BD8-1922-40B1-9EF8-C34726D4B126}"/>
    <cellStyle name="Notas 3 6 3" xfId="8185" xr:uid="{6BFE0A9B-56CF-4E11-A2EF-1A841E095F3A}"/>
    <cellStyle name="Notas 3 6 4" xfId="9438" xr:uid="{11CACBDB-DEA0-4519-B760-0845CC4A87E9}"/>
    <cellStyle name="Notas 3 6 5" xfId="10670" xr:uid="{7B6B739D-ED4B-4DE7-8E71-B2E72A2C7E8E}"/>
    <cellStyle name="Notas 3 6 6" xfId="11830" xr:uid="{1FAA6FA0-45B2-4FDF-A11E-BD24454C3EFF}"/>
    <cellStyle name="Notas 3 6 7" xfId="12958" xr:uid="{6AF4174D-7A18-45F9-A7B7-66EE49A13600}"/>
    <cellStyle name="Notas 3 6 8" xfId="14064" xr:uid="{162692CC-4CC8-4FA7-A37D-ADE441E2CB17}"/>
    <cellStyle name="Notas 3 6 9" xfId="14985" xr:uid="{3FD860D7-D29E-425A-AD3A-B471B83C540A}"/>
    <cellStyle name="Notas 3 7" xfId="4008" xr:uid="{3377C1EC-411B-4D64-9D34-4523C177240A}"/>
    <cellStyle name="Notas 3 8" xfId="3321" xr:uid="{F8BBFD5C-0A45-4060-B1CC-C4F618C23B42}"/>
    <cellStyle name="Notas 3 9" xfId="5205" xr:uid="{1CD1B619-2220-4E90-82D3-1873F91C4FA4}"/>
    <cellStyle name="Notas 4" xfId="1387" xr:uid="{00000000-0005-0000-0000-000057060000}"/>
    <cellStyle name="Notas 4 10" xfId="8014" xr:uid="{8D8E18BF-2E17-44BF-A239-35F70A5D59A9}"/>
    <cellStyle name="Notas 4 11" xfId="5122" xr:uid="{93D8AD07-FEB1-47D3-8338-64DEC444AD34}"/>
    <cellStyle name="Notas 4 12" xfId="8030" xr:uid="{91F49215-BBD9-4589-BE89-B6185E3EE9B6}"/>
    <cellStyle name="Notas 4 13" xfId="10010" xr:uid="{A8F709CB-1849-4FC7-9BDA-97EE57AD1C84}"/>
    <cellStyle name="Notas 4 14" xfId="12145" xr:uid="{8D300D7E-4247-4110-B74A-327549FCC0DE}"/>
    <cellStyle name="Notas 4 15" xfId="8861" xr:uid="{84A42ABC-718E-4159-8D51-4EAC803C7CDD}"/>
    <cellStyle name="Notas 4 16" xfId="11538" xr:uid="{3980D4FD-F676-4FB4-9494-5F216AC43C29}"/>
    <cellStyle name="Notas 4 2" xfId="1388" xr:uid="{00000000-0005-0000-0000-000058060000}"/>
    <cellStyle name="Notas 4 2 10" xfId="12800" xr:uid="{5C31A0AF-73C7-480A-8B3D-4DAFE5E43DDE}"/>
    <cellStyle name="Notas 4 2 11" xfId="13924" xr:uid="{07500534-9436-4D17-9278-D74AF655C4F7}"/>
    <cellStyle name="Notas 4 2 12" xfId="14869" xr:uid="{C74EBB15-6549-437B-A3C6-850B44A86D8B}"/>
    <cellStyle name="Notas 4 2 2" xfId="5498" xr:uid="{EEDE9227-04B4-439C-A36F-45CDB73E081F}"/>
    <cellStyle name="Notas 4 2 2 10" xfId="15583" xr:uid="{B36485BA-AA56-4FB7-B5AD-397ADDE04212}"/>
    <cellStyle name="Notas 4 2 2 2" xfId="6971" xr:uid="{CF67D843-F87F-4960-B2EF-21DA4E524504}"/>
    <cellStyle name="Notas 4 2 2 3" xfId="8191" xr:uid="{8B5BE870-6A2F-4E00-8672-552022611150}"/>
    <cellStyle name="Notas 4 2 2 4" xfId="9444" xr:uid="{88F26B69-BCA4-4E5F-BC0B-3A25B699300A}"/>
    <cellStyle name="Notas 4 2 2 5" xfId="10676" xr:uid="{AEA1D484-1D42-496E-81DA-FAABE75829CD}"/>
    <cellStyle name="Notas 4 2 2 6" xfId="11836" xr:uid="{0898CD20-EA38-4253-B092-B67259B392BF}"/>
    <cellStyle name="Notas 4 2 2 7" xfId="12964" xr:uid="{26D1F560-1832-4361-A3C8-6DDFC84CBF6D}"/>
    <cellStyle name="Notas 4 2 2 8" xfId="14070" xr:uid="{4B95E470-4568-4344-A0ED-E25FFA5DF70D}"/>
    <cellStyle name="Notas 4 2 2 9" xfId="14991" xr:uid="{1E3A17EC-4A12-44A9-9D6D-6163136B80EB}"/>
    <cellStyle name="Notas 4 2 3" xfId="4014" xr:uid="{4B31A8E3-47FC-430A-9279-ABD52DC07E96}"/>
    <cellStyle name="Notas 4 2 4" xfId="3113" xr:uid="{F387A921-F5E8-4C80-962E-5EFDC6D9A309}"/>
    <cellStyle name="Notas 4 2 5" xfId="6794" xr:uid="{E029673D-D088-486D-B3FB-98FEFCBDC7A3}"/>
    <cellStyle name="Notas 4 2 6" xfId="4929" xr:uid="{FF03790F-56EB-4A99-8159-997A293E3E10}"/>
    <cellStyle name="Notas 4 2 7" xfId="9271" xr:uid="{CA175CF0-E42F-49C7-967B-B53C04BBFDAE}"/>
    <cellStyle name="Notas 4 2 8" xfId="10509" xr:uid="{B2EDE670-1980-4C6B-9EF4-B9166F2A412F}"/>
    <cellStyle name="Notas 4 2 9" xfId="10011" xr:uid="{EF0780A2-F57D-4217-AB34-22D2A10B94F6}"/>
    <cellStyle name="Notas 4 3" xfId="1389" xr:uid="{00000000-0005-0000-0000-000059060000}"/>
    <cellStyle name="Notas 4 3 10" xfId="10107" xr:uid="{BC937A4D-A7E3-4C10-9D30-B9D536A470E4}"/>
    <cellStyle name="Notas 4 3 11" xfId="11220" xr:uid="{80EB746E-275A-461A-890D-27BB323D3F58}"/>
    <cellStyle name="Notas 4 3 12" xfId="10085" xr:uid="{70CD31AE-769E-4BB5-90CE-3AED0BCE01FE}"/>
    <cellStyle name="Notas 4 3 2" xfId="5499" xr:uid="{7899732E-4051-4479-9F5C-23032741C3E0}"/>
    <cellStyle name="Notas 4 3 2 10" xfId="15584" xr:uid="{481925EC-D91A-4C48-AF2B-BC0F060C7EBC}"/>
    <cellStyle name="Notas 4 3 2 2" xfId="6972" xr:uid="{62A63B8B-16F0-4CC5-8BF6-EB3FEDCCE21E}"/>
    <cellStyle name="Notas 4 3 2 3" xfId="8192" xr:uid="{64D6E180-8FAA-4FFF-9B60-E3C8DD89B46F}"/>
    <cellStyle name="Notas 4 3 2 4" xfId="9445" xr:uid="{62FE8DFE-4E5A-4567-84ED-960BEE06609A}"/>
    <cellStyle name="Notas 4 3 2 5" xfId="10677" xr:uid="{C896D4A6-334A-400F-B4A5-AB423182BEAD}"/>
    <cellStyle name="Notas 4 3 2 6" xfId="11837" xr:uid="{04DE4C13-180E-451C-B3AF-161713D2FB76}"/>
    <cellStyle name="Notas 4 3 2 7" xfId="12965" xr:uid="{D3AF533A-67D5-4552-9159-C5B5FFC5A920}"/>
    <cellStyle name="Notas 4 3 2 8" xfId="14071" xr:uid="{65E68D45-23FF-4CEA-B241-82C7E7D644B6}"/>
    <cellStyle name="Notas 4 3 2 9" xfId="14992" xr:uid="{6136E512-0F48-4175-8C01-143B2BB2F1D7}"/>
    <cellStyle name="Notas 4 3 3" xfId="4015" xr:uid="{8C34A0AD-A3D2-420F-8A0D-553D40C7E7BF}"/>
    <cellStyle name="Notas 4 3 4" xfId="3315" xr:uid="{B474AABB-9391-4953-B94C-57DD8C9448C9}"/>
    <cellStyle name="Notas 4 3 5" xfId="5149" xr:uid="{7A99EBE9-50BE-4D5A-BE53-B3F73E13D3B4}"/>
    <cellStyle name="Notas 4 3 6" xfId="8013" xr:uid="{8E66BC9D-ABF5-401E-9AF1-3D18AB17D6D2}"/>
    <cellStyle name="Notas 4 3 7" xfId="6817" xr:uid="{BEC8138A-66E6-4697-A03D-3A7BB31A2B64}"/>
    <cellStyle name="Notas 4 3 8" xfId="3385" xr:uid="{ECC6F80D-E862-463E-B51B-81F67A5296A8}"/>
    <cellStyle name="Notas 4 3 9" xfId="10012" xr:uid="{026E22E0-B4A6-4CF0-BDEB-49507DD46325}"/>
    <cellStyle name="Notas 4 4" xfId="1390" xr:uid="{00000000-0005-0000-0000-00005A060000}"/>
    <cellStyle name="Notas 4 4 10" xfId="10096" xr:uid="{98993275-7761-41C1-B7B6-ABB3B80F4F92}"/>
    <cellStyle name="Notas 4 4 11" xfId="13923" xr:uid="{A623E28A-370E-45A4-BAFE-8EABCE2FE16B}"/>
    <cellStyle name="Notas 4 4 12" xfId="10523" xr:uid="{E4ECC131-906E-4E7B-A4D9-24BE63956D7F}"/>
    <cellStyle name="Notas 4 4 2" xfId="5500" xr:uid="{7E283394-8E5B-443C-9FAC-81C87F2D7146}"/>
    <cellStyle name="Notas 4 4 2 10" xfId="15585" xr:uid="{855F9D8D-CAC0-4359-A99B-C5E1AF5CC1E1}"/>
    <cellStyle name="Notas 4 4 2 2" xfId="6973" xr:uid="{370D2DB0-8D63-4604-A299-1DF7A691D1F6}"/>
    <cellStyle name="Notas 4 4 2 3" xfId="8193" xr:uid="{05C12582-C1B8-4919-B714-F0DFC2BF1F00}"/>
    <cellStyle name="Notas 4 4 2 4" xfId="9446" xr:uid="{812A7B99-DD61-4B93-B06A-9CAB00473202}"/>
    <cellStyle name="Notas 4 4 2 5" xfId="10678" xr:uid="{0790641A-C5D0-492D-BB71-49239C91BB7D}"/>
    <cellStyle name="Notas 4 4 2 6" xfId="11838" xr:uid="{491B8246-B054-4B79-A6C5-9EE711C36343}"/>
    <cellStyle name="Notas 4 4 2 7" xfId="12966" xr:uid="{9D4D7439-0676-4884-8856-E6F4B54B63DB}"/>
    <cellStyle name="Notas 4 4 2 8" xfId="14072" xr:uid="{C4E9AC63-CCE7-4992-8F38-52EF067887B4}"/>
    <cellStyle name="Notas 4 4 2 9" xfId="14993" xr:uid="{2BF2CA8D-13BB-4C37-8DFD-58C88EED5D12}"/>
    <cellStyle name="Notas 4 4 3" xfId="4016" xr:uid="{76668A8F-EB57-46FE-B55E-C3815E8F30DE}"/>
    <cellStyle name="Notas 4 4 4" xfId="3314" xr:uid="{7C203E2B-8358-46E5-8BD5-1668274D5DD0}"/>
    <cellStyle name="Notas 4 4 5" xfId="6793" xr:uid="{524CA595-77D0-4119-80A9-56E0CC694868}"/>
    <cellStyle name="Notas 4 4 6" xfId="3358" xr:uid="{0B4A2F38-13B0-4A34-A1BB-1AB71F170DD1}"/>
    <cellStyle name="Notas 4 4 7" xfId="5123" xr:uid="{D991E09B-68F1-4F94-8577-0B1B1E51B5C4}"/>
    <cellStyle name="Notas 4 4 8" xfId="8029" xr:uid="{CA79B70B-5B7A-40D5-947A-8DAA64D8A160}"/>
    <cellStyle name="Notas 4 4 9" xfId="10013" xr:uid="{7B45D1FE-564F-4D96-AC7F-2D9D1A517AB3}"/>
    <cellStyle name="Notas 4 5" xfId="1391" xr:uid="{00000000-0005-0000-0000-00005B060000}"/>
    <cellStyle name="Notas 4 5 10" xfId="12799" xr:uid="{38AFAE52-C955-4E6F-8EE3-D561DC8792E5}"/>
    <cellStyle name="Notas 4 5 11" xfId="9977" xr:uid="{6B89CFA9-5C76-48C0-89AA-EA073996DF1A}"/>
    <cellStyle name="Notas 4 5 12" xfId="14868" xr:uid="{06F6F038-FB1E-49C0-BC86-6DA1B180F667}"/>
    <cellStyle name="Notas 4 5 2" xfId="5501" xr:uid="{9143E7FC-A15D-442F-BFEE-C02C5166E6E0}"/>
    <cellStyle name="Notas 4 5 2 10" xfId="15586" xr:uid="{9E5E9F89-8B75-461C-B90C-3BEAB3249AB3}"/>
    <cellStyle name="Notas 4 5 2 2" xfId="6974" xr:uid="{75ADB70D-E3C0-4F57-94F2-E3D0DD55B297}"/>
    <cellStyle name="Notas 4 5 2 3" xfId="8194" xr:uid="{2A5327E4-5136-4C38-BBF2-C79CB5AE3912}"/>
    <cellStyle name="Notas 4 5 2 4" xfId="9447" xr:uid="{E1519B61-19CF-4797-B916-193F60BA4D9A}"/>
    <cellStyle name="Notas 4 5 2 5" xfId="10679" xr:uid="{E935AAAE-1C29-466A-9339-86954029473C}"/>
    <cellStyle name="Notas 4 5 2 6" xfId="11839" xr:uid="{6415B92A-4DF7-4ED4-8711-57A9098BB7F1}"/>
    <cellStyle name="Notas 4 5 2 7" xfId="12967" xr:uid="{4EA94E43-CEC8-4F39-8922-91656C265CE6}"/>
    <cellStyle name="Notas 4 5 2 8" xfId="14073" xr:uid="{A46DFDC2-1B84-4F3D-876B-6ED068C08F18}"/>
    <cellStyle name="Notas 4 5 2 9" xfId="14994" xr:uid="{4AE78966-7FE6-415B-B24C-E9C5DD07F498}"/>
    <cellStyle name="Notas 4 5 3" xfId="4017" xr:uid="{7C2F3018-785F-424D-A913-5D9C718C9F17}"/>
    <cellStyle name="Notas 4 5 4" xfId="3313" xr:uid="{496CD61D-D1C1-4E4B-88D7-10CC7F765B47}"/>
    <cellStyle name="Notas 4 5 5" xfId="3020" xr:uid="{D74991EF-47B8-4467-9672-B1154D1A9B84}"/>
    <cellStyle name="Notas 4 5 6" xfId="8012" xr:uid="{9F378A47-2F36-4B58-93A2-49885974D54B}"/>
    <cellStyle name="Notas 4 5 7" xfId="9270" xr:uid="{A51FA76A-9E9B-4E6B-B08F-78F89C1E4F6C}"/>
    <cellStyle name="Notas 4 5 8" xfId="10508" xr:uid="{BE980800-E50D-4631-9C25-107625949C2E}"/>
    <cellStyle name="Notas 4 5 9" xfId="10014" xr:uid="{4998A8BD-8C9A-4A16-A298-C52AB610AA26}"/>
    <cellStyle name="Notas 4 6" xfId="5497" xr:uid="{BCDD201A-79C5-4439-879A-2AF8829D6929}"/>
    <cellStyle name="Notas 4 6 10" xfId="15582" xr:uid="{4A6DCBBB-6F48-4AA9-994F-86076F5AAA17}"/>
    <cellStyle name="Notas 4 6 2" xfId="6970" xr:uid="{7B7A8697-6D3D-40B9-8E43-E31AE7593235}"/>
    <cellStyle name="Notas 4 6 3" xfId="8190" xr:uid="{ACEA3B80-C656-4DC2-9771-2B49F6BD4EF7}"/>
    <cellStyle name="Notas 4 6 4" xfId="9443" xr:uid="{7695D9AC-78E2-433E-9F5D-5A5FABF4259E}"/>
    <cellStyle name="Notas 4 6 5" xfId="10675" xr:uid="{F1555A4E-C2C0-4419-9B53-FC69973E0842}"/>
    <cellStyle name="Notas 4 6 6" xfId="11835" xr:uid="{9C863032-85E3-4FFE-816A-44B7EE04B3C7}"/>
    <cellStyle name="Notas 4 6 7" xfId="12963" xr:uid="{612C7461-D31F-433E-8EAC-7220244E597D}"/>
    <cellStyle name="Notas 4 6 8" xfId="14069" xr:uid="{33D450D8-D40D-426B-8A9A-8788D1A31467}"/>
    <cellStyle name="Notas 4 6 9" xfId="14990" xr:uid="{8C4C171A-BD29-44F4-8118-93192A4DCD33}"/>
    <cellStyle name="Notas 4 7" xfId="4013" xr:uid="{8DD5F2BF-99DF-43B1-B0D1-FD5C75676522}"/>
    <cellStyle name="Notas 4 8" xfId="3316" xr:uid="{55A5BFC6-6D2B-4DBE-8FF6-70340E4CA9B5}"/>
    <cellStyle name="Notas 4 9" xfId="3059" xr:uid="{EC8E486C-D06F-4A0B-ADC4-91CC392BF309}"/>
    <cellStyle name="Notas 5" xfId="1392" xr:uid="{00000000-0005-0000-0000-00005C060000}"/>
    <cellStyle name="Notas 5 10" xfId="3357" xr:uid="{2005E5B2-FBD3-43C1-BCC0-B249AF1BA4C2}"/>
    <cellStyle name="Notas 5 11" xfId="6816" xr:uid="{102C5C7E-4D6A-457A-B3A7-FA2445E33094}"/>
    <cellStyle name="Notas 5 12" xfId="7497" xr:uid="{4B03846B-B10C-4A2C-BE99-52734B2F3066}"/>
    <cellStyle name="Notas 5 13" xfId="10015" xr:uid="{C5DD09E5-B37E-48B7-8EC7-BC80363286A8}"/>
    <cellStyle name="Notas 5 14" xfId="11814" xr:uid="{83049A63-FE85-4D47-9FB5-1FC9D2C1A6B0}"/>
    <cellStyle name="Notas 5 15" xfId="10346" xr:uid="{45093905-2522-4B20-A249-5D587F62DDFA}"/>
    <cellStyle name="Notas 5 16" xfId="10522" xr:uid="{62B1BD9B-E873-42D2-BD52-7DD33EF95477}"/>
    <cellStyle name="Notas 5 2" xfId="1393" xr:uid="{00000000-0005-0000-0000-00005D060000}"/>
    <cellStyle name="Notas 5 2 10" xfId="12798" xr:uid="{314796C4-D1B4-4859-B3A2-0A4D154A912E}"/>
    <cellStyle name="Notas 5 2 11" xfId="13921" xr:uid="{85D2E7C0-C6C0-4D09-A684-0058F1A651B8}"/>
    <cellStyle name="Notas 5 2 12" xfId="14867" xr:uid="{FCFD9695-EBE1-4182-996D-48EEBD784C83}"/>
    <cellStyle name="Notas 5 2 2" xfId="5503" xr:uid="{D5362A35-F92B-4395-B101-E38957DD91A2}"/>
    <cellStyle name="Notas 5 2 2 10" xfId="15588" xr:uid="{23EB72F7-7EE1-4A56-A23E-4221A7E732FF}"/>
    <cellStyle name="Notas 5 2 2 2" xfId="6976" xr:uid="{4F96411A-073D-46F6-B4A0-48DE43D1746B}"/>
    <cellStyle name="Notas 5 2 2 3" xfId="8196" xr:uid="{88A1D0C9-AE4B-4301-BACA-364285DE83E0}"/>
    <cellStyle name="Notas 5 2 2 4" xfId="9449" xr:uid="{F7E35BBD-F4DB-49F4-A983-972C84E53E62}"/>
    <cellStyle name="Notas 5 2 2 5" xfId="10681" xr:uid="{FFD9980B-8C70-495E-9060-5AA607A5042F}"/>
    <cellStyle name="Notas 5 2 2 6" xfId="11841" xr:uid="{E0AF4F27-7551-4E5E-9D7A-E82A68A6BE59}"/>
    <cellStyle name="Notas 5 2 2 7" xfId="12969" xr:uid="{6FFD5086-6EFF-4A1A-A3A1-62DFB8EA10BA}"/>
    <cellStyle name="Notas 5 2 2 8" xfId="14075" xr:uid="{6AB6A69D-C869-4FF2-866B-96BE23EA7232}"/>
    <cellStyle name="Notas 5 2 2 9" xfId="14996" xr:uid="{CA97C332-E012-4010-987E-BE19F779A023}"/>
    <cellStyle name="Notas 5 2 3" xfId="4019" xr:uid="{E1FB719B-0485-415E-917F-F35E479CEC58}"/>
    <cellStyle name="Notas 5 2 4" xfId="3311" xr:uid="{D2EB8474-C365-4891-A378-7F13D0C18EC7}"/>
    <cellStyle name="Notas 5 2 5" xfId="6791" xr:uid="{DA1C23DE-A41D-47AC-B727-070DB5B34779}"/>
    <cellStyle name="Notas 5 2 6" xfId="3356" xr:uid="{22A7970B-2783-4C3A-8DDA-1E14F8D85F05}"/>
    <cellStyle name="Notas 5 2 7" xfId="9269" xr:uid="{C48180F2-B037-4113-A5DE-FC5F4E6249E5}"/>
    <cellStyle name="Notas 5 2 8" xfId="10507" xr:uid="{CFB11BC8-7916-4BB0-87E8-0C7EB3C93692}"/>
    <cellStyle name="Notas 5 2 9" xfId="10016" xr:uid="{6BABD343-D385-4CF2-834C-0CD7FA88D380}"/>
    <cellStyle name="Notas 5 3" xfId="1394" xr:uid="{00000000-0005-0000-0000-00005E060000}"/>
    <cellStyle name="Notas 5 3 10" xfId="11566" xr:uid="{6395E6D5-F634-4296-BACA-E19262875DB0}"/>
    <cellStyle name="Notas 5 3 11" xfId="13922" xr:uid="{A18CE76A-A6DC-469B-9083-42C67FA16A32}"/>
    <cellStyle name="Notas 5 3 12" xfId="12819" xr:uid="{95096B99-F222-418E-8D48-E3D2BA26A35C}"/>
    <cellStyle name="Notas 5 3 2" xfId="5504" xr:uid="{AB5D67D0-AEBD-4550-AFA7-582FF01DA351}"/>
    <cellStyle name="Notas 5 3 2 10" xfId="15589" xr:uid="{FEFACA54-92B3-48A3-A675-1EE9C74B50BD}"/>
    <cellStyle name="Notas 5 3 2 2" xfId="6977" xr:uid="{94E6D327-BD27-42DC-897C-86AE1C6AC335}"/>
    <cellStyle name="Notas 5 3 2 3" xfId="8197" xr:uid="{7E52902D-9F3B-49CB-BAC8-14BDC410475E}"/>
    <cellStyle name="Notas 5 3 2 4" xfId="9450" xr:uid="{6D8A7F9A-A355-4E96-B46F-21B6BF7B0667}"/>
    <cellStyle name="Notas 5 3 2 5" xfId="10682" xr:uid="{1897C866-1443-4C24-A832-BA6AFEDEF0E2}"/>
    <cellStyle name="Notas 5 3 2 6" xfId="11842" xr:uid="{A386EF8A-92B8-42BF-93DC-1D271145A208}"/>
    <cellStyle name="Notas 5 3 2 7" xfId="12970" xr:uid="{9E199031-8928-4047-B7EC-7394EEC7152D}"/>
    <cellStyle name="Notas 5 3 2 8" xfId="14076" xr:uid="{6D5BBA96-E9FE-4925-A839-E37B382C31F7}"/>
    <cellStyle name="Notas 5 3 2 9" xfId="14997" xr:uid="{07AF47A8-27D2-4F36-81DE-33AD73AF5768}"/>
    <cellStyle name="Notas 5 3 3" xfId="4020" xr:uid="{26D8861E-706B-4455-85D9-60132C4AF481}"/>
    <cellStyle name="Notas 5 3 4" xfId="3310" xr:uid="{49CD7CA4-98A8-4E4B-9636-4EA09285DE3E}"/>
    <cellStyle name="Notas 5 3 5" xfId="6792" xr:uid="{54AC1D6F-97A9-47F8-B314-FCC7BB0A5398}"/>
    <cellStyle name="Notas 5 3 6" xfId="4917" xr:uid="{2B8C24CD-9F5B-48DB-9B71-C0ED9C8A5229}"/>
    <cellStyle name="Notas 5 3 7" xfId="5124" xr:uid="{D4683B47-ABE6-488C-9398-3BC75DD48678}"/>
    <cellStyle name="Notas 5 3 8" xfId="7639" xr:uid="{A7DBB9E7-6730-4BC4-8DC3-F131A6AF570F}"/>
    <cellStyle name="Notas 5 3 9" xfId="3876" xr:uid="{445E83D5-9710-4360-B474-9BF094992BAC}"/>
    <cellStyle name="Notas 5 4" xfId="1395" xr:uid="{00000000-0005-0000-0000-00005F060000}"/>
    <cellStyle name="Notas 5 4 10" xfId="11568" xr:uid="{1F959FCE-D939-4D35-AA9B-8200A0A9B2B8}"/>
    <cellStyle name="Notas 5 4 11" xfId="10633" xr:uid="{9CF8CE39-A150-4AC7-B22B-215FBC1E1F42}"/>
    <cellStyle name="Notas 5 4 12" xfId="12818" xr:uid="{1B6C9DA5-E7F2-4711-8BAD-396F75D40E14}"/>
    <cellStyle name="Notas 5 4 2" xfId="5505" xr:uid="{582E2089-0E2C-400C-9950-E48D0241E597}"/>
    <cellStyle name="Notas 5 4 2 10" xfId="15590" xr:uid="{46E10997-F030-4021-8D35-BD1D611D1A51}"/>
    <cellStyle name="Notas 5 4 2 2" xfId="6978" xr:uid="{484F025A-2AAB-44DA-BA7C-9ACCAE8CE355}"/>
    <cellStyle name="Notas 5 4 2 3" xfId="8198" xr:uid="{B627C15B-2BB7-45BD-B21F-50A1F65E60CE}"/>
    <cellStyle name="Notas 5 4 2 4" xfId="9451" xr:uid="{0E75CB93-1B7A-4606-8662-8C835775C269}"/>
    <cellStyle name="Notas 5 4 2 5" xfId="10683" xr:uid="{B95D62ED-BAE2-48EA-9A81-238F43F4CCDA}"/>
    <cellStyle name="Notas 5 4 2 6" xfId="11843" xr:uid="{036E4CAF-E0C8-4F7E-AF44-7D5BB0123B00}"/>
    <cellStyle name="Notas 5 4 2 7" xfId="12971" xr:uid="{F7F994AB-6D18-4DB9-8B1E-183936A358E9}"/>
    <cellStyle name="Notas 5 4 2 8" xfId="14077" xr:uid="{D5BB8AA0-876F-4BA6-8B49-5CEAB4877859}"/>
    <cellStyle name="Notas 5 4 2 9" xfId="14998" xr:uid="{69173903-CAAD-4D7E-9D26-7036F90771A7}"/>
    <cellStyle name="Notas 5 4 3" xfId="4021" xr:uid="{108C6616-F83E-446B-B73D-3D9508CD59B4}"/>
    <cellStyle name="Notas 5 4 4" xfId="3309" xr:uid="{91642B77-CB60-4EE3-BBDD-3CA849D15B9A}"/>
    <cellStyle name="Notas 5 4 5" xfId="3046" xr:uid="{9ED9FE61-1762-429E-B5C7-08AB9A056942}"/>
    <cellStyle name="Notas 5 4 6" xfId="6637" xr:uid="{EA07D0AC-16FD-4313-8F60-8A7D45A7A4FD}"/>
    <cellStyle name="Notas 5 4 7" xfId="6815" xr:uid="{1D3176AC-084C-4637-BF85-2F8B47604294}"/>
    <cellStyle name="Notas 5 4 8" xfId="3384" xr:uid="{2EDE5983-3EEA-4E78-B175-11F3D89EC945}"/>
    <cellStyle name="Notas 5 4 9" xfId="3877" xr:uid="{DCD6374D-FFB6-4E53-8314-612FA71D090E}"/>
    <cellStyle name="Notas 5 5" xfId="1396" xr:uid="{00000000-0005-0000-0000-000060060000}"/>
    <cellStyle name="Notas 5 5 10" xfId="12796" xr:uid="{845282CD-9D53-434B-8172-FE462B1F25EA}"/>
    <cellStyle name="Notas 5 5 11" xfId="13920" xr:uid="{2EAB1AD3-6FF5-498D-B2B4-E01A151D9871}"/>
    <cellStyle name="Notas 5 5 12" xfId="14865" xr:uid="{BD636DE6-2BA7-431C-973D-28703EF2D45C}"/>
    <cellStyle name="Notas 5 5 2" xfId="5506" xr:uid="{275C15FB-6A32-4864-8201-6DF88A0836B8}"/>
    <cellStyle name="Notas 5 5 2 10" xfId="15591" xr:uid="{AAB778AF-A45A-4AB2-9818-0D2FCC4B5548}"/>
    <cellStyle name="Notas 5 5 2 2" xfId="6979" xr:uid="{953AC380-6A04-495D-8D72-5E1B2B995ED9}"/>
    <cellStyle name="Notas 5 5 2 3" xfId="8199" xr:uid="{EF2CE977-971B-41B1-B86B-9CAA239B1A5B}"/>
    <cellStyle name="Notas 5 5 2 4" xfId="9452" xr:uid="{5EC485D9-E5C3-44D3-9278-688832322C05}"/>
    <cellStyle name="Notas 5 5 2 5" xfId="10684" xr:uid="{36AF6605-A93E-46B9-B3DA-AD93DA78F160}"/>
    <cellStyle name="Notas 5 5 2 6" xfId="11844" xr:uid="{B902E5FA-04DD-4148-B27E-6B21E7BF751D}"/>
    <cellStyle name="Notas 5 5 2 7" xfId="12972" xr:uid="{72A64B0F-A89B-4AF3-B0CB-0C5A32F6FB8F}"/>
    <cellStyle name="Notas 5 5 2 8" xfId="14078" xr:uid="{6E80DFFA-80DE-413C-9B3E-A89426AB4051}"/>
    <cellStyle name="Notas 5 5 2 9" xfId="14999" xr:uid="{CAE637DB-CAAC-490D-8823-55ACAC282B63}"/>
    <cellStyle name="Notas 5 5 3" xfId="4022" xr:uid="{A1DFFD32-016E-44D1-AC25-B573FEFEE1F7}"/>
    <cellStyle name="Notas 5 5 4" xfId="3308" xr:uid="{2ABFFF11-E4E8-4952-A838-6C0960070E9F}"/>
    <cellStyle name="Notas 5 5 5" xfId="6790" xr:uid="{583B51CE-4FDE-44B1-A377-FB1CB2FF4462}"/>
    <cellStyle name="Notas 5 5 6" xfId="8011" xr:uid="{7529E2C7-CE2E-4EDB-86D7-B44CC55E5D2A}"/>
    <cellStyle name="Notas 5 5 7" xfId="9267" xr:uid="{49756C76-9057-4757-9C46-C62D9DA145BF}"/>
    <cellStyle name="Notas 5 5 8" xfId="10505" xr:uid="{75B5975B-0DFB-4AB1-B3F1-57C056C1FD1D}"/>
    <cellStyle name="Notas 5 5 9" xfId="3878" xr:uid="{909D064A-DABA-41FD-9B7D-03E90C857335}"/>
    <cellStyle name="Notas 5 6" xfId="5502" xr:uid="{BFAD0A17-1A6B-4097-9CFB-BAF0C76A740A}"/>
    <cellStyle name="Notas 5 6 10" xfId="15587" xr:uid="{A3794047-3AEB-451A-A0F4-5EA97DD61D0D}"/>
    <cellStyle name="Notas 5 6 2" xfId="6975" xr:uid="{E881887E-9734-40ED-B9AE-E50E27A6AFC0}"/>
    <cellStyle name="Notas 5 6 3" xfId="8195" xr:uid="{A046DC7B-6A85-4288-89EC-BE8487FC0C7A}"/>
    <cellStyle name="Notas 5 6 4" xfId="9448" xr:uid="{80E16E44-4071-4F9A-BAA2-72A7F3449935}"/>
    <cellStyle name="Notas 5 6 5" xfId="10680" xr:uid="{A16CB984-3B93-42F8-AB8B-2179B871B24B}"/>
    <cellStyle name="Notas 5 6 6" xfId="11840" xr:uid="{D8B16787-565E-452D-AF5A-97C38C07BF3B}"/>
    <cellStyle name="Notas 5 6 7" xfId="12968" xr:uid="{9C7AB409-0DAD-4BC8-B377-53618DA3FAC3}"/>
    <cellStyle name="Notas 5 6 8" xfId="14074" xr:uid="{72DF3286-AA61-4494-AE15-6F63DAAC2901}"/>
    <cellStyle name="Notas 5 6 9" xfId="14995" xr:uid="{D0E4EED4-854A-42EF-8353-91C8CAE14979}"/>
    <cellStyle name="Notas 5 7" xfId="4018" xr:uid="{5F298150-6E3A-4AAC-98EC-F41A3F1A2503}"/>
    <cellStyle name="Notas 5 8" xfId="3312" xr:uid="{B27A5254-A08D-4FCA-98A0-487E6F612BCA}"/>
    <cellStyle name="Notas 5 9" xfId="5150" xr:uid="{872F3F3F-D9A0-4C1A-B382-360625BD2915}"/>
    <cellStyle name="Notas 6" xfId="1397" xr:uid="{00000000-0005-0000-0000-000061060000}"/>
    <cellStyle name="Notas 6 10" xfId="8010" xr:uid="{4B12FAFB-1DCF-4B7A-B32F-44A4A4A5B437}"/>
    <cellStyle name="Notas 6 11" xfId="9268" xr:uid="{A7091FD8-4181-4C6C-A9A5-76CEE29A1E11}"/>
    <cellStyle name="Notas 6 12" xfId="10506" xr:uid="{F1E068D7-8DF3-4AA8-9622-43641D6F0DB4}"/>
    <cellStyle name="Notas 6 13" xfId="3879" xr:uid="{C6854FA0-016B-4B68-9EA9-6D81AFABA3D6}"/>
    <cellStyle name="Notas 6 14" xfId="12797" xr:uid="{323698F8-A407-4619-A4A0-9BB353A2160D}"/>
    <cellStyle name="Notas 6 15" xfId="8836" xr:uid="{4CE9BFEF-1826-43E5-B31A-551DDBB2741E}"/>
    <cellStyle name="Notas 6 16" xfId="14866" xr:uid="{E6F3E3BA-1B27-404D-AD93-964B4D5F067A}"/>
    <cellStyle name="Notas 6 2" xfId="1398" xr:uid="{00000000-0005-0000-0000-000062060000}"/>
    <cellStyle name="Notas 6 2 10" xfId="13919" xr:uid="{F87156A9-98AA-4EA6-B1CA-E71D5E7AD4F9}"/>
    <cellStyle name="Notas 6 2 11" xfId="12302" xr:uid="{C8E6E7A3-6C27-4EA9-9617-ED3D20724975}"/>
    <cellStyle name="Notas 6 2 2" xfId="4024" xr:uid="{12D8F1E3-B586-4454-AAB5-E16501FE8968}"/>
    <cellStyle name="Notas 6 2 3" xfId="3306" xr:uid="{13D013C4-2597-498F-B151-1285633C25FA}"/>
    <cellStyle name="Notas 6 2 4" xfId="6789" xr:uid="{1CEF6191-74AD-46F1-9BF3-4583E044B0D0}"/>
    <cellStyle name="Notas 6 2 5" xfId="3355" xr:uid="{1207C2D2-7E44-455C-9C08-B61A9041D586}"/>
    <cellStyle name="Notas 6 2 6" xfId="5125" xr:uid="{D2A36F58-3979-43C1-BCCD-E3AC6A2DB30A}"/>
    <cellStyle name="Notas 6 2 7" xfId="8028" xr:uid="{0F71BA3B-5E7C-4C0E-8D87-A08383437BFC}"/>
    <cellStyle name="Notas 6 2 8" xfId="3880" xr:uid="{57661079-08F6-44A0-8628-08D8A4D86909}"/>
    <cellStyle name="Notas 6 2 9" xfId="11565" xr:uid="{3B6459BC-429B-40DA-9A02-A67BB630862D}"/>
    <cellStyle name="Notas 6 3" xfId="1399" xr:uid="{00000000-0005-0000-0000-000063060000}"/>
    <cellStyle name="Notas 6 3 10" xfId="12795" xr:uid="{E6B687E1-45B8-4B8C-8D4E-55937E795BEB}"/>
    <cellStyle name="Notas 6 3 11" xfId="11559" xr:uid="{E747F04E-722E-48E2-8C63-306918CC70FE}"/>
    <cellStyle name="Notas 6 3 12" xfId="14864" xr:uid="{54C68A2C-9DA8-4837-81C8-4C7B265655D6}"/>
    <cellStyle name="Notas 6 3 2" xfId="5508" xr:uid="{F18C95E2-9CFA-4EBB-BE4C-3DF6C24F5D54}"/>
    <cellStyle name="Notas 6 3 2 10" xfId="15593" xr:uid="{7292819D-3E20-4D86-A1DE-D9A95FA26F03}"/>
    <cellStyle name="Notas 6 3 2 2" xfId="6981" xr:uid="{0726BA75-89A4-40E9-ABAD-195AEA91E93C}"/>
    <cellStyle name="Notas 6 3 2 3" xfId="8201" xr:uid="{E01C1E15-D0A6-44BA-A419-4FBEFEB8940C}"/>
    <cellStyle name="Notas 6 3 2 4" xfId="9454" xr:uid="{1803B444-16B8-49E8-8B08-D2DB86D0ED17}"/>
    <cellStyle name="Notas 6 3 2 5" xfId="10686" xr:uid="{3B2CFDBA-896A-47FD-BC3D-D7BE569BBED6}"/>
    <cellStyle name="Notas 6 3 2 6" xfId="11846" xr:uid="{C6EFE8B6-A857-4166-BC3B-6DBB2FEB7472}"/>
    <cellStyle name="Notas 6 3 2 7" xfId="12974" xr:uid="{81D3DCB2-858E-41E6-B346-10EA67BD9504}"/>
    <cellStyle name="Notas 6 3 2 8" xfId="14080" xr:uid="{DE85A797-C8D9-4CD2-9737-EE04CDF9DD75}"/>
    <cellStyle name="Notas 6 3 2 9" xfId="15001" xr:uid="{78C6791E-5D4A-404B-A293-EEE42312F79B}"/>
    <cellStyle name="Notas 6 3 3" xfId="4025" xr:uid="{776B47F8-09DE-4068-B518-201E24B4B479}"/>
    <cellStyle name="Notas 6 3 4" xfId="3305" xr:uid="{249C1A6A-D640-439C-AB7C-841DF3E21291}"/>
    <cellStyle name="Notas 6 3 5" xfId="3900" xr:uid="{FBC95E30-6C0D-48E6-B9DB-4F82634972DD}"/>
    <cellStyle name="Notas 6 3 6" xfId="6638" xr:uid="{3D391E58-20F4-41BA-BC42-73996C6F8350}"/>
    <cellStyle name="Notas 6 3 7" xfId="9266" xr:uid="{094348D4-285D-4D3E-BDD8-4EAB01F674A0}"/>
    <cellStyle name="Notas 6 3 8" xfId="10504" xr:uid="{623AE347-2B99-4B53-BD7E-F5B213740D46}"/>
    <cellStyle name="Notas 6 3 9" xfId="3881" xr:uid="{2EBA3553-507A-4590-B7B1-DC133AB3EF3C}"/>
    <cellStyle name="Notas 6 4" xfId="1400" xr:uid="{00000000-0005-0000-0000-000064060000}"/>
    <cellStyle name="Notas 6 4 10" xfId="11570" xr:uid="{F7412DC5-E68E-48ED-BFFD-5AC267C3DC25}"/>
    <cellStyle name="Notas 6 4 11" xfId="13918" xr:uid="{87B82E77-3B04-4F3E-A227-7F31B7FFA7FE}"/>
    <cellStyle name="Notas 6 4 12" xfId="11204" xr:uid="{E609A93C-A151-4CA9-A6D2-D27B87A6836F}"/>
    <cellStyle name="Notas 6 4 2" xfId="5509" xr:uid="{19ECAE31-5A7D-435F-AA59-4E2FA390511D}"/>
    <cellStyle name="Notas 6 4 2 10" xfId="15594" xr:uid="{C6EF0F9B-D43C-4046-BF20-C1F07C48D399}"/>
    <cellStyle name="Notas 6 4 2 2" xfId="6982" xr:uid="{6C520700-099F-49E1-8244-243EF5DD99A7}"/>
    <cellStyle name="Notas 6 4 2 3" xfId="8202" xr:uid="{6DCA88C6-D824-4017-BF0E-4D36DD2BA796}"/>
    <cellStyle name="Notas 6 4 2 4" xfId="9455" xr:uid="{63AE8AB0-C30E-4EEE-86FF-377500AC6C85}"/>
    <cellStyle name="Notas 6 4 2 5" xfId="10687" xr:uid="{43638989-AC6E-40A7-98B9-6719A0E4872C}"/>
    <cellStyle name="Notas 6 4 2 6" xfId="11847" xr:uid="{3D9419C7-989E-4833-B537-C081CF407BE7}"/>
    <cellStyle name="Notas 6 4 2 7" xfId="12975" xr:uid="{A5796A0F-B93D-45E5-AA0A-DAF9C22A0395}"/>
    <cellStyle name="Notas 6 4 2 8" xfId="14081" xr:uid="{36D1DA72-3342-4125-966C-FEFAB0DF8064}"/>
    <cellStyle name="Notas 6 4 2 9" xfId="15002" xr:uid="{B7554142-F677-4E37-AD73-A5E2142790F8}"/>
    <cellStyle name="Notas 6 4 3" xfId="4026" xr:uid="{96E27709-7274-4EF0-9207-125FDAEEDD11}"/>
    <cellStyle name="Notas 6 4 4" xfId="3304" xr:uid="{05D994DA-2599-41E5-9144-CC20BAE1CB5D}"/>
    <cellStyle name="Notas 6 4 5" xfId="6788" xr:uid="{CC41D29C-5EEE-49F8-87A8-DA9A0358DCAE}"/>
    <cellStyle name="Notas 6 4 6" xfId="6934" xr:uid="{1CB54A79-B2D9-45D4-AE40-6A4748723360}"/>
    <cellStyle name="Notas 6 4 7" xfId="5126" xr:uid="{75C88636-68B7-408A-A35B-D914C9F4FD15}"/>
    <cellStyle name="Notas 6 4 8" xfId="3383" xr:uid="{F2265B34-589C-4BDC-BCF0-473D0B40D3F1}"/>
    <cellStyle name="Notas 6 4 9" xfId="3882" xr:uid="{2E06E1AB-0164-4AC9-9677-A200D1DD0F9A}"/>
    <cellStyle name="Notas 6 5" xfId="1401" xr:uid="{00000000-0005-0000-0000-000065060000}"/>
    <cellStyle name="Notas 6 5 10" xfId="12794" xr:uid="{5826D7FE-8A25-41C2-B293-3E6567122975}"/>
    <cellStyle name="Notas 6 5 11" xfId="12637" xr:uid="{A57A0479-6101-4FAE-BA0C-31B3081B0C4C}"/>
    <cellStyle name="Notas 6 5 12" xfId="14863" xr:uid="{386EF8F4-B6F8-4768-8B5F-B48A9CA938AC}"/>
    <cellStyle name="Notas 6 5 2" xfId="5510" xr:uid="{EE9AB664-449D-4121-907A-F30ED43A068C}"/>
    <cellStyle name="Notas 6 5 2 10" xfId="15595" xr:uid="{BA1963AB-4959-4C4B-9B71-581F85D4E6A5}"/>
    <cellStyle name="Notas 6 5 2 2" xfId="6983" xr:uid="{BE89BFFE-C905-4119-8AC0-4241BBE907F3}"/>
    <cellStyle name="Notas 6 5 2 3" xfId="8203" xr:uid="{B67CBB4D-52EB-472F-8754-1F5A374BD5B2}"/>
    <cellStyle name="Notas 6 5 2 4" xfId="9456" xr:uid="{5905A263-5751-4A5F-ABC7-09AE7A67FA01}"/>
    <cellStyle name="Notas 6 5 2 5" xfId="10688" xr:uid="{F673236A-FF6B-4759-96F0-92BF27A90014}"/>
    <cellStyle name="Notas 6 5 2 6" xfId="11848" xr:uid="{3902D06E-5991-4BBD-883E-0FF1A9B194CA}"/>
    <cellStyle name="Notas 6 5 2 7" xfId="12976" xr:uid="{9AC8D009-02DE-4F7F-8D5E-2FC0DE586708}"/>
    <cellStyle name="Notas 6 5 2 8" xfId="14082" xr:uid="{10B87DE9-9D11-416E-AFA0-346D6CF10F28}"/>
    <cellStyle name="Notas 6 5 2 9" xfId="15003" xr:uid="{937E9318-2CA5-4167-9ED4-E0FD7BD9A0D8}"/>
    <cellStyle name="Notas 6 5 3" xfId="4027" xr:uid="{CC1DF5BA-D1B3-49A8-BF5F-17A08E5DD271}"/>
    <cellStyle name="Notas 6 5 4" xfId="3303" xr:uid="{C3CC8A07-BCA7-40E2-A8A5-DE1114281FC3}"/>
    <cellStyle name="Notas 6 5 5" xfId="3901" xr:uid="{FBA0F341-F985-40B5-B834-9FDAA82373D5}"/>
    <cellStyle name="Notas 6 5 6" xfId="6303" xr:uid="{F0034DFB-49B9-43EC-AC85-4AA80ADE57D1}"/>
    <cellStyle name="Notas 6 5 7" xfId="9265" xr:uid="{F29BD898-96BB-46AB-8FB1-D4960220A2B6}"/>
    <cellStyle name="Notas 6 5 8" xfId="10503" xr:uid="{DEB6A365-CA0A-49EA-BB7E-DA929FB5FCB9}"/>
    <cellStyle name="Notas 6 5 9" xfId="3883" xr:uid="{155F46C9-08A0-4322-839D-B568B9D36FD7}"/>
    <cellStyle name="Notas 6 6" xfId="5507" xr:uid="{EDEA9837-7B58-4FEA-B88D-8F5F9642CFB9}"/>
    <cellStyle name="Notas 6 6 10" xfId="15592" xr:uid="{D9872A60-D0D8-4158-9CDD-391AA336C581}"/>
    <cellStyle name="Notas 6 6 2" xfId="6980" xr:uid="{141B4C18-EA51-4708-BB1A-E17E6C1BB63D}"/>
    <cellStyle name="Notas 6 6 3" xfId="8200" xr:uid="{3A437413-05E0-439A-A848-C5C50B7EB259}"/>
    <cellStyle name="Notas 6 6 4" xfId="9453" xr:uid="{0A78A803-041D-44ED-92EC-23A995AD2C72}"/>
    <cellStyle name="Notas 6 6 5" xfId="10685" xr:uid="{821FF797-8391-4DF2-BFF4-5C95460FC5B9}"/>
    <cellStyle name="Notas 6 6 6" xfId="11845" xr:uid="{6F2DFBFF-B79D-42DB-8F24-7C694CAB3E2C}"/>
    <cellStyle name="Notas 6 6 7" xfId="12973" xr:uid="{90F86EFC-6D75-4A63-96D8-261527EBB0B0}"/>
    <cellStyle name="Notas 6 6 8" xfId="14079" xr:uid="{40DD4596-C089-44E0-99AE-E42B3C02ACB6}"/>
    <cellStyle name="Notas 6 6 9" xfId="15000" xr:uid="{ED462A1B-489D-488D-BB43-CEA53E15AD27}"/>
    <cellStyle name="Notas 6 7" xfId="4023" xr:uid="{8252854E-8032-4E16-A3CA-6316259999F3}"/>
    <cellStyle name="Notas 6 8" xfId="3307" xr:uid="{192B95FC-81C9-468E-A882-72DABCF45477}"/>
    <cellStyle name="Notas 6 9" xfId="5151" xr:uid="{8F1BBDA6-1215-48C6-AE54-D0019A3A19AA}"/>
    <cellStyle name="Notas 7" xfId="1402" xr:uid="{00000000-0005-0000-0000-000066060000}"/>
    <cellStyle name="Notas 7 10" xfId="6639" xr:uid="{173A1966-F219-4C6C-98A4-30E9EA3B9967}"/>
    <cellStyle name="Notas 7 11" xfId="5127" xr:uid="{E8BD8F42-F44A-4B58-BB1B-ED8A713790B4}"/>
    <cellStyle name="Notas 7 12" xfId="7626" xr:uid="{AAADF29D-28BE-41A5-BEDA-D52B024D5A61}"/>
    <cellStyle name="Notas 7 13" xfId="8153" xr:uid="{6D12CEC5-1C45-469F-B9F5-DDC499C8BA5A}"/>
    <cellStyle name="Notas 7 14" xfId="11572" xr:uid="{81F6164F-1710-419E-92AE-5135934928A1}"/>
    <cellStyle name="Notas 7 15" xfId="10347" xr:uid="{9C8DC7AF-7BAF-4E59-841F-5E6409C2AAAF}"/>
    <cellStyle name="Notas 7 16" xfId="11539" xr:uid="{6CC71EBA-D6B3-49E9-8A49-A88B8A017546}"/>
    <cellStyle name="Notas 7 2" xfId="1403" xr:uid="{00000000-0005-0000-0000-000067060000}"/>
    <cellStyle name="Notas 7 2 10" xfId="12793" xr:uid="{60E0EBE1-B981-4416-ABFF-4FF55D3BE2D2}"/>
    <cellStyle name="Notas 7 2 11" xfId="12638" xr:uid="{09E852EC-6805-48D2-85ED-5BEAD946B92F}"/>
    <cellStyle name="Notas 7 2 12" xfId="14862" xr:uid="{C91A3736-3C2A-47D7-AD31-EC2BCF7585F0}"/>
    <cellStyle name="Notas 7 2 2" xfId="5512" xr:uid="{7CA29F08-65BC-4602-B341-07D8F0E8775D}"/>
    <cellStyle name="Notas 7 2 2 10" xfId="15597" xr:uid="{F16D7D8A-50E3-4425-B1BF-9E48827AE3D8}"/>
    <cellStyle name="Notas 7 2 2 2" xfId="6985" xr:uid="{5EA67E7D-8B61-45EF-B518-CCA530FC74F5}"/>
    <cellStyle name="Notas 7 2 2 3" xfId="8205" xr:uid="{71319748-90FF-4F21-9C4A-DDD31560BAB1}"/>
    <cellStyle name="Notas 7 2 2 4" xfId="9458" xr:uid="{C871B194-65DC-48AB-B5F7-61ED58C23098}"/>
    <cellStyle name="Notas 7 2 2 5" xfId="10690" xr:uid="{8BB0596A-D079-4016-BF35-E7E931331D40}"/>
    <cellStyle name="Notas 7 2 2 6" xfId="11850" xr:uid="{1BC73296-407A-4FF0-9BDC-D8DB602FB7E1}"/>
    <cellStyle name="Notas 7 2 2 7" xfId="12978" xr:uid="{83BCBD07-117F-41B0-8DBD-5CA894455A4E}"/>
    <cellStyle name="Notas 7 2 2 8" xfId="14084" xr:uid="{96EFE02D-8A0D-414D-8EF3-C1369C7F3ED0}"/>
    <cellStyle name="Notas 7 2 2 9" xfId="15005" xr:uid="{19AAB607-5503-4201-B734-5F006F447E16}"/>
    <cellStyle name="Notas 7 2 3" xfId="4029" xr:uid="{92F88929-B521-4CF2-A600-38A46D05400B}"/>
    <cellStyle name="Notas 7 2 4" xfId="3301" xr:uid="{6B5A031D-7097-46AB-B2A0-45768B1F0537}"/>
    <cellStyle name="Notas 7 2 5" xfId="3902" xr:uid="{95B552B6-23FF-4689-8EDA-3E31A91B772D}"/>
    <cellStyle name="Notas 7 2 6" xfId="6640" xr:uid="{60BC253C-F57C-445C-BBEF-E2F328AA6AF0}"/>
    <cellStyle name="Notas 7 2 7" xfId="9264" xr:uid="{075FAE28-294B-4152-8AFE-A1A0105D535A}"/>
    <cellStyle name="Notas 7 2 8" xfId="10502" xr:uid="{21A6F626-F42B-4021-B32A-9F2CE5A74BC2}"/>
    <cellStyle name="Notas 7 2 9" xfId="8748" xr:uid="{9B836F32-82BE-4FC7-B6B5-82B71F1D63FB}"/>
    <cellStyle name="Notas 7 3" xfId="1404" xr:uid="{00000000-0005-0000-0000-000068060000}"/>
    <cellStyle name="Notas 7 3 10" xfId="10095" xr:uid="{66BB7366-F3A6-4498-9A51-F3BFEC1AD415}"/>
    <cellStyle name="Notas 7 3 11" xfId="12930" xr:uid="{2B950198-41C4-4BF3-ADD6-A95B176DC2EF}"/>
    <cellStyle name="Notas 7 3 12" xfId="8041" xr:uid="{0E148CD3-4441-4359-A6A0-E0781BED2A4C}"/>
    <cellStyle name="Notas 7 3 2" xfId="5513" xr:uid="{F284D080-66A4-4854-A964-FED271BEB2CE}"/>
    <cellStyle name="Notas 7 3 2 10" xfId="15598" xr:uid="{81A983F1-3999-4C44-B9E7-152002A86E94}"/>
    <cellStyle name="Notas 7 3 2 2" xfId="6986" xr:uid="{5A47C844-7FBD-49AA-B333-6A51CFCBAA9F}"/>
    <cellStyle name="Notas 7 3 2 3" xfId="8206" xr:uid="{7E62C77D-8EC0-4C6A-9865-26C68B832E34}"/>
    <cellStyle name="Notas 7 3 2 4" xfId="9459" xr:uid="{62738379-B019-4B77-AFC3-6ADCD95DFBB1}"/>
    <cellStyle name="Notas 7 3 2 5" xfId="10691" xr:uid="{ACDFC3EE-E8C7-4139-9911-3720301C6DDA}"/>
    <cellStyle name="Notas 7 3 2 6" xfId="11851" xr:uid="{70E8319F-D4CF-43C5-A9A5-4372F728C6B1}"/>
    <cellStyle name="Notas 7 3 2 7" xfId="12979" xr:uid="{5AC7865E-C0AF-46FE-863D-A49755A573D3}"/>
    <cellStyle name="Notas 7 3 2 8" xfId="14085" xr:uid="{677B3627-E368-4DF1-8FBE-C27C2BD0DC70}"/>
    <cellStyle name="Notas 7 3 2 9" xfId="15006" xr:uid="{85218585-4052-47AE-876A-55FA007FE80F}"/>
    <cellStyle name="Notas 7 3 3" xfId="4030" xr:uid="{136AEFCA-A39F-480A-B201-CB01A8CD904A}"/>
    <cellStyle name="Notas 7 3 4" xfId="3300" xr:uid="{2C2A254D-D72A-4ED1-85CB-07C602EEB1D2}"/>
    <cellStyle name="Notas 7 3 5" xfId="3903" xr:uid="{B190D813-BE8E-487F-BF5D-E626902513D5}"/>
    <cellStyle name="Notas 7 3 6" xfId="6936" xr:uid="{F9962E25-2047-48A2-964E-503B2BD55F6B}"/>
    <cellStyle name="Notas 7 3 7" xfId="5128" xr:uid="{9DA4EC8E-7C2E-4934-9337-16ABF8B13F7A}"/>
    <cellStyle name="Notas 7 3 8" xfId="9103" xr:uid="{9D6155F3-A5B9-4696-A05A-BA081628A22E}"/>
    <cellStyle name="Notas 7 3 9" xfId="3888" xr:uid="{3AD85E0C-31D8-4575-BBFF-D105186DFEDB}"/>
    <cellStyle name="Notas 7 4" xfId="1405" xr:uid="{00000000-0005-0000-0000-000069060000}"/>
    <cellStyle name="Notas 7 4 10" xfId="10104" xr:uid="{2B848E5B-68F1-49D3-9E19-E78CAD252E72}"/>
    <cellStyle name="Notas 7 4 11" xfId="13917" xr:uid="{9487D377-81C8-4A1C-BD0E-5330C649F3DA}"/>
    <cellStyle name="Notas 7 4 12" xfId="11540" xr:uid="{50AF840D-9196-44FD-BA75-CDBF57CB7586}"/>
    <cellStyle name="Notas 7 4 2" xfId="5514" xr:uid="{EF3088C1-0176-4EDD-BFC7-F5BF9247464D}"/>
    <cellStyle name="Notas 7 4 2 10" xfId="15599" xr:uid="{CDF43631-E843-4F74-AF23-FA94C63F5027}"/>
    <cellStyle name="Notas 7 4 2 2" xfId="6987" xr:uid="{EC30BFA0-FED9-4515-9CC9-774358BDF39F}"/>
    <cellStyle name="Notas 7 4 2 3" xfId="8207" xr:uid="{842FD544-8936-4023-82BC-E9D4FD62FE7F}"/>
    <cellStyle name="Notas 7 4 2 4" xfId="9460" xr:uid="{4934930D-12FE-4800-8B48-2DCE5FAF8797}"/>
    <cellStyle name="Notas 7 4 2 5" xfId="10692" xr:uid="{F9FF6C33-76B2-4F99-B23B-4D80E0C82ECD}"/>
    <cellStyle name="Notas 7 4 2 6" xfId="11852" xr:uid="{1B0A0DE3-E538-4BAA-958A-49ABD48E6DBA}"/>
    <cellStyle name="Notas 7 4 2 7" xfId="12980" xr:uid="{694DE791-A7E1-4BEC-ADBD-58FEF2C4E616}"/>
    <cellStyle name="Notas 7 4 2 8" xfId="14086" xr:uid="{18ACF768-5500-402A-A5DD-D76291921244}"/>
    <cellStyle name="Notas 7 4 2 9" xfId="15007" xr:uid="{D6730AA8-95D4-4B4B-ADA4-A4415E03D8E5}"/>
    <cellStyle name="Notas 7 4 3" xfId="4031" xr:uid="{047044A0-6E37-4D8D-8846-FB50BFC69583}"/>
    <cellStyle name="Notas 7 4 4" xfId="3299" xr:uid="{093D4F0A-3DA5-4326-A084-5A7595F362A4}"/>
    <cellStyle name="Notas 7 4 5" xfId="6787" xr:uid="{FC9641ED-7943-4908-9B6C-ADA1D8FCFDA6}"/>
    <cellStyle name="Notas 7 4 6" xfId="6935" xr:uid="{43A25C46-9FE7-433F-A951-CBD5F5257710}"/>
    <cellStyle name="Notas 7 4 7" xfId="6814" xr:uid="{EE115CF4-78CA-4768-A0F0-88EE9E9FA2EC}"/>
    <cellStyle name="Notas 7 4 8" xfId="8027" xr:uid="{4B5251A3-C6FD-466E-B3CE-A06C49C0AF15}"/>
    <cellStyle name="Notas 7 4 9" xfId="3143" xr:uid="{7FF1DFCE-F1BC-42DF-80BC-8F841CC4C2CF}"/>
    <cellStyle name="Notas 7 5" xfId="1406" xr:uid="{00000000-0005-0000-0000-00006A060000}"/>
    <cellStyle name="Notas 7 5 10" xfId="10099" xr:uid="{B24B02C8-958D-4119-85C1-35EEFD6ADC39}"/>
    <cellStyle name="Notas 7 5 11" xfId="13916" xr:uid="{7958E7F0-8CC8-4657-B9AD-54777D4285F5}"/>
    <cellStyle name="Notas 7 5 12" xfId="12673" xr:uid="{43CB6750-DEF4-4770-9623-A24FAB0994D5}"/>
    <cellStyle name="Notas 7 5 2" xfId="5515" xr:uid="{2988BA7A-E27F-4A97-AE98-013829118221}"/>
    <cellStyle name="Notas 7 5 2 10" xfId="15600" xr:uid="{CC315CF6-2644-48F7-98F9-DB21BAEC92A3}"/>
    <cellStyle name="Notas 7 5 2 2" xfId="6988" xr:uid="{7B2726B9-0FD7-4A45-8C8F-9F927D218BE4}"/>
    <cellStyle name="Notas 7 5 2 3" xfId="8208" xr:uid="{B390F32D-62B5-4226-9BDC-9C851D40A2AC}"/>
    <cellStyle name="Notas 7 5 2 4" xfId="9461" xr:uid="{22EF45C9-C0FB-49A7-B7AA-A63B3826A090}"/>
    <cellStyle name="Notas 7 5 2 5" xfId="10693" xr:uid="{BCE4D1C0-AAFD-4B72-A3D3-B41FB181866E}"/>
    <cellStyle name="Notas 7 5 2 6" xfId="11853" xr:uid="{008336E1-C6C6-426C-A71C-282F3929959C}"/>
    <cellStyle name="Notas 7 5 2 7" xfId="12981" xr:uid="{B605786F-52A9-40BD-A21E-56D1538CA57B}"/>
    <cellStyle name="Notas 7 5 2 8" xfId="14087" xr:uid="{19D36EF0-9824-4205-940E-29995AE27255}"/>
    <cellStyle name="Notas 7 5 2 9" xfId="15008" xr:uid="{9068EBE1-E4BE-4741-9D92-81D7D0B3D887}"/>
    <cellStyle name="Notas 7 5 3" xfId="4032" xr:uid="{6FCBE833-677C-4A67-B106-BB965B14ADBA}"/>
    <cellStyle name="Notas 7 5 4" xfId="3298" xr:uid="{6E8BFD87-FB29-49A1-A39F-D13CDE95F3F2}"/>
    <cellStyle name="Notas 7 5 5" xfId="6786" xr:uid="{697597F6-3BF3-4193-B352-E6DAE36FF8BE}"/>
    <cellStyle name="Notas 7 5 6" xfId="4913" xr:uid="{28433DC8-9FB7-4089-A5FC-FD70CFA6D57D}"/>
    <cellStyle name="Notas 7 5 7" xfId="6813" xr:uid="{57E9670C-102F-4ADE-BD3F-DB6F1A33C2A1}"/>
    <cellStyle name="Notas 7 5 8" xfId="9104" xr:uid="{87A47BEC-937D-47D6-8322-8BE954AF95C5}"/>
    <cellStyle name="Notas 7 5 9" xfId="7518" xr:uid="{42621B66-45C3-4B13-8CBF-872AEBB63268}"/>
    <cellStyle name="Notas 7 6" xfId="5511" xr:uid="{8CFC5DD9-28CA-4FBF-9C83-AD42BAAADA68}"/>
    <cellStyle name="Notas 7 6 10" xfId="15596" xr:uid="{DF880139-3DA5-4639-BCAF-3432AA64F1BA}"/>
    <cellStyle name="Notas 7 6 2" xfId="6984" xr:uid="{EDD2EA08-5D42-45D8-AFC6-66694FC1E2D0}"/>
    <cellStyle name="Notas 7 6 3" xfId="8204" xr:uid="{9A25EF2E-5309-4788-B1DF-5139564CC5E1}"/>
    <cellStyle name="Notas 7 6 4" xfId="9457" xr:uid="{F864ED58-2074-4F89-BAFB-314AF42D0D9F}"/>
    <cellStyle name="Notas 7 6 5" xfId="10689" xr:uid="{69C2A121-4C5E-47B9-98C1-D732328BAD51}"/>
    <cellStyle name="Notas 7 6 6" xfId="11849" xr:uid="{B9AD4D85-F34B-4347-8484-F1CA19ACFE7A}"/>
    <cellStyle name="Notas 7 6 7" xfId="12977" xr:uid="{EC776933-6252-4654-9ACF-9C3FEC74240F}"/>
    <cellStyle name="Notas 7 6 8" xfId="14083" xr:uid="{BB8CF83B-50FF-4589-B675-596F1D8E7CBB}"/>
    <cellStyle name="Notas 7 6 9" xfId="15004" xr:uid="{8C7663F4-C331-4D91-988D-2820DBA0654B}"/>
    <cellStyle name="Notas 7 7" xfId="4028" xr:uid="{4F7B6544-E6D4-4CBA-A77A-D437296188EB}"/>
    <cellStyle name="Notas 7 8" xfId="3302" xr:uid="{F51691C7-58E7-4F77-96EE-C9E24AD13411}"/>
    <cellStyle name="Notas 7 9" xfId="5152" xr:uid="{BDF3F434-2194-481E-8B39-792E04F62C28}"/>
    <cellStyle name="Notas 8" xfId="1407" xr:uid="{00000000-0005-0000-0000-00006B060000}"/>
    <cellStyle name="Notas 8 10" xfId="6641" xr:uid="{D71E1506-323E-421D-B8CC-CBD0639625C9}"/>
    <cellStyle name="Notas 8 11" xfId="5129" xr:uid="{FE0BAF60-26FD-48BE-A16B-BA6030596AAD}"/>
    <cellStyle name="Notas 8 12" xfId="9408" xr:uid="{049DACD4-7FD3-46AD-8B7A-14D4DF5C4DA2}"/>
    <cellStyle name="Notas 8 13" xfId="11707" xr:uid="{405D861A-6B06-4FC1-A323-8907142E5528}"/>
    <cellStyle name="Notas 8 14" xfId="10110" xr:uid="{9D6E2FDE-DCF7-43AA-82E7-640AAF582F8E}"/>
    <cellStyle name="Notas 8 15" xfId="12639" xr:uid="{0385CA37-F079-448A-B0D0-F0713915C07E}"/>
    <cellStyle name="Notas 8 16" xfId="13783" xr:uid="{7992B122-A30C-44C8-8B6A-606471E6E58C}"/>
    <cellStyle name="Notas 8 2" xfId="1408" xr:uid="{00000000-0005-0000-0000-00006C060000}"/>
    <cellStyle name="Notas 8 2 10" xfId="12792" xr:uid="{D638F299-BC7B-48B2-B812-1AA1AD153B27}"/>
    <cellStyle name="Notas 8 2 11" xfId="12640" xr:uid="{D25A415D-0975-46AA-AED2-4ABEF3BDAAA5}"/>
    <cellStyle name="Notas 8 2 12" xfId="14861" xr:uid="{63CB4EF1-9731-4FF8-BE4B-06F54CBB2267}"/>
    <cellStyle name="Notas 8 2 2" xfId="5517" xr:uid="{C24C6B34-D087-451F-99F2-EF8F83A1BAC8}"/>
    <cellStyle name="Notas 8 2 2 10" xfId="15602" xr:uid="{7E319073-B330-4556-BCA8-4569075A4A67}"/>
    <cellStyle name="Notas 8 2 2 2" xfId="6990" xr:uid="{D77ABA5C-1238-4C6B-9B59-92F90F80E4DC}"/>
    <cellStyle name="Notas 8 2 2 3" xfId="8210" xr:uid="{BD4C7DC5-447C-4299-95EC-EFEF63FBAD79}"/>
    <cellStyle name="Notas 8 2 2 4" xfId="9463" xr:uid="{1C6D0127-9617-4FEF-AF33-F43C5F0F04E1}"/>
    <cellStyle name="Notas 8 2 2 5" xfId="10695" xr:uid="{9D9A6B38-69EC-49E9-B655-B171629E45E7}"/>
    <cellStyle name="Notas 8 2 2 6" xfId="11855" xr:uid="{ABBC0760-EE1E-465D-9706-83C17F8D6698}"/>
    <cellStyle name="Notas 8 2 2 7" xfId="12983" xr:uid="{B2B3D45C-ACE8-409B-BC13-B40A17AAC5EE}"/>
    <cellStyle name="Notas 8 2 2 8" xfId="14089" xr:uid="{2A9C5B62-36EB-493D-8B08-2D6B193F0028}"/>
    <cellStyle name="Notas 8 2 2 9" xfId="15010" xr:uid="{92F89EE2-2C27-4207-8A22-E29B93FB7479}"/>
    <cellStyle name="Notas 8 2 3" xfId="4034" xr:uid="{0F704D1C-B97E-4B3D-A940-6B514AC5BE85}"/>
    <cellStyle name="Notas 8 2 4" xfId="3296" xr:uid="{A3E44338-2B64-45F6-B89C-578169F9119C}"/>
    <cellStyle name="Notas 8 2 5" xfId="5153" xr:uid="{75245755-9157-4AAB-9B05-BA45E38C2C0B}"/>
    <cellStyle name="Notas 8 2 6" xfId="6938" xr:uid="{178C5CBA-3BF8-4273-B70F-D920ED4755B6}"/>
    <cellStyle name="Notas 8 2 7" xfId="9263" xr:uid="{773E58FB-1DD2-4FB6-8A2F-5068A6906FCF}"/>
    <cellStyle name="Notas 8 2 8" xfId="10501" xr:uid="{D093A813-032D-42A6-8632-DB995694BFC5}"/>
    <cellStyle name="Notas 8 2 9" xfId="7519" xr:uid="{7FFF01C6-A718-4308-90B8-3639CDF09B94}"/>
    <cellStyle name="Notas 8 3" xfId="1409" xr:uid="{00000000-0005-0000-0000-00006D060000}"/>
    <cellStyle name="Notas 8 3 10" xfId="12791" xr:uid="{83C59336-8A6E-4987-BA78-46E3FD29C715}"/>
    <cellStyle name="Notas 8 3 11" xfId="12932" xr:uid="{90FEF1CC-91BA-4655-ADB0-0E96CC7BC90C}"/>
    <cellStyle name="Notas 8 3 12" xfId="14860" xr:uid="{AD036900-0A17-4A6E-8B09-9B70837EC37A}"/>
    <cellStyle name="Notas 8 3 2" xfId="5518" xr:uid="{BD21AB2D-5EB5-4A9F-8480-B792ED6DC3CF}"/>
    <cellStyle name="Notas 8 3 2 10" xfId="15603" xr:uid="{5F8BE07E-C0E9-4EDE-98D3-8C4DDA478372}"/>
    <cellStyle name="Notas 8 3 2 2" xfId="6991" xr:uid="{1D33533D-7C52-4E6B-9EFC-5DC4C1A60218}"/>
    <cellStyle name="Notas 8 3 2 3" xfId="8211" xr:uid="{E8D84CBC-6819-4095-A5BC-26C48DF9FAB7}"/>
    <cellStyle name="Notas 8 3 2 4" xfId="9464" xr:uid="{9F045150-E8E5-44F6-AD24-B9C52064086F}"/>
    <cellStyle name="Notas 8 3 2 5" xfId="10696" xr:uid="{89F55834-884D-408F-B9F9-0B8EB838AD92}"/>
    <cellStyle name="Notas 8 3 2 6" xfId="11856" xr:uid="{A7909700-B08B-44DE-ABF2-28FAEC8423F1}"/>
    <cellStyle name="Notas 8 3 2 7" xfId="12984" xr:uid="{1C0F468A-A705-4179-8242-7144D43C0F07}"/>
    <cellStyle name="Notas 8 3 2 8" xfId="14090" xr:uid="{4B10BE93-9B8F-42B6-8F45-F8D8545A306C}"/>
    <cellStyle name="Notas 8 3 2 9" xfId="15011" xr:uid="{7B141B33-8663-47BF-BC51-316C2449083B}"/>
    <cellStyle name="Notas 8 3 3" xfId="4035" xr:uid="{11428E35-F7AD-41E3-8A73-2FC86FC98D2A}"/>
    <cellStyle name="Notas 8 3 4" xfId="3295" xr:uid="{146ACADF-205E-42B9-B7AE-790661118DD6}"/>
    <cellStyle name="Notas 8 3 5" xfId="5154" xr:uid="{B66B839C-6205-48D8-AD01-952C5382C826}"/>
    <cellStyle name="Notas 8 3 6" xfId="6937" xr:uid="{AA41FE37-AC88-4172-87C5-3E28A7DD7739}"/>
    <cellStyle name="Notas 8 3 7" xfId="9262" xr:uid="{04C4E473-CBB1-4D0F-BD4A-BE6BCDF913C2}"/>
    <cellStyle name="Notas 8 3 8" xfId="10500" xr:uid="{84106FE5-04F4-4658-9273-373A293D9322}"/>
    <cellStyle name="Notas 8 3 9" xfId="11706" xr:uid="{2B0126CA-C222-4CA8-8C37-757C00885A65}"/>
    <cellStyle name="Notas 8 4" xfId="1410" xr:uid="{00000000-0005-0000-0000-00006E060000}"/>
    <cellStyle name="Notas 8 4 10" xfId="10084" xr:uid="{437E7767-70AE-4968-8014-1A558861A854}"/>
    <cellStyle name="Notas 8 4 11" xfId="12317" xr:uid="{58537712-1DB2-4298-9EE9-A5B16870A283}"/>
    <cellStyle name="Notas 8 4 12" xfId="12817" xr:uid="{5C853521-90B2-4663-A640-B2B98F19241A}"/>
    <cellStyle name="Notas 8 4 2" xfId="5519" xr:uid="{77333BE0-2DC8-4B48-AEA2-3292CF41F14E}"/>
    <cellStyle name="Notas 8 4 2 10" xfId="15604" xr:uid="{ADC4AC12-61B3-43C1-9DF9-2FC79B888293}"/>
    <cellStyle name="Notas 8 4 2 2" xfId="6992" xr:uid="{3A55A654-F338-4D35-A2CD-A64183D4AB74}"/>
    <cellStyle name="Notas 8 4 2 3" xfId="8212" xr:uid="{72510200-3C43-482D-9D9B-B88FBA724AF8}"/>
    <cellStyle name="Notas 8 4 2 4" xfId="9465" xr:uid="{D1562C57-C092-46EB-941C-2DCC300A7E5B}"/>
    <cellStyle name="Notas 8 4 2 5" xfId="10697" xr:uid="{C61A0DC8-A8EB-4714-8ABF-5B436AF7745A}"/>
    <cellStyle name="Notas 8 4 2 6" xfId="11857" xr:uid="{03536607-F3A9-4396-B327-8776CD833713}"/>
    <cellStyle name="Notas 8 4 2 7" xfId="12985" xr:uid="{6BB60F01-0C2E-470A-BFE1-55C1AC3C5848}"/>
    <cellStyle name="Notas 8 4 2 8" xfId="14091" xr:uid="{1840DA61-4EBE-4BEB-AB1D-FC26568714BC}"/>
    <cellStyle name="Notas 8 4 2 9" xfId="15012" xr:uid="{9820619F-B2E6-4AE4-9194-33FCC5BC9E30}"/>
    <cellStyle name="Notas 8 4 3" xfId="4036" xr:uid="{BE85E582-09C5-416D-9580-313BFA3A04A5}"/>
    <cellStyle name="Notas 8 4 4" xfId="3294" xr:uid="{DF70EB46-5729-4948-8931-A1240CAEABC0}"/>
    <cellStyle name="Notas 8 4 5" xfId="4821" xr:uid="{C3B331DD-F395-40FC-B7BD-6B902A801621}"/>
    <cellStyle name="Notas 8 4 6" xfId="6642" xr:uid="{DE892C6A-FB18-4D91-B92D-A7DDBD5BF9A0}"/>
    <cellStyle name="Notas 8 4 7" xfId="5130" xr:uid="{78EF54AC-B48B-42AE-8FD9-2A6319BA8AA0}"/>
    <cellStyle name="Notas 8 4 8" xfId="9105" xr:uid="{84393A12-BEE3-4AC7-856D-9270B5A054E1}"/>
    <cellStyle name="Notas 8 4 9" xfId="7520" xr:uid="{823F5BF5-F067-451A-9D74-514AEA528683}"/>
    <cellStyle name="Notas 8 5" xfId="1411" xr:uid="{00000000-0005-0000-0000-00006F060000}"/>
    <cellStyle name="Notas 8 5 10" xfId="8772" xr:uid="{3B5A8761-85FF-45DF-A5D3-CE21705429A2}"/>
    <cellStyle name="Notas 8 5 11" xfId="12931" xr:uid="{5FA0FBE5-0559-406D-913B-6949EBDD51F9}"/>
    <cellStyle name="Notas 8 5 12" xfId="13784" xr:uid="{ECBC0F79-F111-4DE1-98EC-7DCB956A1D07}"/>
    <cellStyle name="Notas 8 5 2" xfId="5520" xr:uid="{CED677EA-1CEC-445F-97C1-B90855B24A16}"/>
    <cellStyle name="Notas 8 5 2 10" xfId="15605" xr:uid="{63D5E2AB-89A5-4C7F-84CA-40852D327C4F}"/>
    <cellStyle name="Notas 8 5 2 2" xfId="6993" xr:uid="{0A1ED291-CE81-4565-A006-E8DB6B5DABA7}"/>
    <cellStyle name="Notas 8 5 2 3" xfId="8213" xr:uid="{A4BEE95A-B5D5-4CF3-ADEC-33EE56146412}"/>
    <cellStyle name="Notas 8 5 2 4" xfId="9466" xr:uid="{C80C65BC-3A6B-4DE5-B458-3A43BF4A2498}"/>
    <cellStyle name="Notas 8 5 2 5" xfId="10698" xr:uid="{0982EF2F-B651-4539-9BCE-EA6523157776}"/>
    <cellStyle name="Notas 8 5 2 6" xfId="11858" xr:uid="{DE4C0B03-1F59-4B7B-82FD-7E384EA5CE21}"/>
    <cellStyle name="Notas 8 5 2 7" xfId="12986" xr:uid="{65840320-5D2E-4DAC-BFA4-9B772CF9E5B5}"/>
    <cellStyle name="Notas 8 5 2 8" xfId="14092" xr:uid="{C6E6E325-C256-4859-9631-7E048490071D}"/>
    <cellStyle name="Notas 8 5 2 9" xfId="15013" xr:uid="{092E696F-D989-4CF0-A5AA-1A4314832C84}"/>
    <cellStyle name="Notas 8 5 3" xfId="4037" xr:uid="{C4F3F53F-771C-496B-9BC0-BE95CBDD53C9}"/>
    <cellStyle name="Notas 8 5 4" xfId="3293" xr:uid="{7B3DC86D-7E9A-477C-8B71-C78F871DFE61}"/>
    <cellStyle name="Notas 8 5 5" xfId="5155" xr:uid="{95868044-5FA3-4B59-80C4-3D85AD66779F}"/>
    <cellStyle name="Notas 8 5 6" xfId="6643" xr:uid="{73BC95E1-B10D-406F-BA3D-F268A48044B3}"/>
    <cellStyle name="Notas 8 5 7" xfId="5131" xr:uid="{ADA71C8E-DA06-4F84-B82D-2CD2C9D80AE3}"/>
    <cellStyle name="Notas 8 5 8" xfId="9106" xr:uid="{751AE8F9-BFA6-450B-9C3B-23C767C2602C}"/>
    <cellStyle name="Notas 8 5 9" xfId="7521" xr:uid="{9A2B38F5-32CD-4D2F-845D-7D86DD0F4E63}"/>
    <cellStyle name="Notas 8 6" xfId="5516" xr:uid="{3F2C5465-716A-452C-AF87-F40CD93D4891}"/>
    <cellStyle name="Notas 8 6 10" xfId="15601" xr:uid="{EA320037-3ED2-4F72-B93B-C6006996D27B}"/>
    <cellStyle name="Notas 8 6 2" xfId="6989" xr:uid="{121FF176-94DB-4F23-A7C7-C7885011B25B}"/>
    <cellStyle name="Notas 8 6 3" xfId="8209" xr:uid="{6429D6D9-72BA-4340-85A2-59EEFA0397C4}"/>
    <cellStyle name="Notas 8 6 4" xfId="9462" xr:uid="{BB3A5F7B-30B4-4CE0-9109-C7CCD74159E6}"/>
    <cellStyle name="Notas 8 6 5" xfId="10694" xr:uid="{6572EEAF-1E82-4D39-BC58-DED7607F969E}"/>
    <cellStyle name="Notas 8 6 6" xfId="11854" xr:uid="{7A820BD6-07C5-401E-876E-C09F2ED82723}"/>
    <cellStyle name="Notas 8 6 7" xfId="12982" xr:uid="{BC62AB5D-CC7E-43E1-A1F9-3E2E7D9CC1DB}"/>
    <cellStyle name="Notas 8 6 8" xfId="14088" xr:uid="{9AE1B27B-ECC1-44FF-8378-1B1D857F64D6}"/>
    <cellStyle name="Notas 8 6 9" xfId="15009" xr:uid="{79581CB3-9E1D-4836-8514-8918FD52686E}"/>
    <cellStyle name="Notas 8 7" xfId="4033" xr:uid="{6E6ADA8D-0AA8-4E85-9A7C-D4872D737FFE}"/>
    <cellStyle name="Notas 8 8" xfId="3297" xr:uid="{96D7F626-966C-43F4-B135-74957F2D8C65}"/>
    <cellStyle name="Notas 8 9" xfId="3904" xr:uid="{E91C9ECA-4999-4344-B7A0-1F37E6F28E7A}"/>
    <cellStyle name="Notas 9" xfId="1412" xr:uid="{00000000-0005-0000-0000-000070060000}"/>
    <cellStyle name="Notas 9 10" xfId="6704" xr:uid="{CF2F3628-1601-4CCD-9972-1FDBD02EF829}"/>
    <cellStyle name="Notas 9 11" xfId="6274" xr:uid="{30CC3951-B51F-413B-BD44-D24CC6C28911}"/>
    <cellStyle name="Notas 9 12" xfId="9410" xr:uid="{0D9EB41D-BB82-47FD-BE9A-EC75658DAFBC}"/>
    <cellStyle name="Notas 9 13" xfId="11704" xr:uid="{B189622E-0201-41DE-AE58-911087224433}"/>
    <cellStyle name="Notas 9 14" xfId="11545" xr:uid="{800E527D-1366-49B7-BDF1-5D156E697BC0}"/>
    <cellStyle name="Notas 9 15" xfId="11322" xr:uid="{EBE47B40-C392-41E6-B696-0F9E1316DBEB}"/>
    <cellStyle name="Notas 9 16" xfId="14035" xr:uid="{39CDFE70-4AD2-4F39-AB5D-5976C10DB57E}"/>
    <cellStyle name="Notas 9 2" xfId="1413" xr:uid="{00000000-0005-0000-0000-000071060000}"/>
    <cellStyle name="Notas 9 2 10" xfId="11237" xr:uid="{9B0BD5E3-C511-4E2A-996E-A9FA34709D1A}"/>
    <cellStyle name="Notas 9 2 11" xfId="12641" xr:uid="{0F736C19-D616-4CD5-90C6-57F3C05240C0}"/>
    <cellStyle name="Notas 9 2 12" xfId="13501" xr:uid="{0390BB7D-C4D7-4758-A571-EAE0DB704F60}"/>
    <cellStyle name="Notas 9 2 2" xfId="5522" xr:uid="{F12CCC7E-A33F-46A6-9755-3D8E45CC9C58}"/>
    <cellStyle name="Notas 9 2 2 10" xfId="15607" xr:uid="{75A55F6C-A490-4EEA-94CA-595E06F6AF05}"/>
    <cellStyle name="Notas 9 2 2 2" xfId="6995" xr:uid="{71FB9D38-E827-4B89-A0A5-CC46FA723C78}"/>
    <cellStyle name="Notas 9 2 2 3" xfId="8215" xr:uid="{0B0475EB-1222-4EF8-92B8-5CEFA52CB7B0}"/>
    <cellStyle name="Notas 9 2 2 4" xfId="9468" xr:uid="{D92A12C3-30DC-454A-8CE4-4638E27BBF4F}"/>
    <cellStyle name="Notas 9 2 2 5" xfId="10700" xr:uid="{64252095-EA94-4BFB-A801-DB207F1F88B3}"/>
    <cellStyle name="Notas 9 2 2 6" xfId="11860" xr:uid="{50478399-72DF-4216-AF35-4FD0EE970F41}"/>
    <cellStyle name="Notas 9 2 2 7" xfId="12988" xr:uid="{FE5D99B6-EDD7-49C1-ADD2-F77015BB8691}"/>
    <cellStyle name="Notas 9 2 2 8" xfId="14094" xr:uid="{D09B8FC6-CCA0-4A89-BF23-1AB8BE03F4C1}"/>
    <cellStyle name="Notas 9 2 2 9" xfId="15015" xr:uid="{30D53761-EB6F-49DE-8348-BE5D1C0BFB0F}"/>
    <cellStyle name="Notas 9 2 3" xfId="4039" xr:uid="{D81462DB-E9D7-4485-8AB5-8FB233C520B2}"/>
    <cellStyle name="Notas 9 2 4" xfId="3291" xr:uid="{BA99C963-7531-443D-A2C3-2EF1C6F22221}"/>
    <cellStyle name="Notas 9 2 5" xfId="3906" xr:uid="{097DBCA7-8BD6-4A34-9DCE-DEEE75BAD149}"/>
    <cellStyle name="Notas 9 2 6" xfId="6644" xr:uid="{15BEFE88-40A9-4F51-9998-8221935FEDE2}"/>
    <cellStyle name="Notas 9 2 7" xfId="7526" xr:uid="{284E629D-8340-4DEC-80FE-7B6626504ED0}"/>
    <cellStyle name="Notas 9 2 8" xfId="8773" xr:uid="{A00DF91B-E646-44BE-BE3E-D08A55A726C1}"/>
    <cellStyle name="Notas 9 2 9" xfId="11705" xr:uid="{1DE87B81-33CE-4EC6-98E5-8C09E41354E6}"/>
    <cellStyle name="Notas 9 3" xfId="1414" xr:uid="{00000000-0005-0000-0000-000072060000}"/>
    <cellStyle name="Notas 9 3 10" xfId="11582" xr:uid="{CDC655C9-27E7-4045-A8DA-EBE7769C7D24}"/>
    <cellStyle name="Notas 9 3 11" xfId="12934" xr:uid="{6A407279-6ADA-4C38-ACA7-3C01408F14DA}"/>
    <cellStyle name="Notas 9 3 12" xfId="13785" xr:uid="{B7EFDB80-2B6B-4F97-B346-AFB8FF7839D8}"/>
    <cellStyle name="Notas 9 3 2" xfId="5523" xr:uid="{D774792D-863B-4670-8979-6A5050821341}"/>
    <cellStyle name="Notas 9 3 2 10" xfId="15608" xr:uid="{F3BDC333-2877-49A0-878F-F968FA32AB76}"/>
    <cellStyle name="Notas 9 3 2 2" xfId="6996" xr:uid="{3E8D8092-5DEE-4D6B-832F-859C3F2927F2}"/>
    <cellStyle name="Notas 9 3 2 3" xfId="8216" xr:uid="{2D65B57B-1313-423B-9C38-C6B080E54106}"/>
    <cellStyle name="Notas 9 3 2 4" xfId="9469" xr:uid="{2E932099-01E5-4D88-87BE-3A407E5C274A}"/>
    <cellStyle name="Notas 9 3 2 5" xfId="10701" xr:uid="{D8CE6CBC-C9F1-4E18-9B91-F7A9368D30AD}"/>
    <cellStyle name="Notas 9 3 2 6" xfId="11861" xr:uid="{465F5DFB-63B4-45CE-8E6F-44BA2AFB68FC}"/>
    <cellStyle name="Notas 9 3 2 7" xfId="12989" xr:uid="{852FF43D-AAD0-4403-83F8-7EE92F3D8058}"/>
    <cellStyle name="Notas 9 3 2 8" xfId="14095" xr:uid="{7B5B952C-82DA-46CD-AC53-3A0400BE4F85}"/>
    <cellStyle name="Notas 9 3 2 9" xfId="15016" xr:uid="{EDD54A0B-081F-45E3-A042-9C8BBB6AD2DF}"/>
    <cellStyle name="Notas 9 3 3" xfId="4040" xr:uid="{ADCC8E60-091E-4E69-B4DE-93ADB6DECC71}"/>
    <cellStyle name="Notas 9 3 4" xfId="3290" xr:uid="{4A28A23A-B82A-47D2-A527-335FD7AC9F37}"/>
    <cellStyle name="Notas 9 3 5" xfId="3907" xr:uid="{C40408A9-473D-418B-9100-B8BD176D4C46}"/>
    <cellStyle name="Notas 9 3 6" xfId="6645" xr:uid="{B905236D-D187-4A7A-BB53-06A19A587ADC}"/>
    <cellStyle name="Notas 9 3 7" xfId="6459" xr:uid="{77F8FA47-EF84-455A-921B-45CEB81F89F1}"/>
    <cellStyle name="Notas 9 3 8" xfId="9409" xr:uid="{EB92E0C7-ECD0-4B3E-9F9F-7E0E1D864282}"/>
    <cellStyle name="Notas 9 3 9" xfId="7522" xr:uid="{351DF409-C407-4E31-A40F-C711753E2002}"/>
    <cellStyle name="Notas 9 4" xfId="1415" xr:uid="{00000000-0005-0000-0000-000073060000}"/>
    <cellStyle name="Notas 9 4 10" xfId="12144" xr:uid="{53DF6D15-7D62-47F6-A520-C5C021A3D516}"/>
    <cellStyle name="Notas 9 4 11" xfId="12933" xr:uid="{8ECFF45B-10BD-4A32-B312-44BD1BB3FCCC}"/>
    <cellStyle name="Notas 9 4 12" xfId="13786" xr:uid="{3C61DC1D-D215-4FE6-947B-30D27FC8C7C0}"/>
    <cellStyle name="Notas 9 4 2" xfId="5524" xr:uid="{070A31F9-A81B-4BFF-83DC-C2CC8F51A649}"/>
    <cellStyle name="Notas 9 4 2 10" xfId="15609" xr:uid="{AB79E4B0-1BC0-41E1-9476-255C08865556}"/>
    <cellStyle name="Notas 9 4 2 2" xfId="6997" xr:uid="{0CB1AB39-1FF5-4BF7-BA4A-09841421E025}"/>
    <cellStyle name="Notas 9 4 2 3" xfId="8217" xr:uid="{7B918FF5-A001-4319-B6E2-2975B6A47507}"/>
    <cellStyle name="Notas 9 4 2 4" xfId="9470" xr:uid="{499BC1C7-8369-4090-9C3C-61BE837EA286}"/>
    <cellStyle name="Notas 9 4 2 5" xfId="10702" xr:uid="{3B8D461F-8D8F-4C54-9A54-3D18FEEB7CB6}"/>
    <cellStyle name="Notas 9 4 2 6" xfId="11862" xr:uid="{8690A804-CA01-4349-A812-08B6AF76B2B5}"/>
    <cellStyle name="Notas 9 4 2 7" xfId="12990" xr:uid="{FA7B9A38-3747-4232-8201-3B50E92FC9B9}"/>
    <cellStyle name="Notas 9 4 2 8" xfId="14096" xr:uid="{10F1AED7-98EC-400E-8D15-2FFCC4ACF9F6}"/>
    <cellStyle name="Notas 9 4 2 9" xfId="15017" xr:uid="{08D2642E-C629-4B43-B052-859DFE2E8B85}"/>
    <cellStyle name="Notas 9 4 3" xfId="4041" xr:uid="{AFC340B6-0950-42A6-B9BF-F162897CE154}"/>
    <cellStyle name="Notas 9 4 4" xfId="3289" xr:uid="{9709B6F2-AD76-4C5E-A00B-98FCD0F63066}"/>
    <cellStyle name="Notas 9 4 5" xfId="3908" xr:uid="{824CAF1D-AA81-4991-BA12-CD3C44E863B8}"/>
    <cellStyle name="Notas 9 4 6" xfId="8009" xr:uid="{6384A18B-6586-4C04-A3CC-A83E6A8EA529}"/>
    <cellStyle name="Notas 9 4 7" xfId="6812" xr:uid="{BB57DEB4-A232-4123-80BF-694175D3BD22}"/>
    <cellStyle name="Notas 9 4 8" xfId="7621" xr:uid="{26B6CCB3-8817-4EE9-B508-C54EC9E95F7D}"/>
    <cellStyle name="Notas 9 4 9" xfId="11703" xr:uid="{75ECE579-BD80-4E7D-81EA-2A6ABD5B29B1}"/>
    <cellStyle name="Notas 9 5" xfId="1416" xr:uid="{00000000-0005-0000-0000-000074060000}"/>
    <cellStyle name="Notas 9 5 10" xfId="10072" xr:uid="{7A2EC559-8AD5-4BA9-883D-0E51D18A9C25}"/>
    <cellStyle name="Notas 9 5 11" xfId="12642" xr:uid="{0EF9952F-FB26-4902-8747-5A2F0BFFE944}"/>
    <cellStyle name="Notas 9 5 12" xfId="14037" xr:uid="{7674525F-D1FD-488F-9D75-887FC4B68B9C}"/>
    <cellStyle name="Notas 9 5 2" xfId="5525" xr:uid="{1F557269-9F5D-4600-9027-E8CB2CEA121C}"/>
    <cellStyle name="Notas 9 5 2 10" xfId="15610" xr:uid="{88E31EA4-7043-4EA2-9C4E-C267BD8A3281}"/>
    <cellStyle name="Notas 9 5 2 2" xfId="6998" xr:uid="{B312CF25-0FEB-4299-9BBC-5F82F9B7C94E}"/>
    <cellStyle name="Notas 9 5 2 3" xfId="8218" xr:uid="{AD3845A1-F757-4F20-870C-6EBC235F2AB1}"/>
    <cellStyle name="Notas 9 5 2 4" xfId="9471" xr:uid="{BD6432B0-D32E-416E-B355-48ECA5D5E28C}"/>
    <cellStyle name="Notas 9 5 2 5" xfId="10703" xr:uid="{DC74331A-CE79-4DF5-8C94-0FE053858F74}"/>
    <cellStyle name="Notas 9 5 2 6" xfId="11863" xr:uid="{8E4F0F5D-A7B5-4AD6-938A-42179CCDB823}"/>
    <cellStyle name="Notas 9 5 2 7" xfId="12991" xr:uid="{6BF51A67-E176-4D06-9CEA-B21F165A74BD}"/>
    <cellStyle name="Notas 9 5 2 8" xfId="14097" xr:uid="{9AC1A1D1-3268-40A1-A4A2-BBF07FC2C630}"/>
    <cellStyle name="Notas 9 5 2 9" xfId="15018" xr:uid="{42F8E3C7-ED45-4DE8-A7FB-57EB908DDE80}"/>
    <cellStyle name="Notas 9 5 3" xfId="4042" xr:uid="{62A88D35-9AC5-44CF-A4E4-01A6B89DFBF2}"/>
    <cellStyle name="Notas 9 5 4" xfId="3288" xr:uid="{5F9BBA34-E54D-4A8E-9C82-5436D6915AA0}"/>
    <cellStyle name="Notas 9 5 5" xfId="3909" xr:uid="{E9B4C6B3-1D70-4A3E-B6C0-ACD342E8CCF0}"/>
    <cellStyle name="Notas 9 5 6" xfId="6940" xr:uid="{191D7EF4-BBC2-44C4-AF30-A936811B6507}"/>
    <cellStyle name="Notas 9 5 7" xfId="6811" xr:uid="{0DA9A6C8-D9B4-4042-AEA8-FB39A1CE6EF8}"/>
    <cellStyle name="Notas 9 5 8" xfId="9107" xr:uid="{2E44F08C-94E2-4D9B-B1A6-B8FF0714CD22}"/>
    <cellStyle name="Notas 9 5 9" xfId="7523" xr:uid="{996871A5-0252-477E-B4A7-11F4742CFCDC}"/>
    <cellStyle name="Notas 9 6" xfId="5521" xr:uid="{862274A2-52DC-4C24-811E-0249FB6B2F7F}"/>
    <cellStyle name="Notas 9 6 10" xfId="15606" xr:uid="{7ECA03DC-90B2-4BB3-8438-2E2675973FC9}"/>
    <cellStyle name="Notas 9 6 2" xfId="6994" xr:uid="{C86A4B16-F306-475E-8367-E0C15E43EFDE}"/>
    <cellStyle name="Notas 9 6 3" xfId="8214" xr:uid="{2690B4FF-98D8-4445-894A-9575C06861A8}"/>
    <cellStyle name="Notas 9 6 4" xfId="9467" xr:uid="{F6D69BEF-4FCE-497B-9503-D3BEAABA1F94}"/>
    <cellStyle name="Notas 9 6 5" xfId="10699" xr:uid="{5B81D216-A21B-46F1-BE93-B4DE5535C3BC}"/>
    <cellStyle name="Notas 9 6 6" xfId="11859" xr:uid="{37F0BAD1-135D-4AF8-8992-59D00CD333BA}"/>
    <cellStyle name="Notas 9 6 7" xfId="12987" xr:uid="{27E67F45-5158-4CCC-A953-0B348CA6DD7A}"/>
    <cellStyle name="Notas 9 6 8" xfId="14093" xr:uid="{25F7D37F-F3A6-4D6F-88DB-2345AAB99AA4}"/>
    <cellStyle name="Notas 9 6 9" xfId="15014" xr:uid="{C48CFEEB-F586-4654-9FD3-8F2E2F9E933C}"/>
    <cellStyle name="Notas 9 7" xfId="4038" xr:uid="{467CF5CB-FEE1-48F1-9BA4-299C5697EFA9}"/>
    <cellStyle name="Notas 9 8" xfId="3292" xr:uid="{42C42500-1C40-48A0-AC35-7DADD8E16065}"/>
    <cellStyle name="Notas 9 9" xfId="3905" xr:uid="{495B3B18-634B-45F1-BE8D-5517029AF014}"/>
    <cellStyle name="Note" xfId="168" xr:uid="{00000000-0005-0000-0000-000075060000}"/>
    <cellStyle name="Note 10" xfId="4791" xr:uid="{E51A37C0-8F75-4FEF-9BE0-F214FEAE081E}"/>
    <cellStyle name="Note 11" xfId="4779" xr:uid="{062FFFCC-12F9-423E-9DC3-C45A34BB0E6E}"/>
    <cellStyle name="Note 12" xfId="7494" xr:uid="{E69F8381-5C06-4990-BE5A-D073CD867961}"/>
    <cellStyle name="Note 13" xfId="8744" xr:uid="{D34EBD7E-73A4-428C-97B8-0852E61D0F59}"/>
    <cellStyle name="Note 14" xfId="9991" xr:uid="{67477E7F-46B8-4362-B24E-3489A6991BF0}"/>
    <cellStyle name="Note 15" xfId="11217" xr:uid="{3C62E6AB-7712-47F0-855D-105C0DAEA0D2}"/>
    <cellStyle name="Note 16" xfId="12299" xr:uid="{2A77FAF6-7789-4B13-AA77-DC0F9A23C591}"/>
    <cellStyle name="Note 17" xfId="12293" xr:uid="{FE3DCEF1-0C01-44A7-AC7F-E053221DB5C3}"/>
    <cellStyle name="Note 18" xfId="14535" xr:uid="{01AACE56-B412-480E-82ED-FBD79BAB34E0}"/>
    <cellStyle name="Note 2" xfId="1417" xr:uid="{00000000-0005-0000-0000-000076060000}"/>
    <cellStyle name="Note 2 10" xfId="12643" xr:uid="{6CB2D76E-471F-4DCA-BF79-9ECCBA2BDF86}"/>
    <cellStyle name="Note 2 11" xfId="14036" xr:uid="{B368B870-2A84-4AF9-B965-75D8CA4897A2}"/>
    <cellStyle name="Note 2 2" xfId="4043" xr:uid="{9A5F4CFB-BE08-4E9F-86BF-A87CE50DB58A}"/>
    <cellStyle name="Note 2 3" xfId="3287" xr:uid="{77AD65F0-42FD-4AD6-8744-13C871F582AE}"/>
    <cellStyle name="Note 2 4" xfId="3910" xr:uid="{A498BAD0-9A8D-407D-BCC5-56915F941189}"/>
    <cellStyle name="Note 2 5" xfId="8008" xr:uid="{B64774F5-D2A7-4136-A4D2-47D50060AB4E}"/>
    <cellStyle name="Note 2 6" xfId="6810" xr:uid="{B7D11824-5089-43E2-A685-EBFEE304D6E0}"/>
    <cellStyle name="Note 2 7" xfId="9412" xr:uid="{E177CECE-52B5-43B4-A8D2-A36BD8263845}"/>
    <cellStyle name="Note 2 8" xfId="11702" xr:uid="{EF516E49-BF86-4E8D-AE57-6F906927762F}"/>
    <cellStyle name="Note 2 9" xfId="10192" xr:uid="{C1123B75-5072-490D-998E-DE6BD880EBB6}"/>
    <cellStyle name="Note 3" xfId="1418" xr:uid="{00000000-0005-0000-0000-000077060000}"/>
    <cellStyle name="Note 3 10" xfId="12705" xr:uid="{02259DED-143D-44BD-AACA-217F58C9C0B4}"/>
    <cellStyle name="Note 3 11" xfId="12403" xr:uid="{6321B6AA-DD43-47DB-8541-4AA9DAF2F360}"/>
    <cellStyle name="Note 3 2" xfId="4044" xr:uid="{80FD820F-9766-4AB9-982A-33D2C30AA4A5}"/>
    <cellStyle name="Note 3 3" xfId="3286" xr:uid="{213F31B3-ED28-430E-B609-AEAA63D91CAA}"/>
    <cellStyle name="Note 3 4" xfId="3911" xr:uid="{8AC7666B-1FCE-441F-8D3A-85D3A9DA8D32}"/>
    <cellStyle name="Note 3 5" xfId="6939" xr:uid="{8253D836-9C4A-4AAD-B8C0-832F6CBD9C8F}"/>
    <cellStyle name="Note 3 6" xfId="6672" xr:uid="{A9488EBC-5B10-4B4C-91CB-4F3819341848}"/>
    <cellStyle name="Note 3 7" xfId="9411" xr:uid="{8B9C7230-E34F-408F-93A0-61A46050AC5A}"/>
    <cellStyle name="Note 3 8" xfId="7524" xr:uid="{12701DE7-DB76-4668-AE9B-EAB48CC019FA}"/>
    <cellStyle name="Note 3 9" xfId="11574" xr:uid="{697F21DF-B560-4FF6-AF7D-6191074405E5}"/>
    <cellStyle name="Note 4" xfId="1419" xr:uid="{00000000-0005-0000-0000-000078060000}"/>
    <cellStyle name="Note 4 10" xfId="12644" xr:uid="{B12258F4-9A23-49BC-8A4B-9B47F9B7FF44}"/>
    <cellStyle name="Note 4 11" xfId="13787" xr:uid="{5A0F8F5F-EAD6-4572-A1F7-48C88FFD9333}"/>
    <cellStyle name="Note 4 2" xfId="4045" xr:uid="{85BF0DBE-D0E4-4C17-959F-61F19A40435A}"/>
    <cellStyle name="Note 4 3" xfId="3285" xr:uid="{FFE56AD2-59C2-4D25-9082-EEA2C3A1B31A}"/>
    <cellStyle name="Note 4 4" xfId="3912" xr:uid="{7B8C73CB-DE0A-4738-AE2E-D59C9F244459}"/>
    <cellStyle name="Note 4 5" xfId="6646" xr:uid="{7EF0B7DA-18AC-445D-869D-2FFC05BEE0CE}"/>
    <cellStyle name="Note 4 6" xfId="7863" xr:uid="{BED34DB3-374F-43A9-A426-248287A7F2CA}"/>
    <cellStyle name="Note 4 7" xfId="9108" xr:uid="{5DBC93B9-5D3D-45A8-A80D-07CC395D6BDA}"/>
    <cellStyle name="Note 4 8" xfId="11701" xr:uid="{86702948-A44A-48C3-8E1E-AE4E29335C04}"/>
    <cellStyle name="Note 4 9" xfId="11579" xr:uid="{79A5E1E6-9C7F-4FE7-BE8F-50408B2FB82B}"/>
    <cellStyle name="Note 5" xfId="1420" xr:uid="{00000000-0005-0000-0000-000079060000}"/>
    <cellStyle name="Note 5 10" xfId="12645" xr:uid="{8E062054-F378-469D-8105-5274BA5CAA15}"/>
    <cellStyle name="Note 5 11" xfId="14038" xr:uid="{9158CD9F-5462-4163-ABE9-1204914C97B2}"/>
    <cellStyle name="Note 5 2" xfId="4046" xr:uid="{B43FD7A4-543C-479C-986A-5D0394B1CB07}"/>
    <cellStyle name="Note 5 3" xfId="3284" xr:uid="{74E2D145-D27A-41EE-9FEE-EAD728B42C5B}"/>
    <cellStyle name="Note 5 4" xfId="3913" xr:uid="{09486ABD-2AC0-424B-AE60-2D9B1EEB3574}"/>
    <cellStyle name="Note 5 5" xfId="8006" xr:uid="{CC7A7B57-5A8F-43AF-8804-67B5470467B4}"/>
    <cellStyle name="Note 5 6" xfId="6809" xr:uid="{F3F6C8D1-FE44-4DAA-8192-8587842765F5}"/>
    <cellStyle name="Note 5 7" xfId="9109" xr:uid="{8B56C9DD-F5A2-42D7-AEE6-4D49007AF92A}"/>
    <cellStyle name="Note 5 8" xfId="3144" xr:uid="{E03843EA-F4F2-4D28-8BBC-0E45B5C4EA78}"/>
    <cellStyle name="Note 5 9" xfId="11575" xr:uid="{4BE4575C-3243-4002-A26B-A0FFB3E0B794}"/>
    <cellStyle name="Note 6" xfId="2677" xr:uid="{00000000-0005-0000-0000-00007A060000}"/>
    <cellStyle name="Note 6 10" xfId="14777" xr:uid="{B5ECE4A2-67CE-4343-87BC-7BCECF9D5649}"/>
    <cellStyle name="Note 6 11" xfId="15469" xr:uid="{D654951B-CE2A-4478-B8D0-6AA93DB50747}"/>
    <cellStyle name="Note 6 2" xfId="5218" xr:uid="{2989E986-9541-4A6F-9089-E3C18E2D06DC}"/>
    <cellStyle name="Note 6 3" xfId="6702" xr:uid="{6A2D3FE3-ADB5-494C-9AFE-01262CB76048}"/>
    <cellStyle name="Note 6 4" xfId="7922" xr:uid="{BDD1B522-6A3E-4E3C-A51B-13A5AF82E5EA}"/>
    <cellStyle name="Note 6 5" xfId="9173" xr:uid="{DC5EA3EB-7AED-494F-B963-F1BE69EBA067}"/>
    <cellStyle name="Note 6 6" xfId="10413" xr:uid="{EB98A0E8-2126-4442-8680-E7871CA628D4}"/>
    <cellStyle name="Note 6 7" xfId="11584" xr:uid="{EA9D2866-604D-4149-8B92-89E0AAAE31C6}"/>
    <cellStyle name="Note 6 8" xfId="12702" xr:uid="{2B3D8DFA-7C32-4A1E-9AFC-0F6CA0313408}"/>
    <cellStyle name="Note 6 9" xfId="13838" xr:uid="{FD766B6F-4282-49B4-AF90-04BC95AF6191}"/>
    <cellStyle name="Note 7" xfId="5526" xr:uid="{AC14471F-22C2-4FF8-A8DA-033C8E20E8AF}"/>
    <cellStyle name="Note 7 10" xfId="15611" xr:uid="{C0C0173C-E7CC-4B86-AC30-9BEFB652D721}"/>
    <cellStyle name="Note 7 2" xfId="6999" xr:uid="{79A0BF1F-95D2-4B81-AE4F-A98E1AA743CC}"/>
    <cellStyle name="Note 7 3" xfId="8219" xr:uid="{E0FCD290-2186-4958-85BE-2AA1A2A47BD6}"/>
    <cellStyle name="Note 7 4" xfId="9472" xr:uid="{AD5DAF6A-AA02-4A65-8855-C381C7A046B7}"/>
    <cellStyle name="Note 7 5" xfId="10704" xr:uid="{A4408CAC-25D5-4F8F-BB7B-98259812A63A}"/>
    <cellStyle name="Note 7 6" xfId="11864" xr:uid="{5535919E-F404-4A41-A32C-0286FFA99830}"/>
    <cellStyle name="Note 7 7" xfId="12992" xr:uid="{446ADFE8-8435-4D77-94BE-0BFCCCB02BB8}"/>
    <cellStyle name="Note 7 8" xfId="14098" xr:uid="{612EFB59-C331-4824-83FC-F7034F02D85F}"/>
    <cellStyle name="Note 7 9" xfId="15019" xr:uid="{18C2D081-34D0-4DC2-9624-FF3315DC0CA0}"/>
    <cellStyle name="Note 8" xfId="5527" xr:uid="{19CDBADD-F2D3-4E6A-9D9C-6A18D87093D8}"/>
    <cellStyle name="Note 8 10" xfId="15612" xr:uid="{8885C0CC-B4C6-4ED4-A1C0-50B337330F0E}"/>
    <cellStyle name="Note 8 2" xfId="7000" xr:uid="{B2674B04-13E2-420B-A799-B617CDB4846B}"/>
    <cellStyle name="Note 8 3" xfId="8220" xr:uid="{7E7162AD-329C-47AB-B4B1-00C96387CFFE}"/>
    <cellStyle name="Note 8 4" xfId="9473" xr:uid="{EED471DB-9681-47C7-B774-7E535DFE421E}"/>
    <cellStyle name="Note 8 5" xfId="10705" xr:uid="{89C73C54-957E-404F-98F1-0D03F1025085}"/>
    <cellStyle name="Note 8 6" xfId="11865" xr:uid="{5A5FB37A-AEDE-4BCC-B854-31BBAE69958F}"/>
    <cellStyle name="Note 8 7" xfId="12993" xr:uid="{103CBFF4-0660-4A7D-AF48-1EC0D9050DF3}"/>
    <cellStyle name="Note 8 8" xfId="14099" xr:uid="{9CA381C5-AAA9-41B9-AE84-4E82FB4D5D60}"/>
    <cellStyle name="Note 8 9" xfId="15020" xr:uid="{EC1F99B8-5DB2-4676-A9C3-D8BF95163555}"/>
    <cellStyle name="Note 9" xfId="3154" xr:uid="{BBAE0D3E-9B2C-491A-846C-CC23D363407E}"/>
    <cellStyle name="Obliczenia" xfId="169" xr:uid="{00000000-0005-0000-0000-00007B060000}"/>
    <cellStyle name="Obliczenia 10" xfId="12298" xr:uid="{610BFBE7-F243-4AD8-ACFD-C2105E013B38}"/>
    <cellStyle name="Obliczenia 11" xfId="13811" xr:uid="{28557227-0F8A-4F7B-A62F-640AAEC54A81}"/>
    <cellStyle name="Obliczenia 12" xfId="14534" xr:uid="{158A4301-976B-4E72-BCFA-A73B0E8A8A43}"/>
    <cellStyle name="Obliczenia 2" xfId="5528" xr:uid="{DCEEE327-8D31-49AB-B340-F8638D62ECD1}"/>
    <cellStyle name="Obliczenia 2 10" xfId="15613" xr:uid="{317A059F-E577-4621-A1D9-B9414BD764A2}"/>
    <cellStyle name="Obliczenia 2 2" xfId="7001" xr:uid="{D70831FD-70C3-4AF1-9CFE-705238B3F7B1}"/>
    <cellStyle name="Obliczenia 2 3" xfId="8221" xr:uid="{15A6C8A0-2883-4FBD-9129-D0566AE3736C}"/>
    <cellStyle name="Obliczenia 2 4" xfId="9474" xr:uid="{2E417082-6395-48DE-98B2-BDA9EC64C457}"/>
    <cellStyle name="Obliczenia 2 5" xfId="10706" xr:uid="{3B274798-C9CB-4529-83D7-20F70F79F62E}"/>
    <cellStyle name="Obliczenia 2 6" xfId="11866" xr:uid="{677DB843-A8A3-474E-BE90-DEC5CFDFE998}"/>
    <cellStyle name="Obliczenia 2 7" xfId="12994" xr:uid="{52006F17-5285-4FD2-A484-EB12A08C8DF8}"/>
    <cellStyle name="Obliczenia 2 8" xfId="14100" xr:uid="{AF3AC931-FF26-4BC4-9530-AE737BB813D3}"/>
    <cellStyle name="Obliczenia 2 9" xfId="15021" xr:uid="{F3807F09-F8AE-40F1-A089-F74786F4498E}"/>
    <cellStyle name="Obliczenia 3" xfId="3155" xr:uid="{E5CD7816-0A33-40FC-8BCD-13F0D2A6AE5D}"/>
    <cellStyle name="Obliczenia 4" xfId="4790" xr:uid="{6CB47DD3-5CFF-4958-A317-F6CCB865224F}"/>
    <cellStyle name="Obliczenia 5" xfId="6669" xr:uid="{E5E47CDC-E6D3-43BC-9BAD-0EAF4B48B237}"/>
    <cellStyle name="Obliczenia 6" xfId="7493" xr:uid="{0A7048FB-0513-4F45-B771-92B613CEB025}"/>
    <cellStyle name="Obliczenia 7" xfId="8743" xr:uid="{70B6E6EC-1A83-468E-92C9-12CE516AE0B7}"/>
    <cellStyle name="Obliczenia 8" xfId="9990" xr:uid="{6E28BCB6-7424-45DF-AC9E-1DFF74A3A0D2}"/>
    <cellStyle name="Obliczenia 9" xfId="11216" xr:uid="{FF7C239F-C9B7-475B-8B6F-CA79552B6891}"/>
    <cellStyle name="Output" xfId="170" xr:uid="{00000000-0005-0000-0000-00007C060000}"/>
    <cellStyle name="Output 10" xfId="14533" xr:uid="{367DFE21-A927-465F-8135-DD6F448429AD}"/>
    <cellStyle name="Output 2" xfId="3156" xr:uid="{B28E7635-FC8D-4347-A072-E616329455FA}"/>
    <cellStyle name="Output 3" xfId="4789" xr:uid="{17C1BAF4-B743-430C-B28C-52BDC7873AB6}"/>
    <cellStyle name="Output 4" xfId="6668" xr:uid="{EAD57590-E53F-4274-B9BC-551AFDAA1E40}"/>
    <cellStyle name="Output 5" xfId="7492" xr:uid="{989CA3F9-5ACC-4F1B-81F2-C5AD18AD1F1E}"/>
    <cellStyle name="Output 6" xfId="8742" xr:uid="{52A5A6FD-38A3-486D-9BCB-AF951A359DCB}"/>
    <cellStyle name="Output 7" xfId="11215" xr:uid="{1AFC161B-B7B9-4056-B44D-DF8479629921}"/>
    <cellStyle name="Output 8" xfId="12297" xr:uid="{DD949C64-9E7B-4633-B669-8679B7993454}"/>
    <cellStyle name="Output 9" xfId="13810" xr:uid="{40EB7D2E-CDF2-4CBE-A04C-E2A99C921CD1}"/>
    <cellStyle name="Porcen - Estilo2" xfId="1421" xr:uid="{00000000-0005-0000-0000-00007D060000}"/>
    <cellStyle name="Porcentaje" xfId="1" builtinId="5"/>
    <cellStyle name="Porcentaje 2" xfId="23" xr:uid="{00000000-0005-0000-0000-00007F060000}"/>
    <cellStyle name="Porcentaje 2 2" xfId="43" xr:uid="{00000000-0005-0000-0000-000080060000}"/>
    <cellStyle name="Porcentaje 2 3" xfId="2635" xr:uid="{00000000-0005-0000-0000-000081060000}"/>
    <cellStyle name="Porcentaje 3" xfId="25" xr:uid="{00000000-0005-0000-0000-000082060000}"/>
    <cellStyle name="Porcentaje 4" xfId="2660" xr:uid="{00000000-0005-0000-0000-000083060000}"/>
    <cellStyle name="Porcentaje 5" xfId="2647" xr:uid="{00000000-0005-0000-0000-000084060000}"/>
    <cellStyle name="Porcentaje 7" xfId="35" xr:uid="{00000000-0005-0000-0000-000085060000}"/>
    <cellStyle name="Porcentual 10" xfId="171" xr:uid="{00000000-0005-0000-0000-000086060000}"/>
    <cellStyle name="Porcentual 10 2" xfId="5530" xr:uid="{A8B3C249-50D2-4BEC-BE13-9BAC860D80EE}"/>
    <cellStyle name="Porcentual 10 3" xfId="5529" xr:uid="{0F736AE0-CE6C-4DF9-B3D0-66E35C525925}"/>
    <cellStyle name="Porcentual 11" xfId="5531" xr:uid="{3D9E9F28-36FC-43AA-B905-FABD14E154D0}"/>
    <cellStyle name="Porcentual 11 2" xfId="5532" xr:uid="{F8F00E8F-5F88-4A75-A53A-F9D196770A73}"/>
    <cellStyle name="Porcentual 2" xfId="172" xr:uid="{00000000-0005-0000-0000-000087060000}"/>
    <cellStyle name="Porcentual 2 2" xfId="42" xr:uid="{00000000-0005-0000-0000-000088060000}"/>
    <cellStyle name="Porcentual 2 2 2" xfId="5533" xr:uid="{FB4D9F52-EBF3-4F5A-B2D9-F89B63E6A9E2}"/>
    <cellStyle name="Porcentual 3" xfId="39" xr:uid="{00000000-0005-0000-0000-000089060000}"/>
    <cellStyle name="Porcentual 3 2" xfId="2678" xr:uid="{00000000-0005-0000-0000-00008A060000}"/>
    <cellStyle name="Porcentual 4" xfId="5534" xr:uid="{0AC6D174-BD0C-4B74-8B3F-02949F61F206}"/>
    <cellStyle name="Porcentual 4 2" xfId="5535" xr:uid="{A26D8C99-1003-4ABC-9A20-4260683E5DE3}"/>
    <cellStyle name="Porcentual 5" xfId="5536" xr:uid="{D8C4A91D-8FEB-4877-BE1A-B2B47EFCD9A5}"/>
    <cellStyle name="Porcentual 5 2" xfId="5537" xr:uid="{2C066850-7D29-43E7-9EB3-40E095042D39}"/>
    <cellStyle name="Porcentual 6" xfId="5538" xr:uid="{21447D1C-067F-4AB3-ACD7-16FD773EC2DC}"/>
    <cellStyle name="Porcentual 7" xfId="5539" xr:uid="{7D899956-7243-49C1-A2EE-CDCC117A965C}"/>
    <cellStyle name="Porcentual 7 2" xfId="5540" xr:uid="{B3790886-6A9B-4E8E-A44A-AB42F8B979C8}"/>
    <cellStyle name="Porcentual 8" xfId="5541" xr:uid="{61EE62FA-326D-465D-8672-875257D49806}"/>
    <cellStyle name="Porcentual 8 2" xfId="5542" xr:uid="{616EA28C-F21D-459D-B3EA-B1131EA93CC6}"/>
    <cellStyle name="Porcentual 9" xfId="5543" xr:uid="{ED91368B-477D-471C-A583-7F707C2B8583}"/>
    <cellStyle name="Punto" xfId="1422" xr:uid="{00000000-0005-0000-0000-00008B060000}"/>
    <cellStyle name="Punto0" xfId="1423" xr:uid="{00000000-0005-0000-0000-00008C060000}"/>
    <cellStyle name="Punto0 - Estilo1" xfId="1424" xr:uid="{00000000-0005-0000-0000-00008D060000}"/>
    <cellStyle name="Punto0 - Estilo4" xfId="1425" xr:uid="{00000000-0005-0000-0000-00008E060000}"/>
    <cellStyle name="Punto0_Agbar Chile S.A. dic 2004.(Def.)" xfId="1426" xr:uid="{00000000-0005-0000-0000-00008F060000}"/>
    <cellStyle name="Punto1 - Estilo1" xfId="1427" xr:uid="{00000000-0005-0000-0000-000090060000}"/>
    <cellStyle name="Salida 10" xfId="1428" xr:uid="{00000000-0005-0000-0000-000091060000}"/>
    <cellStyle name="Salida 10 10" xfId="6397" xr:uid="{B169EF94-E9E0-47CF-BE9C-A4BFE60790EA}"/>
    <cellStyle name="Salida 10 11" xfId="5215" xr:uid="{EA835524-4EC6-434A-8B6B-5F3DA3E740CB}"/>
    <cellStyle name="Salida 10 12" xfId="11546" xr:uid="{91DF9F7F-CD42-4571-943E-0726C0613207}"/>
    <cellStyle name="Salida 10 13" xfId="8091" xr:uid="{B6ABC250-4E55-4881-A71F-9BD002C1834F}"/>
    <cellStyle name="Salida 10 14" xfId="14040" xr:uid="{5F2D3CB8-D644-4A24-B6C8-635F2EFDA040}"/>
    <cellStyle name="Salida 10 2" xfId="1429" xr:uid="{00000000-0005-0000-0000-000092060000}"/>
    <cellStyle name="Salida 10 2 10" xfId="14859" xr:uid="{AA1297C9-B437-43E5-AC78-A19EC5C174D8}"/>
    <cellStyle name="Salida 10 2 2" xfId="4054" xr:uid="{DDF606C6-8B97-4AEA-926C-AD4DBC8DDA68}"/>
    <cellStyle name="Salida 10 2 3" xfId="3278" xr:uid="{7AE48D77-E092-408A-B190-0D59F7F542D7}"/>
    <cellStyle name="Salida 10 2 4" xfId="6782" xr:uid="{3C3E0887-6082-42BD-AB06-87A1BD46A5F6}"/>
    <cellStyle name="Salida 10 2 5" xfId="6649" xr:uid="{ED9D1900-9999-4EFB-9956-953F9B38C67F}"/>
    <cellStyle name="Salida 10 2 6" xfId="9260" xr:uid="{6359C176-58EB-4F0C-9895-4F5C69F9E4F2}"/>
    <cellStyle name="Salida 10 2 7" xfId="11698" xr:uid="{7F2486CC-7333-4CB8-BDAB-9FAD0B449677}"/>
    <cellStyle name="Salida 10 2 8" xfId="12790" xr:uid="{1CE745BE-CA36-4F54-89F4-A424082D59FA}"/>
    <cellStyle name="Salida 10 2 9" xfId="13914" xr:uid="{BF51B04A-B02A-4BB8-889F-4B03C89F2752}"/>
    <cellStyle name="Salida 10 3" xfId="1430" xr:uid="{00000000-0005-0000-0000-000093060000}"/>
    <cellStyle name="Salida 10 3 10" xfId="14039" xr:uid="{F903DCB4-269A-43B5-B254-64BAA8485D8D}"/>
    <cellStyle name="Salida 10 3 2" xfId="4055" xr:uid="{E68034A1-3B5C-47F9-9DCD-2C31841FC238}"/>
    <cellStyle name="Salida 10 3 3" xfId="5119" xr:uid="{2C5F500E-45B8-49ED-9769-38C69E0B8882}"/>
    <cellStyle name="Salida 10 3 4" xfId="6783" xr:uid="{1894F630-6FF4-4E97-82F2-FFB936E87492}"/>
    <cellStyle name="Salida 10 3 5" xfId="6650" xr:uid="{C28F43F6-35FB-4B05-A42F-351C573C1CCC}"/>
    <cellStyle name="Salida 10 3 6" xfId="7867" xr:uid="{24B24973-79E1-4EE9-ACD9-3FA2E2B541DB}"/>
    <cellStyle name="Salida 10 3 7" xfId="11697" xr:uid="{B10CB47A-7EAA-4B59-8413-E14613E9EBC4}"/>
    <cellStyle name="Salida 10 3 8" xfId="8038" xr:uid="{7E30128C-E900-441B-9CE9-D9E145F09A19}"/>
    <cellStyle name="Salida 10 3 9" xfId="13915" xr:uid="{F80E4060-2FF4-4F4B-8FE2-4901592AB084}"/>
    <cellStyle name="Salida 10 4" xfId="1431" xr:uid="{00000000-0005-0000-0000-000094060000}"/>
    <cellStyle name="Salida 10 4 10" xfId="13788" xr:uid="{BE9C9BC1-6606-4D2F-8A58-F1D0FC0ED271}"/>
    <cellStyle name="Salida 10 4 2" xfId="4056" xr:uid="{C233D264-60E9-452F-BB63-DF9483D3F3AE}"/>
    <cellStyle name="Salida 10 4 3" xfId="5118" xr:uid="{86C1FB9F-184B-4616-96BA-5120A621AA03}"/>
    <cellStyle name="Salida 10 4 4" xfId="3919" xr:uid="{0FB8E3AF-B5C2-4333-BD20-B6581712593C}"/>
    <cellStyle name="Salida 10 4 5" xfId="6651" xr:uid="{5CFD919D-36DC-4E67-B89B-FDA494E4AD3D}"/>
    <cellStyle name="Salida 10 4 6" xfId="8158" xr:uid="{D9F098CA-E195-4E86-B7A1-E3C1CF25A0B2}"/>
    <cellStyle name="Salida 10 4 7" xfId="11696" xr:uid="{2F2E03BB-C491-4F55-8CB5-848C093EA948}"/>
    <cellStyle name="Salida 10 4 8" xfId="11583" xr:uid="{10C2B524-F8FD-4645-B27F-F52DDFEE7E4F}"/>
    <cellStyle name="Salida 10 4 9" xfId="12646" xr:uid="{4461C029-AB3E-4916-8B89-1B69393AE799}"/>
    <cellStyle name="Salida 10 5" xfId="1432" xr:uid="{00000000-0005-0000-0000-000095060000}"/>
    <cellStyle name="Salida 10 5 10" xfId="14857" xr:uid="{D1899590-A80C-4346-8B7B-FEA2F7E4BEFA}"/>
    <cellStyle name="Salida 10 5 2" xfId="4057" xr:uid="{178E661F-8AAC-4D53-AB5B-0E507EDBFC0B}"/>
    <cellStyle name="Salida 10 5 3" xfId="5117" xr:uid="{2BA00A75-8DB2-49C4-AAF8-EC43320941F8}"/>
    <cellStyle name="Salida 10 5 4" xfId="6781" xr:uid="{087CA1F8-CADF-417A-BD20-F1E02723D3A8}"/>
    <cellStyle name="Salida 10 5 5" xfId="8002" xr:uid="{66C2EFD7-A32B-489F-89E3-3EEAB6E36D69}"/>
    <cellStyle name="Salida 10 5 6" xfId="9258" xr:uid="{A663C902-02A9-4622-89D4-7116A2E7B8D0}"/>
    <cellStyle name="Salida 10 5 7" xfId="11695" xr:uid="{06E38EA1-2500-4797-908D-93731C0690FA}"/>
    <cellStyle name="Salida 10 5 8" xfId="12788" xr:uid="{820D681B-BDB7-4FE2-9339-DDAB10F13389}"/>
    <cellStyle name="Salida 10 5 9" xfId="13913" xr:uid="{257F99C1-89F8-4957-B533-EAC274298DF9}"/>
    <cellStyle name="Salida 10 6" xfId="4053" xr:uid="{FF5FED10-1965-4D07-AEAA-A43F73EC38E4}"/>
    <cellStyle name="Salida 10 7" xfId="3112" xr:uid="{F9FB50FA-E507-4735-AF77-04B9A3CC7C29}"/>
    <cellStyle name="Salida 10 8" xfId="3918" xr:uid="{50D7F062-2AFD-4FE7-8310-25A534482ADB}"/>
    <cellStyle name="Salida 10 9" xfId="6648" xr:uid="{A052D638-DD20-452D-BCBF-0ED8113BB640}"/>
    <cellStyle name="Salida 11" xfId="1433" xr:uid="{00000000-0005-0000-0000-000096060000}"/>
    <cellStyle name="Salida 11 10" xfId="14858" xr:uid="{E61B4AFD-7A67-427F-B76D-9586F5E34F08}"/>
    <cellStyle name="Salida 11 2" xfId="4058" xr:uid="{CC3B7F52-C275-4D80-A0CF-9F41AE982C96}"/>
    <cellStyle name="Salida 11 3" xfId="3277" xr:uid="{C4818D7D-4C88-46EA-8EB4-C7318D15CF92}"/>
    <cellStyle name="Salida 11 4" xfId="3920" xr:uid="{78C2FA9E-04A5-478B-8AE7-9302BB8EF1EE}"/>
    <cellStyle name="Salida 11 5" xfId="8001" xr:uid="{E370F24F-CC2B-424D-8052-D4B1950C579D}"/>
    <cellStyle name="Salida 11 6" xfId="9259" xr:uid="{5325AF7A-9FDF-4EA9-B1EC-B70421108E61}"/>
    <cellStyle name="Salida 11 7" xfId="11694" xr:uid="{A13BB261-1CF1-4EAF-AFF6-C17BEE4442CC}"/>
    <cellStyle name="Salida 11 8" xfId="12789" xr:uid="{1A6D910B-DB8E-4846-B6B3-F99D0D23DEFB}"/>
    <cellStyle name="Salida 11 9" xfId="12647" xr:uid="{90571C56-CA45-4C74-9331-E55A03E0BA7A}"/>
    <cellStyle name="Salida 12" xfId="1434" xr:uid="{00000000-0005-0000-0000-000097060000}"/>
    <cellStyle name="Salida 12 10" xfId="13789" xr:uid="{CC3F8B1A-2491-4392-902B-825B1402D810}"/>
    <cellStyle name="Salida 12 2" xfId="4059" xr:uid="{70F05D62-9323-43CE-BAFB-244EA461E04D}"/>
    <cellStyle name="Salida 12 3" xfId="3276" xr:uid="{DFDCAF49-9DF6-4AF5-BF7E-6F99F705BB3C}"/>
    <cellStyle name="Salida 12 4" xfId="6780" xr:uid="{5C04EF03-A719-47C2-9727-A232CA00A7FE}"/>
    <cellStyle name="Salida 12 5" xfId="6652" xr:uid="{9E454230-3B33-4194-8751-4879E6F0CE63}"/>
    <cellStyle name="Salida 12 6" xfId="8157" xr:uid="{E553D40E-CE77-4A39-A21B-B913E8C4156A}"/>
    <cellStyle name="Salida 12 7" xfId="3038" xr:uid="{4BAABBDF-2566-423D-BC87-DE9D11D09A98}"/>
    <cellStyle name="Salida 12 8" xfId="11815" xr:uid="{58543FBF-C664-406B-AD3F-25962A5EC974}"/>
    <cellStyle name="Salida 12 9" xfId="13912" xr:uid="{C66E84C8-8DAF-4C5D-ADBB-A680BE8819A0}"/>
    <cellStyle name="Salida 13" xfId="1435" xr:uid="{00000000-0005-0000-0000-000098060000}"/>
    <cellStyle name="Salida 13 10" xfId="14856" xr:uid="{96763039-9877-4EC0-BB35-450E4442E358}"/>
    <cellStyle name="Salida 13 2" xfId="4060" xr:uid="{3066692D-AFD0-41C0-B6CB-DD9E598E6C6F}"/>
    <cellStyle name="Salida 13 3" xfId="3275" xr:uid="{9651FFB6-4896-4BD6-8462-FA3704BD806D}"/>
    <cellStyle name="Salida 13 4" xfId="3921" xr:uid="{30308A9A-64E9-4290-BF24-A878F0B6E24C}"/>
    <cellStyle name="Salida 13 5" xfId="6653" xr:uid="{70C8571D-21BB-424F-82B0-92229D3E3351}"/>
    <cellStyle name="Salida 13 6" xfId="9257" xr:uid="{B7A75246-DC86-4BEC-811B-FD13E4E25885}"/>
    <cellStyle name="Salida 13 7" xfId="11693" xr:uid="{4E77277D-BA35-47BD-8293-5AAA350ECED2}"/>
    <cellStyle name="Salida 13 8" xfId="12787" xr:uid="{6D4FA729-789C-4C65-8197-AE3D7BE241C3}"/>
    <cellStyle name="Salida 13 9" xfId="12648" xr:uid="{3AF3978F-34D3-4670-A73A-8438F9469AE2}"/>
    <cellStyle name="Salida 14" xfId="1436" xr:uid="{00000000-0005-0000-0000-000099060000}"/>
    <cellStyle name="Salida 14 10" xfId="14041" xr:uid="{88C98E54-E1CF-47DF-A69D-A00481FA2E81}"/>
    <cellStyle name="Salida 14 2" xfId="4061" xr:uid="{DC4340AE-BEFC-43D4-8308-11BCC42DD47F}"/>
    <cellStyle name="Salida 14 3" xfId="3274" xr:uid="{A848ACCF-70E7-4194-B7FB-13D0361E52AD}"/>
    <cellStyle name="Salida 14 4" xfId="6779" xr:uid="{46BC16D0-E5AD-458A-A049-8C960C147DB9}"/>
    <cellStyle name="Salida 14 5" xfId="4927" xr:uid="{1FB88095-1E05-4178-A130-668D7AD9DB60}"/>
    <cellStyle name="Salida 14 6" xfId="7868" xr:uid="{120FA09C-7FA8-417A-BD4C-180A0EE596A2}"/>
    <cellStyle name="Salida 14 7" xfId="6279" xr:uid="{16F627C4-C41C-4E12-8930-D155A219B0D6}"/>
    <cellStyle name="Salida 14 8" xfId="12133" xr:uid="{8FB10D47-1014-43D7-B4E4-2C2ECF813F5A}"/>
    <cellStyle name="Salida 14 9" xfId="13911" xr:uid="{B9B0E329-9125-4F53-9A76-EDCB09709423}"/>
    <cellStyle name="Salida 15" xfId="173" xr:uid="{00000000-0005-0000-0000-00009A060000}"/>
    <cellStyle name="Salida 15 10" xfId="14771" xr:uid="{3E45C900-5472-41BC-A86D-8764C44FC898}"/>
    <cellStyle name="Salida 15 2" xfId="3159" xr:uid="{0CDE28AE-E307-4750-8F7C-2BB32AAA5796}"/>
    <cellStyle name="Salida 15 3" xfId="4786" xr:uid="{BDC85DBD-B6FD-4710-9AC6-EAE6717B1080}"/>
    <cellStyle name="Salida 15 4" xfId="6270" xr:uid="{21DF4295-38D4-4562-975E-C89C350A9DA7}"/>
    <cellStyle name="Salida 15 5" xfId="7489" xr:uid="{85EEA022-AC2F-4DBC-A5EF-B94B56EAF420}"/>
    <cellStyle name="Salida 15 6" xfId="9135" xr:uid="{7D17309C-96A9-4F1A-B624-734910919CCB}"/>
    <cellStyle name="Salida 15 7" xfId="11553" xr:uid="{E48C99B5-9A0F-4E81-B764-421C07A4603A}"/>
    <cellStyle name="Salida 15 8" xfId="12667" xr:uid="{2F98D802-649A-4259-BC29-0A5EBF3C8D11}"/>
    <cellStyle name="Salida 15 9" xfId="13491" xr:uid="{27992EC6-2218-4CAF-8436-9BACA4833347}"/>
    <cellStyle name="Salida 16" xfId="2693" xr:uid="{00000000-0005-0000-0000-00009B060000}"/>
    <cellStyle name="Salida 17" xfId="2738" xr:uid="{00000000-0005-0000-0000-00009C060000}"/>
    <cellStyle name="Salida 18" xfId="2782" xr:uid="{D254680C-7815-41C0-8703-68BB0CE40325}"/>
    <cellStyle name="Salida 19" xfId="2871" xr:uid="{CC86F0DF-F49C-4AA8-9FA4-E0A46587F2BF}"/>
    <cellStyle name="Salida 2" xfId="1437" xr:uid="{00000000-0005-0000-0000-00009D060000}"/>
    <cellStyle name="Salida 2 10" xfId="3146" xr:uid="{AF493B89-B05D-49B4-A63C-5EB4204A5A42}"/>
    <cellStyle name="Salida 2 11" xfId="8000" xr:uid="{28FB5837-D92A-4A61-9BAB-8BF09B88078A}"/>
    <cellStyle name="Salida 2 12" xfId="9256" xr:uid="{CE3BEE4C-E537-4F82-82B2-EAAD8C2EFA3D}"/>
    <cellStyle name="Salida 2 13" xfId="11692" xr:uid="{7E9CC4D8-AF4A-4BA1-929C-46803CEE72D5}"/>
    <cellStyle name="Salida 2 14" xfId="12786" xr:uid="{BB069D0E-E51C-4B96-B6FB-F4D07757C130}"/>
    <cellStyle name="Salida 2 15" xfId="12649" xr:uid="{E389C228-F19B-4C45-9D0B-967C04BBD85C}"/>
    <cellStyle name="Salida 2 16" xfId="14855" xr:uid="{1E5DDE76-D592-42B6-B349-13DE362D9128}"/>
    <cellStyle name="Salida 2 2" xfId="1438" xr:uid="{00000000-0005-0000-0000-00009E060000}"/>
    <cellStyle name="Salida 2 2 10" xfId="12816" xr:uid="{F234A870-057E-4FE2-8CCF-A33F793B6B43}"/>
    <cellStyle name="Salida 2 2 2" xfId="4063" xr:uid="{20EB1512-DAD2-4E7D-B6E6-73295EA19488}"/>
    <cellStyle name="Salida 2 2 3" xfId="3272" xr:uid="{384572AA-07F6-4D23-A0FD-96FE5E65FC0D}"/>
    <cellStyle name="Salida 2 2 4" xfId="3147" xr:uid="{41495C6A-F078-42E8-A7E3-C5F3C29E58C4}"/>
    <cellStyle name="Salida 2 2 5" xfId="3354" xr:uid="{43DDBD43-2BF6-4C41-9AC3-D4406C3D4E3B}"/>
    <cellStyle name="Salida 2 2 6" xfId="7869" xr:uid="{A8BC16E7-5A39-4E67-BD38-1C228DEDC544}"/>
    <cellStyle name="Salida 2 2 7" xfId="6278" xr:uid="{C58DA6BE-8143-422C-B5FA-FBEF5ECBDD6D}"/>
    <cellStyle name="Salida 2 2 8" xfId="12134" xr:uid="{5AC4FE7B-F1CE-498A-BD5D-3FC5E7F9F4DC}"/>
    <cellStyle name="Salida 2 2 9" xfId="12650" xr:uid="{C858E903-37D7-4861-9661-2BBC10D05D62}"/>
    <cellStyle name="Salida 2 3" xfId="1439" xr:uid="{00000000-0005-0000-0000-00009F060000}"/>
    <cellStyle name="Salida 2 3 10" xfId="14854" xr:uid="{88A47F40-B291-42F5-94C6-F5CB8213B41E}"/>
    <cellStyle name="Salida 2 3 2" xfId="4064" xr:uid="{12A66E15-59D1-40DB-B43D-FB2EBD0383B0}"/>
    <cellStyle name="Salida 2 3 3" xfId="3111" xr:uid="{CF5D7D5E-38F1-4122-A547-648A193B785D}"/>
    <cellStyle name="Salida 2 3 4" xfId="3148" xr:uid="{C0A82A65-5601-4937-947B-A6B07D7AC40B}"/>
    <cellStyle name="Salida 2 3 5" xfId="7999" xr:uid="{A8A4B755-A1EB-4AA4-8D57-9FA767325D6D}"/>
    <cellStyle name="Salida 2 3 6" xfId="9255" xr:uid="{1825EC96-0F0B-4B90-96F2-6711B798932B}"/>
    <cellStyle name="Salida 2 3 7" xfId="11691" xr:uid="{23B5CAF0-A7FA-4450-A57A-491BF50BAB4E}"/>
    <cellStyle name="Salida 2 3 8" xfId="12785" xr:uid="{C8BC7E39-C0C3-49A7-8905-FD49B75EE096}"/>
    <cellStyle name="Salida 2 3 9" xfId="12651" xr:uid="{DC878D8E-2B6D-46DB-B52D-AE1EF2B9509B}"/>
    <cellStyle name="Salida 2 4" xfId="1440" xr:uid="{00000000-0005-0000-0000-0000A0060000}"/>
    <cellStyle name="Salida 2 4 10" xfId="13790" xr:uid="{39AEFD1E-ABF5-4D21-A6C5-CC4E51CAC029}"/>
    <cellStyle name="Salida 2 4 2" xfId="4065" xr:uid="{EED9E623-1CA1-4FF3-801E-6E8A1E203A07}"/>
    <cellStyle name="Salida 2 4 3" xfId="5116" xr:uid="{1115DBB4-7B38-4C8B-9AC7-2700147C288C}"/>
    <cellStyle name="Salida 2 4 4" xfId="3149" xr:uid="{6F2665B9-F626-4056-93B6-90DA4DA87B86}"/>
    <cellStyle name="Salida 2 4 5" xfId="6681" xr:uid="{F70435C2-DBC4-4FE3-9A51-28647CCEC41B}"/>
    <cellStyle name="Salida 2 4 6" xfId="7924" xr:uid="{6F13744B-C081-45B1-8C98-42348A5B2B84}"/>
    <cellStyle name="Salida 2 4 7" xfId="6277" xr:uid="{C16C3CD8-6805-44B0-8C04-8D4E8BA438BE}"/>
    <cellStyle name="Salida 2 4 8" xfId="12135" xr:uid="{94D2B982-D92F-4C54-B56C-9D6F671BCD38}"/>
    <cellStyle name="Salida 2 4 9" xfId="11586" xr:uid="{4495C88E-6E39-4B81-856F-6E632C35C760}"/>
    <cellStyle name="Salida 2 5" xfId="1441" xr:uid="{00000000-0005-0000-0000-0000A1060000}"/>
    <cellStyle name="Salida 2 5 10" xfId="13791" xr:uid="{AB08B0B6-4006-42E5-88EC-2022F131C2BF}"/>
    <cellStyle name="Salida 2 5 2" xfId="4066" xr:uid="{4100ACB4-32C0-4C04-85F9-1BFF01CAFF03}"/>
    <cellStyle name="Salida 2 5 3" xfId="5115" xr:uid="{8793297F-6C28-4A2F-9B7E-D411D49A9B52}"/>
    <cellStyle name="Salida 2 5 4" xfId="6778" xr:uid="{33AEBFEB-53AE-4B02-8C89-2FFEFF9B07FE}"/>
    <cellStyle name="Salida 2 5 5" xfId="6942" xr:uid="{C7BD1C9E-DD37-4F84-9130-115702E32962}"/>
    <cellStyle name="Salida 2 5 6" xfId="7870" xr:uid="{F0CEB7E3-61DE-4801-89FB-8E658A8B6FDA}"/>
    <cellStyle name="Salida 2 5 7" xfId="11690" xr:uid="{AE710C4A-DE7F-41C5-8842-EF28E5F1A1B7}"/>
    <cellStyle name="Salida 2 5 8" xfId="12136" xr:uid="{6A123998-47A3-435E-992F-838A64D0A74F}"/>
    <cellStyle name="Salida 2 5 9" xfId="13910" xr:uid="{304924D4-0BB7-441F-AA47-673CEE6E05A7}"/>
    <cellStyle name="Salida 2 6" xfId="1442" xr:uid="{00000000-0005-0000-0000-0000A2060000}"/>
    <cellStyle name="Salida 2 6 10" xfId="13792" xr:uid="{DCDE3A58-7BCD-4BE0-A8E1-2C22C024BDCC}"/>
    <cellStyle name="Salida 2 6 2" xfId="4067" xr:uid="{05A9AAEA-DDD6-4657-A565-A733B7F4211B}"/>
    <cellStyle name="Salida 2 6 3" xfId="5114" xr:uid="{89DBE851-A822-4455-AB61-6C538A70C96E}"/>
    <cellStyle name="Salida 2 6 4" xfId="6777" xr:uid="{F2CCA5BB-1574-47B1-957A-3660400981D5}"/>
    <cellStyle name="Salida 2 6 5" xfId="7997" xr:uid="{1A39217F-04A7-47EF-BBE9-B21D0D86E3C0}"/>
    <cellStyle name="Salida 2 6 6" xfId="7871" xr:uid="{1A827384-191C-452F-892D-CD12AB4B4D1C}"/>
    <cellStyle name="Salida 2 6 7" xfId="6276" xr:uid="{1395C925-9984-4CE6-81EB-04B42BCA0C34}"/>
    <cellStyle name="Salida 2 6 8" xfId="12138" xr:uid="{A444D243-F9FF-471B-9920-7D5F02BBBC7B}"/>
    <cellStyle name="Salida 2 6 9" xfId="13909" xr:uid="{F5AD2984-7D67-4A2E-B3F7-559BEE2756ED}"/>
    <cellStyle name="Salida 2 7" xfId="2834" xr:uid="{68CAF3D0-AD43-41F2-AB5D-423C34C5785A}"/>
    <cellStyle name="Salida 2 8" xfId="4062" xr:uid="{73EF66C6-B7A9-474F-9D37-DE7969522418}"/>
    <cellStyle name="Salida 2 9" xfId="3273" xr:uid="{B5C621B9-3E9D-4BF5-96E5-5CC8CCD76DCB}"/>
    <cellStyle name="Salida 20" xfId="2915" xr:uid="{11A2AC1F-A482-4E85-945A-F2A4A1812B67}"/>
    <cellStyle name="Salida 21" xfId="2959" xr:uid="{C1DA7B64-A1BA-44B2-A140-2C1B32F4E885}"/>
    <cellStyle name="Salida 22" xfId="15870" xr:uid="{47EB4A31-25E8-4226-8DEF-319A3634F513}"/>
    <cellStyle name="Salida 3" xfId="1443" xr:uid="{00000000-0005-0000-0000-0000A3060000}"/>
    <cellStyle name="Salida 3 10" xfId="8160" xr:uid="{CB3F4B67-F143-4B0D-955F-168516451E44}"/>
    <cellStyle name="Salida 3 11" xfId="3016" xr:uid="{2A45EA59-7DFF-44F0-BDE9-79E3416DCEBD}"/>
    <cellStyle name="Salida 3 12" xfId="12137" xr:uid="{22453199-FFF5-4BB4-91AC-1FC67FB7D9F3}"/>
    <cellStyle name="Salida 3 13" xfId="10634" xr:uid="{858C72A1-63AD-401E-8178-C1BEE78F798E}"/>
    <cellStyle name="Salida 3 14" xfId="13793" xr:uid="{74A30D7B-AB6D-4A16-B721-8D1CF0D249EF}"/>
    <cellStyle name="Salida 3 2" xfId="1444" xr:uid="{00000000-0005-0000-0000-0000A4060000}"/>
    <cellStyle name="Salida 3 2 10" xfId="14853" xr:uid="{94200C1F-ED3C-4169-B9F2-3381E97BFFA3}"/>
    <cellStyle name="Salida 3 2 2" xfId="4069" xr:uid="{6423BC05-830C-47D7-8857-A0B045443558}"/>
    <cellStyle name="Salida 3 2 3" xfId="3270" xr:uid="{82C4B43D-190E-486E-BC64-599ABEACE13D}"/>
    <cellStyle name="Salida 3 2 4" xfId="3923" xr:uid="{0FC23F03-1F9E-4B7C-9520-CA6DA8DE52FD}"/>
    <cellStyle name="Salida 3 2 5" xfId="4793" xr:uid="{99E7F646-7E0D-485C-8189-ADADDD31166F}"/>
    <cellStyle name="Salida 3 2 6" xfId="9254" xr:uid="{EEEB32A0-66C2-44D3-B0A3-C06075251F6D}"/>
    <cellStyle name="Salida 3 2 7" xfId="10017" xr:uid="{28D90688-807E-4ACE-923D-4CD981C1D798}"/>
    <cellStyle name="Salida 3 2 8" xfId="12784" xr:uid="{6C1CF8B0-E6FC-4058-981B-E2C3ECFAEC1A}"/>
    <cellStyle name="Salida 3 2 9" xfId="12679" xr:uid="{2253A909-F26E-4092-AEC0-364AFE3A5491}"/>
    <cellStyle name="Salida 3 3" xfId="1445" xr:uid="{00000000-0005-0000-0000-0000A5060000}"/>
    <cellStyle name="Salida 3 3 10" xfId="14852" xr:uid="{5FB89E5B-1B9F-4DF3-8B00-4355CF6626F3}"/>
    <cellStyle name="Salida 3 3 2" xfId="4070" xr:uid="{45EE0FF5-F738-4B05-93BA-2C693A8C72B3}"/>
    <cellStyle name="Salida 3 3 3" xfId="3269" xr:uid="{15FF7031-FB4E-48BA-9001-AA870A78C066}"/>
    <cellStyle name="Salida 3 3 4" xfId="3924" xr:uid="{806C77E0-4679-4EB2-BC1C-852EE9F7D434}"/>
    <cellStyle name="Salida 3 3 5" xfId="7996" xr:uid="{7A356FC1-EDC9-445C-9E37-1404A87A61D1}"/>
    <cellStyle name="Salida 3 3 6" xfId="9253" xr:uid="{EDF7566E-89B0-4DD1-8A27-85F065F70214}"/>
    <cellStyle name="Salida 3 3 7" xfId="9296" xr:uid="{B8668531-F0C8-4517-9F70-01D06A024C2A}"/>
    <cellStyle name="Salida 3 3 8" xfId="12783" xr:uid="{4A623695-5F7B-4623-96BA-0C08A2EF66BE}"/>
    <cellStyle name="Salida 3 3 9" xfId="12935" xr:uid="{6F6267F3-6BC2-4594-9A57-5CC09765D799}"/>
    <cellStyle name="Salida 3 4" xfId="1446" xr:uid="{00000000-0005-0000-0000-0000A6060000}"/>
    <cellStyle name="Salida 3 4 10" xfId="13794" xr:uid="{BF9933CF-5AA8-4799-AB10-F09FA26AE4F6}"/>
    <cellStyle name="Salida 3 4 2" xfId="4071" xr:uid="{0B4DFC8C-E172-4977-8BDC-BBED97256AAE}"/>
    <cellStyle name="Salida 3 4 3" xfId="3268" xr:uid="{E42773D3-06DB-4F46-A0F1-C7F0F98C1D67}"/>
    <cellStyle name="Salida 3 4 4" xfId="6776" xr:uid="{93E1FAE5-6A76-443F-93C5-82D13F66EC98}"/>
    <cellStyle name="Salida 3 4 5" xfId="6943" xr:uid="{A49B6D71-30E7-46EF-811E-4B7181B6C4B6}"/>
    <cellStyle name="Salida 3 4 6" xfId="8159" xr:uid="{CF642DCF-91BB-48C7-B92F-54890768053E}"/>
    <cellStyle name="Salida 3 4 7" xfId="3031" xr:uid="{5D40A0DC-4181-444D-8C8D-65C850133AE1}"/>
    <cellStyle name="Salida 3 4 8" xfId="12139" xr:uid="{9AEF2D0E-1FF4-43BD-B9F7-D3059B921FB7}"/>
    <cellStyle name="Salida 3 4 9" xfId="13908" xr:uid="{EFA0794A-1D07-4B34-B470-952773918F1D}"/>
    <cellStyle name="Salida 3 5" xfId="1447" xr:uid="{00000000-0005-0000-0000-0000A7060000}"/>
    <cellStyle name="Salida 3 5 10" xfId="13795" xr:uid="{5EA9D53B-E6A2-4A1D-976E-B7DEA7458D2F}"/>
    <cellStyle name="Salida 3 5 2" xfId="4072" xr:uid="{9E96851F-BCC7-4801-952D-DA3D8FFB15E5}"/>
    <cellStyle name="Salida 3 5 3" xfId="3267" xr:uid="{6EA083F1-B883-43B1-BF2A-6BFC643FF2A3}"/>
    <cellStyle name="Salida 3 5 4" xfId="3925" xr:uid="{637662B1-2FC8-4A08-B10B-43DDFD09C45A}"/>
    <cellStyle name="Salida 3 5 5" xfId="7995" xr:uid="{B34502E4-B2E0-433C-9FDF-039FFCE4B31D}"/>
    <cellStyle name="Salida 3 5 6" xfId="7872" xr:uid="{7C3C8A15-5A4C-43CA-8085-84C7BC8F682C}"/>
    <cellStyle name="Salida 3 5 7" xfId="9295" xr:uid="{D4612DAD-A762-4CF0-8EAC-ED73066C3794}"/>
    <cellStyle name="Salida 3 5 8" xfId="12140" xr:uid="{F41037E7-63ED-4FDF-9C45-1ED724E9FFE2}"/>
    <cellStyle name="Salida 3 5 9" xfId="11219" xr:uid="{A5115620-27E1-4994-82D3-6F5F1DAEA1F3}"/>
    <cellStyle name="Salida 3 6" xfId="4068" xr:uid="{9B22AC93-CD60-4F18-9C0F-82E0FFECB594}"/>
    <cellStyle name="Salida 3 7" xfId="3271" xr:uid="{E83C105E-FF48-4CCA-9EAB-FC1BED718A87}"/>
    <cellStyle name="Salida 3 8" xfId="3922" xr:uid="{DC86CD79-9996-453C-8DC5-81E48A076375}"/>
    <cellStyle name="Salida 3 9" xfId="7998" xr:uid="{A7B0D683-229E-464A-992D-EDD102A115BE}"/>
    <cellStyle name="Salida 4" xfId="1448" xr:uid="{00000000-0005-0000-0000-0000A8060000}"/>
    <cellStyle name="Salida 4 10" xfId="7873" xr:uid="{A80DDE62-4663-45F7-8D11-0FF64FFC2C56}"/>
    <cellStyle name="Salida 4 11" xfId="3056" xr:uid="{F6EF69F7-33EF-47AE-B509-47B0235A9DF5}"/>
    <cellStyle name="Salida 4 12" xfId="12143" xr:uid="{60824248-BF26-4CC3-83F8-FBE67FBDDECF}"/>
    <cellStyle name="Salida 4 13" xfId="13907" xr:uid="{2885B2F2-2237-499E-93D6-EA9619FFDD70}"/>
    <cellStyle name="Salida 4 14" xfId="12704" xr:uid="{6B52E669-E519-49BA-B44C-EF966B2741F9}"/>
    <cellStyle name="Salida 4 2" xfId="1449" xr:uid="{00000000-0005-0000-0000-0000A9060000}"/>
    <cellStyle name="Salida 4 2 10" xfId="14851" xr:uid="{E2835A8C-3664-45DC-BD05-091FA6D6D5B6}"/>
    <cellStyle name="Salida 4 2 2" xfId="4074" xr:uid="{029D8F70-3CE8-43D0-A2C7-A2F4EBEEA1D9}"/>
    <cellStyle name="Salida 4 2 3" xfId="3110" xr:uid="{EBEB72A2-6DDE-4F4C-9E73-2139492E7C1D}"/>
    <cellStyle name="Salida 4 2 4" xfId="3926" xr:uid="{5C7FD94D-9F49-4E6D-9608-5C7C89B67736}"/>
    <cellStyle name="Salida 4 2 5" xfId="7994" xr:uid="{ACF04524-4ECB-471E-B15F-54577559CA4D}"/>
    <cellStyle name="Salida 4 2 6" xfId="9252" xr:uid="{9DADA5E6-43C2-449A-933C-DCBCACC21D02}"/>
    <cellStyle name="Salida 4 2 7" xfId="3003" xr:uid="{AF9EFB83-FBB5-4D46-BE3B-C3D1D65B13C5}"/>
    <cellStyle name="Salida 4 2 8" xfId="12782" xr:uid="{D13B6B5C-8D2D-4BD2-9135-C2B98041DBBD}"/>
    <cellStyle name="Salida 4 2 9" xfId="12936" xr:uid="{228D1614-4E70-4506-A2FB-99DFCD714529}"/>
    <cellStyle name="Salida 4 3" xfId="1450" xr:uid="{00000000-0005-0000-0000-0000AA060000}"/>
    <cellStyle name="Salida 4 3 10" xfId="12815" xr:uid="{18C62C64-1C9D-40CC-84A0-9A664CD4694E}"/>
    <cellStyle name="Salida 4 3 2" xfId="4075" xr:uid="{D18BDFD4-8EA7-4EB3-B219-0E40CF528DAF}"/>
    <cellStyle name="Salida 4 3 3" xfId="5113" xr:uid="{A106CF8B-5B6B-4E43-8A6D-653EBDE3B3E3}"/>
    <cellStyle name="Salida 4 3 4" xfId="3927" xr:uid="{FD9B1F56-4843-4F0E-A319-BC43DB1674FF}"/>
    <cellStyle name="Salida 4 3 5" xfId="4902" xr:uid="{D11DB7F1-EE7F-40AF-A5B3-BE7CC051D318}"/>
    <cellStyle name="Salida 4 3 6" xfId="8161" xr:uid="{4F98DD4F-FBA6-4170-A30F-FD9CD0367865}"/>
    <cellStyle name="Salida 4 3 7" xfId="9293" xr:uid="{1B49C079-696E-45EA-9718-E2F334D3DB72}"/>
    <cellStyle name="Salida 4 3 8" xfId="12141" xr:uid="{E3B9EA68-DDC9-4829-A0FE-D26A137C43A2}"/>
    <cellStyle name="Salida 4 3 9" xfId="11556" xr:uid="{6A8493DB-9FFF-4377-9AED-8198ACF826C3}"/>
    <cellStyle name="Salida 4 4" xfId="1451" xr:uid="{00000000-0005-0000-0000-0000AB060000}"/>
    <cellStyle name="Salida 4 4 10" xfId="14850" xr:uid="{4A312DEF-734B-4CC8-9D57-64B9205E4209}"/>
    <cellStyle name="Salida 4 4 2" xfId="4076" xr:uid="{38EE69FC-C8B8-40A2-8FF1-F3F443A72BA0}"/>
    <cellStyle name="Salida 4 4 3" xfId="5112" xr:uid="{E7F25302-7686-4DF6-9A34-D0F29BC93B12}"/>
    <cellStyle name="Salida 4 4 4" xfId="6773" xr:uid="{99D0922C-6B57-48A2-A728-418E05ACDA48}"/>
    <cellStyle name="Salida 4 4 5" xfId="6944" xr:uid="{70095FE0-F2A8-49DE-B4A3-A11572070BB9}"/>
    <cellStyle name="Salida 4 4 6" xfId="9251" xr:uid="{2251BDC2-555F-48E5-8943-86DD78B1EEAE}"/>
    <cellStyle name="Salida 4 4 7" xfId="9294" xr:uid="{D8AB93B3-FCBD-4042-BED7-9FC706EFB4D4}"/>
    <cellStyle name="Salida 4 4 8" xfId="12781" xr:uid="{98F5DB8F-6C87-46DB-AE09-3B4FFB10FE27}"/>
    <cellStyle name="Salida 4 4 9" xfId="13905" xr:uid="{3C5E93F6-2474-4EC2-B00F-9C1AA83FF061}"/>
    <cellStyle name="Salida 4 5" xfId="1452" xr:uid="{00000000-0005-0000-0000-0000AC060000}"/>
    <cellStyle name="Salida 4 5 10" xfId="13818" xr:uid="{23269038-6D66-4768-ABDC-906A79716DDE}"/>
    <cellStyle name="Salida 4 5 2" xfId="4077" xr:uid="{660D2FA5-3411-4656-A209-BBAA0AE193BC}"/>
    <cellStyle name="Salida 4 5 3" xfId="5111" xr:uid="{114652B7-793C-4E16-AACD-5794BE06CC88}"/>
    <cellStyle name="Salida 4 5 4" xfId="6774" xr:uid="{0187B735-2E13-4A64-98BD-CBDB2DD9E9F3}"/>
    <cellStyle name="Salida 4 5 5" xfId="4919" xr:uid="{9081FE46-A9DB-4414-851E-63D60264C377}"/>
    <cellStyle name="Salida 4 5 6" xfId="6808" xr:uid="{205D08CC-5599-482F-8E47-645D38962040}"/>
    <cellStyle name="Salida 4 5 7" xfId="3049" xr:uid="{BFC8B838-8AFF-46AC-98A3-E82A5C10AE8F}"/>
    <cellStyle name="Salida 4 5 8" xfId="10387" xr:uid="{F4E56F00-4615-4C20-B82D-98E9035F4F5F}"/>
    <cellStyle name="Salida 4 5 9" xfId="13906" xr:uid="{E2385EDA-3D15-48F9-A8B6-22BB56F67504}"/>
    <cellStyle name="Salida 4 6" xfId="4073" xr:uid="{FE4AE057-57A8-421A-AE3D-764CF4816263}"/>
    <cellStyle name="Salida 4 7" xfId="3266" xr:uid="{0D7CAB45-E5D3-4FC4-8253-043D0A1391AC}"/>
    <cellStyle name="Salida 4 8" xfId="6775" xr:uid="{E0579828-5460-4289-8D51-0CBF269FC6BB}"/>
    <cellStyle name="Salida 4 9" xfId="4915" xr:uid="{64BA8A2B-9F98-4805-BFAC-78D6F3456880}"/>
    <cellStyle name="Salida 5" xfId="1453" xr:uid="{00000000-0005-0000-0000-0000AD060000}"/>
    <cellStyle name="Salida 5 10" xfId="7874" xr:uid="{D4647BA3-AB34-4F3D-8382-5972EB6078BB}"/>
    <cellStyle name="Salida 5 11" xfId="9292" xr:uid="{1188153D-4B6D-4EB8-B550-0BFF765D9D20}"/>
    <cellStyle name="Salida 5 12" xfId="3393" xr:uid="{45138318-E85C-4508-A954-5609F77CEE23}"/>
    <cellStyle name="Salida 5 13" xfId="11312" xr:uid="{7415AE95-F9AC-4D8F-B2DD-7D54204E61EE}"/>
    <cellStyle name="Salida 5 14" xfId="14042" xr:uid="{4402CD36-ED2E-4EF1-B3DE-8ADA072C3B1C}"/>
    <cellStyle name="Salida 5 2" xfId="1454" xr:uid="{00000000-0005-0000-0000-0000AE060000}"/>
    <cellStyle name="Salida 5 2 10" xfId="14848" xr:uid="{D94CE9AB-E6C8-4E1D-8574-F15E07949978}"/>
    <cellStyle name="Salida 5 2 2" xfId="4079" xr:uid="{31C70CDA-67E5-4AE8-8C89-C01963CCA813}"/>
    <cellStyle name="Salida 5 2 3" xfId="3264" xr:uid="{0B2435ED-5BCA-425E-B083-A89471B725EA}"/>
    <cellStyle name="Salida 5 2 4" xfId="6772" xr:uid="{54A206D2-B4E5-494D-BF16-161D1B42FB7A}"/>
    <cellStyle name="Salida 5 2 5" xfId="7993" xr:uid="{6EB5C37E-2753-4B42-8483-3727C00370BF}"/>
    <cellStyle name="Salida 5 2 6" xfId="9249" xr:uid="{A4D4F84F-B21F-447B-BD96-F3A1EB50E479}"/>
    <cellStyle name="Salida 5 2 7" xfId="3893" xr:uid="{88E9EF73-E396-4730-BCC6-328C1E882686}"/>
    <cellStyle name="Salida 5 2 8" xfId="12779" xr:uid="{D475BB43-3E31-4DA3-9ABB-BBD7CF2E7849}"/>
    <cellStyle name="Salida 5 2 9" xfId="13904" xr:uid="{47AE9C32-0A9D-4267-AFA5-2D8A1C39B262}"/>
    <cellStyle name="Salida 5 3" xfId="1455" xr:uid="{00000000-0005-0000-0000-0000AF060000}"/>
    <cellStyle name="Salida 5 3 10" xfId="14849" xr:uid="{F187473B-E804-4ACF-B1F5-D8BCBC519A04}"/>
    <cellStyle name="Salida 5 3 2" xfId="4080" xr:uid="{D7383300-76ED-4178-B83E-3E06243E1C24}"/>
    <cellStyle name="Salida 5 3 3" xfId="3263" xr:uid="{EAB7DC00-D465-48A4-A8DB-E9308F382B86}"/>
    <cellStyle name="Salida 5 3 4" xfId="3929" xr:uid="{30237086-0F09-4CE0-9960-88A65D9F50EB}"/>
    <cellStyle name="Salida 5 3 5" xfId="7992" xr:uid="{54850C2E-8378-432E-B25F-5FB8A327B70E}"/>
    <cellStyle name="Salida 5 3 6" xfId="9250" xr:uid="{25AE160C-9CE9-40AF-9C74-30289B50EA64}"/>
    <cellStyle name="Salida 5 3 7" xfId="9291" xr:uid="{09BA8B27-4109-4DDA-8107-ED54EBBEEC26}"/>
    <cellStyle name="Salida 5 3 8" xfId="12780" xr:uid="{3633F8E3-D84C-4C6F-BCAC-D9B5E073963E}"/>
    <cellStyle name="Salida 5 3 9" xfId="12937" xr:uid="{0118E3A3-5F73-479D-8C92-3582A57CCB04}"/>
    <cellStyle name="Salida 5 4" xfId="1456" xr:uid="{00000000-0005-0000-0000-0000B0060000}"/>
    <cellStyle name="Salida 5 4 10" xfId="12301" xr:uid="{B4BBED13-F149-4F33-81A8-FD0A3CDB8500}"/>
    <cellStyle name="Salida 5 4 2" xfId="4081" xr:uid="{6A47DE5C-8DC2-413F-94C5-85BFB3F29374}"/>
    <cellStyle name="Salida 5 4 3" xfId="3262" xr:uid="{4BC20210-01F6-4772-BA92-DE975E25449A}"/>
    <cellStyle name="Salida 5 4 4" xfId="6771" xr:uid="{8F0DE5F7-44F3-4C5B-A91B-E98F842FE580}"/>
    <cellStyle name="Salida 5 4 5" xfId="4916" xr:uid="{EE0FCE80-DC37-4571-B0C1-AB1157112760}"/>
    <cellStyle name="Salida 5 4 6" xfId="7875" xr:uid="{7A24F2D4-B2DE-4FD3-8C15-43A4A877EDA0}"/>
    <cellStyle name="Salida 5 4 7" xfId="3894" xr:uid="{8CDBB163-FF70-41B0-9918-AA407FC61035}"/>
    <cellStyle name="Salida 5 4 8" xfId="11816" xr:uid="{761DA190-1B4E-4849-BB80-1E1B4BA23115}"/>
    <cellStyle name="Salida 5 4 9" xfId="13903" xr:uid="{003475AC-DBCC-440D-8411-C684837FE6AC}"/>
    <cellStyle name="Salida 5 5" xfId="1457" xr:uid="{00000000-0005-0000-0000-0000B1060000}"/>
    <cellStyle name="Salida 5 5 10" xfId="14847" xr:uid="{E7D7CB7A-CAEF-4888-8FC0-DE7540AE20F9}"/>
    <cellStyle name="Salida 5 5 2" xfId="4082" xr:uid="{399FE9EE-A561-4529-903B-F02BB6487757}"/>
    <cellStyle name="Salida 5 5 3" xfId="3261" xr:uid="{DB6A5F10-79C4-40DB-A1E8-CF87549DA12D}"/>
    <cellStyle name="Salida 5 5 4" xfId="3930" xr:uid="{EF626DD6-E737-4FB7-AE06-CDE479F49ABB}"/>
    <cellStyle name="Salida 5 5 5" xfId="6655" xr:uid="{B410D20B-AA05-45FD-872F-94980CF2AF65}"/>
    <cellStyle name="Salida 5 5 6" xfId="9248" xr:uid="{88C5E42C-3E53-4005-98F4-40CA000040F4}"/>
    <cellStyle name="Salida 5 5 7" xfId="9290" xr:uid="{5C976D9C-B4E2-4471-8AA2-768B4B7A8284}"/>
    <cellStyle name="Salida 5 5 8" xfId="12778" xr:uid="{BB6BB80F-0E35-41DC-972B-2897B4D67C77}"/>
    <cellStyle name="Salida 5 5 9" xfId="11374" xr:uid="{1B76367A-DEF7-440C-9185-BD787F406C82}"/>
    <cellStyle name="Salida 5 6" xfId="4078" xr:uid="{2651D33C-9883-46B2-8F69-7C66A7539DB5}"/>
    <cellStyle name="Salida 5 7" xfId="3265" xr:uid="{1A217E1B-4972-4BF2-9A07-E16BEEABF11D}"/>
    <cellStyle name="Salida 5 8" xfId="3928" xr:uid="{470E6D9B-2CA0-4434-B77F-B7561380B1D1}"/>
    <cellStyle name="Salida 5 9" xfId="6654" xr:uid="{4AD53FC3-6F1E-4588-96AF-06A9BB5EAD6E}"/>
    <cellStyle name="Salida 6" xfId="1458" xr:uid="{00000000-0005-0000-0000-0000B2060000}"/>
    <cellStyle name="Salida 6 10" xfId="7876" xr:uid="{4C3E1C9A-5603-47AB-A14B-559E07F17DFB}"/>
    <cellStyle name="Salida 6 11" xfId="11689" xr:uid="{46397C1B-3C1F-4822-88C2-243D17CCE467}"/>
    <cellStyle name="Salida 6 12" xfId="12142" xr:uid="{09A85FCB-10F5-4AF1-B98F-94595079AA65}"/>
    <cellStyle name="Salida 6 13" xfId="13902" xr:uid="{918B0F43-7818-4D47-B7E4-DDCDAF5BCA65}"/>
    <cellStyle name="Salida 6 14" xfId="14043" xr:uid="{CCBC75A8-AEAD-4566-9F72-9E0D16BD338A}"/>
    <cellStyle name="Salida 6 2" xfId="1459" xr:uid="{00000000-0005-0000-0000-0000B3060000}"/>
    <cellStyle name="Salida 6 2 10" xfId="14846" xr:uid="{B64C1059-95D8-4737-B83B-6B6AE7DBFD8F}"/>
    <cellStyle name="Salida 6 2 2" xfId="4084" xr:uid="{29A0EEE7-AB24-49F7-93AE-AA2440FB1E11}"/>
    <cellStyle name="Salida 6 2 3" xfId="3109" xr:uid="{C621C5F4-E80F-4391-B3FA-1C6BF30557D9}"/>
    <cellStyle name="Salida 6 2 4" xfId="3150" xr:uid="{8D213DD9-39C7-413E-8995-21BD3D430839}"/>
    <cellStyle name="Salida 6 2 5" xfId="6304" xr:uid="{2400B5D5-3EE2-4792-BC9B-78F5C5CBC879}"/>
    <cellStyle name="Salida 6 2 6" xfId="9247" xr:uid="{FE29EE12-407A-4587-BA6D-D65551018B3F}"/>
    <cellStyle name="Salida 6 2 7" xfId="11688" xr:uid="{8A03A421-4CA0-4C81-8DE5-36DE75B7F6AE}"/>
    <cellStyle name="Salida 6 2 8" xfId="12777" xr:uid="{8539EA81-2538-437E-9679-3F51BC8045BE}"/>
    <cellStyle name="Salida 6 2 9" xfId="12652" xr:uid="{2E82B6F6-D352-4A4E-B167-A5A71F6DF5C6}"/>
    <cellStyle name="Salida 6 3" xfId="1460" xr:uid="{00000000-0005-0000-0000-0000B4060000}"/>
    <cellStyle name="Salida 6 3 10" xfId="12671" xr:uid="{2D1B07B0-068D-4137-B911-5F04C63BCDA1}"/>
    <cellStyle name="Salida 6 3 2" xfId="4085" xr:uid="{F3DD642A-7207-40F2-882F-E11B64D4EBC2}"/>
    <cellStyle name="Salida 6 3 3" xfId="5110" xr:uid="{F0B4B3AB-27BF-4388-83EF-223C36A7D160}"/>
    <cellStyle name="Salida 6 3 4" xfId="3931" xr:uid="{B44FA628-552F-4D9F-BF6D-21CF5FF37595}"/>
    <cellStyle name="Salida 6 3 5" xfId="3353" xr:uid="{0B70932A-52DB-4DFC-8491-7CBBCB05BF83}"/>
    <cellStyle name="Salida 6 3 6" xfId="7877" xr:uid="{C33BCC16-7777-4602-AAF2-DF577BABE764}"/>
    <cellStyle name="Salida 6 3 7" xfId="11687" xr:uid="{466D4F76-FD73-4A1C-BEFB-E14534BE80CB}"/>
    <cellStyle name="Salida 6 3 8" xfId="12146" xr:uid="{F59C1AFB-E292-4A33-B598-973EBFEE1BA4}"/>
    <cellStyle name="Salida 6 3 9" xfId="11557" xr:uid="{86103CF5-5297-4793-94DB-DBCC4EC9CD2F}"/>
    <cellStyle name="Salida 6 4" xfId="1461" xr:uid="{00000000-0005-0000-0000-0000B5060000}"/>
    <cellStyle name="Salida 6 4 10" xfId="14845" xr:uid="{9155F38F-DA6F-4845-9802-68B6168F29D2}"/>
    <cellStyle name="Salida 6 4 2" xfId="4086" xr:uid="{9966AE20-5F4F-4FD1-94AC-D76268432DF5}"/>
    <cellStyle name="Salida 6 4 3" xfId="5109" xr:uid="{D97B8927-1870-46E3-96C8-D1C77157165E}"/>
    <cellStyle name="Salida 6 4 4" xfId="3932" xr:uid="{C70154DA-CACF-45D6-9CF6-DB786DAD3933}"/>
    <cellStyle name="Salida 6 4 5" xfId="3352" xr:uid="{79E0C75F-C690-42EF-8FF1-4A99686E8DB5}"/>
    <cellStyle name="Salida 6 4 6" xfId="9246" xr:uid="{1BC68698-CB57-4222-938A-9A824D43FA0F}"/>
    <cellStyle name="Salida 6 4 7" xfId="11686" xr:uid="{A82B11D4-6565-4677-9A88-80E616950ED6}"/>
    <cellStyle name="Salida 6 4 8" xfId="12776" xr:uid="{B4233A84-EF50-4C21-B5D3-0188292E120C}"/>
    <cellStyle name="Salida 6 4 9" xfId="12653" xr:uid="{A9772497-0E69-4413-B84B-B33FB720B058}"/>
    <cellStyle name="Salida 6 5" xfId="1462" xr:uid="{00000000-0005-0000-0000-0000B6060000}"/>
    <cellStyle name="Salida 6 5 10" xfId="12392" xr:uid="{9F5FEF58-FD5C-4A77-B0EE-9A10ECDEE407}"/>
    <cellStyle name="Salida 6 5 2" xfId="4087" xr:uid="{3169BFC9-36DD-4E83-8A64-A44107702DB7}"/>
    <cellStyle name="Salida 6 5 3" xfId="5108" xr:uid="{A79208B4-35DE-489B-9F88-56DA09FAC536}"/>
    <cellStyle name="Salida 6 5 4" xfId="3933" xr:uid="{E8320239-9401-46EE-982C-5BAA1DF30177}"/>
    <cellStyle name="Salida 6 5 5" xfId="6656" xr:uid="{5A13063D-D60B-41B0-94BF-8286660E7264}"/>
    <cellStyle name="Salida 6 5 6" xfId="7878" xr:uid="{E845EA56-FA41-4DB5-A0F6-AFD1990E2052}"/>
    <cellStyle name="Salida 6 5 7" xfId="11685" xr:uid="{F87EF008-192A-4DAB-839A-AC438BB23D63}"/>
    <cellStyle name="Salida 6 5 8" xfId="12149" xr:uid="{9C94F512-DF12-4FD8-92F2-C5ED5E63BCDD}"/>
    <cellStyle name="Salida 6 5 9" xfId="11301" xr:uid="{0DD7C85E-244E-4D18-B0D9-0EC63ECE0FDF}"/>
    <cellStyle name="Salida 6 6" xfId="4083" xr:uid="{AD7D74F7-90D8-41E8-BC5E-84AFE52674B6}"/>
    <cellStyle name="Salida 6 7" xfId="3260" xr:uid="{42DD6B27-2AC9-491E-884E-481A48D7CF8F}"/>
    <cellStyle name="Salida 6 8" xfId="6770" xr:uid="{25FD63C9-CC9D-4C6E-B8AE-AB0096288791}"/>
    <cellStyle name="Salida 6 9" xfId="4890" xr:uid="{138C110C-A9E1-4544-A7EE-22AE313F1AF9}"/>
    <cellStyle name="Salida 7" xfId="1463" xr:uid="{00000000-0005-0000-0000-0000B7060000}"/>
    <cellStyle name="Salida 7 10" xfId="7879" xr:uid="{FD6A6CBD-384D-4ED9-8666-F3CBCB0E255E}"/>
    <cellStyle name="Salida 7 11" xfId="3892" xr:uid="{20DBC3B3-B658-427B-8133-F2815C0AC1DC}"/>
    <cellStyle name="Salida 7 12" xfId="12147" xr:uid="{D000F010-D9E3-4FBD-883C-0855BE7686E8}"/>
    <cellStyle name="Salida 7 13" xfId="13901" xr:uid="{20C500AF-454C-4715-9DDF-4B6492C62196}"/>
    <cellStyle name="Salida 7 14" xfId="14044" xr:uid="{A4C1C5F3-BA51-4E7F-8BF0-E0F472B67165}"/>
    <cellStyle name="Salida 7 2" xfId="1464" xr:uid="{00000000-0005-0000-0000-0000B8060000}"/>
    <cellStyle name="Salida 7 2 10" xfId="12455" xr:uid="{CE6A5E4A-13E9-49CC-8314-299FB4AC173A}"/>
    <cellStyle name="Salida 7 2 2" xfId="4089" xr:uid="{281BCADC-81CD-4D82-897A-C9C21B1260AD}"/>
    <cellStyle name="Salida 7 2 3" xfId="3258" xr:uid="{2421401E-A2B2-4A66-A6AA-20172768FEEB}"/>
    <cellStyle name="Salida 7 2 4" xfId="6768" xr:uid="{1D1051B2-4C97-49CB-A1A1-65AC866EAFD6}"/>
    <cellStyle name="Salida 7 2 5" xfId="6657" xr:uid="{70C0B8ED-5657-4CFC-B268-5FD5DA02C050}"/>
    <cellStyle name="Salida 7 2 6" xfId="6457" xr:uid="{00DCDC4E-F334-4EAA-9BFB-78D899633156}"/>
    <cellStyle name="Salida 7 2 7" xfId="11684" xr:uid="{6445CE16-5B40-4B49-A3AC-BF8195348AB8}"/>
    <cellStyle name="Salida 7 2 8" xfId="12148" xr:uid="{E2ACA2B5-F999-44AD-B43A-16E8E0162171}"/>
    <cellStyle name="Salida 7 2 9" xfId="13900" xr:uid="{D68FF0CE-414E-4B3E-976C-E2FE190B90F9}"/>
    <cellStyle name="Salida 7 3" xfId="1465" xr:uid="{00000000-0005-0000-0000-0000B9060000}"/>
    <cellStyle name="Salida 7 3 10" xfId="13796" xr:uid="{608CDB64-372A-4C39-87DF-15AD8AD718DB}"/>
    <cellStyle name="Salida 7 3 2" xfId="4090" xr:uid="{BF38FBFC-88F7-4237-9483-7525341276AF}"/>
    <cellStyle name="Salida 7 3 3" xfId="3257" xr:uid="{5AF1CD91-27A9-4F72-A687-6C1E271F7DE6}"/>
    <cellStyle name="Salida 7 3 4" xfId="3934" xr:uid="{1CBBC38E-2774-426C-BE4A-3D17F393D5DC}"/>
    <cellStyle name="Salida 7 3 5" xfId="3350" xr:uid="{78F9EF5A-8839-47E3-A4DC-AEAE4A5BE25B}"/>
    <cellStyle name="Salida 7 3 6" xfId="5132" xr:uid="{26A095AF-D3D8-4F39-92B7-9F4271D56B1E}"/>
    <cellStyle name="Salida 7 3 7" xfId="4813" xr:uid="{E6074E6E-BE3B-4876-8567-4A8F9ED591DF}"/>
    <cellStyle name="Salida 7 3 8" xfId="12150" xr:uid="{93A8CEED-848B-4292-B83F-01411509192A}"/>
    <cellStyle name="Salida 7 3 9" xfId="9297" xr:uid="{A19C66C7-AE1D-4E19-A78C-92BFD446A82E}"/>
    <cellStyle name="Salida 7 4" xfId="1466" xr:uid="{00000000-0005-0000-0000-0000BA060000}"/>
    <cellStyle name="Salida 7 4 10" xfId="14844" xr:uid="{9781E56E-A332-456B-B289-88FCB766D175}"/>
    <cellStyle name="Salida 7 4 2" xfId="4091" xr:uid="{B901882D-52B7-4B08-8F1C-5B37CFD72C8A}"/>
    <cellStyle name="Salida 7 4 3" xfId="3256" xr:uid="{ED4E3C2E-E6CC-43C1-9B0B-2BB4D0F8DA63}"/>
    <cellStyle name="Salida 7 4 4" xfId="3935" xr:uid="{51528FA4-5DCC-4045-BC79-A4BB32918AC6}"/>
    <cellStyle name="Salida 7 4 5" xfId="6658" xr:uid="{58D66398-038B-4F97-936B-74A3CBAC854D}"/>
    <cellStyle name="Salida 7 4 6" xfId="9245" xr:uid="{E06FB19E-41B7-4818-B6F4-11EE2178093D}"/>
    <cellStyle name="Salida 7 4 7" xfId="11683" xr:uid="{1FC99078-2C5B-4541-B08C-0B0EA44A7449}"/>
    <cellStyle name="Salida 7 4 8" xfId="12775" xr:uid="{6B0C896E-D584-4777-884B-A59A236328B4}"/>
    <cellStyle name="Salida 7 4 9" xfId="10348" xr:uid="{3331101E-C124-4813-8583-30E0AEE29284}"/>
    <cellStyle name="Salida 7 5" xfId="1467" xr:uid="{00000000-0005-0000-0000-0000BB060000}"/>
    <cellStyle name="Salida 7 5 10" xfId="14843" xr:uid="{31FD0F42-EE6E-4019-B5DD-894006D88D00}"/>
    <cellStyle name="Salida 7 5 2" xfId="4092" xr:uid="{EB817685-24CB-479F-B964-5B76A1F66E48}"/>
    <cellStyle name="Salida 7 5 3" xfId="3255" xr:uid="{07F56332-CB56-4542-918B-644EFF91BABD}"/>
    <cellStyle name="Salida 7 5 4" xfId="3936" xr:uid="{80D4EFD2-29D5-4485-9043-09B3B44C1A79}"/>
    <cellStyle name="Salida 7 5 5" xfId="6945" xr:uid="{DD2C77BD-CC55-4227-9DAD-6A463E448F78}"/>
    <cellStyle name="Salida 7 5 6" xfId="9244" xr:uid="{4D3FFCE4-B04E-4A31-9530-868EFD31216C}"/>
    <cellStyle name="Salida 7 5 7" xfId="6275" xr:uid="{80D5A452-A3E6-445D-9E69-32DFC0B2EE75}"/>
    <cellStyle name="Salida 7 5 8" xfId="12774" xr:uid="{45B0CD38-DA93-427F-85B4-023128A50633}"/>
    <cellStyle name="Salida 7 5 9" xfId="12654" xr:uid="{FC7EA703-A260-48B3-95C8-4AA610B4A6EE}"/>
    <cellStyle name="Salida 7 6" xfId="4088" xr:uid="{66611E80-99B3-48E2-9B0A-9635A25EC5B3}"/>
    <cellStyle name="Salida 7 7" xfId="3259" xr:uid="{E414234E-5523-4792-BD63-572D2C22C50A}"/>
    <cellStyle name="Salida 7 8" xfId="6769" xr:uid="{613A35FD-607F-42B8-9604-52283A7DEC85}"/>
    <cellStyle name="Salida 7 9" xfId="3351" xr:uid="{DAD165D3-E448-4DF2-ACB6-91005BAB77B1}"/>
    <cellStyle name="Salida 8" xfId="1468" xr:uid="{00000000-0005-0000-0000-0000BC060000}"/>
    <cellStyle name="Salida 8 10" xfId="7901" xr:uid="{43C4BA26-34C4-46BF-9CBB-8CF68A72C8FC}"/>
    <cellStyle name="Salida 8 11" xfId="11682" xr:uid="{C2099F73-3910-4E1C-BECC-527B9CAFA801}"/>
    <cellStyle name="Salida 8 12" xfId="10386" xr:uid="{265CE209-14DF-4737-997B-6A4B824FDF32}"/>
    <cellStyle name="Salida 8 13" xfId="12318" xr:uid="{42AA8B86-1188-4006-A98F-C27722D99C6A}"/>
    <cellStyle name="Salida 8 14" xfId="12672" xr:uid="{B9FD5504-2D54-45A4-B4AB-92549F90FD87}"/>
    <cellStyle name="Salida 8 2" xfId="1469" xr:uid="{00000000-0005-0000-0000-0000BD060000}"/>
    <cellStyle name="Salida 8 2 10" xfId="13797" xr:uid="{01956E92-67A3-4F66-B980-C981F9A513D9}"/>
    <cellStyle name="Salida 8 2 2" xfId="4094" xr:uid="{7F0E9BD2-0057-4A2F-872E-E41E123D4548}"/>
    <cellStyle name="Salida 8 2 3" xfId="3108" xr:uid="{860F5095-6831-4734-899E-5CAB5E3E71CE}"/>
    <cellStyle name="Salida 8 2 4" xfId="3937" xr:uid="{FC9F7D00-47E9-45A8-A9B4-BCDEB8A4D006}"/>
    <cellStyle name="Salida 8 2 5" xfId="6946" xr:uid="{B5B5ED74-BB3A-4E68-8E3D-7971101456D2}"/>
    <cellStyle name="Salida 8 2 6" xfId="8162" xr:uid="{4744808C-3926-4639-9A14-C1EC53E54FE2}"/>
    <cellStyle name="Salida 8 2 7" xfId="4814" xr:uid="{68FF214F-A236-4619-A94F-4638A7AFA089}"/>
    <cellStyle name="Salida 8 2 8" xfId="11547" xr:uid="{323C203F-FF48-49AC-BBE2-158A97A9C2C1}"/>
    <cellStyle name="Salida 8 2 9" xfId="10635" xr:uid="{01961AE7-8BC8-4ED9-9CE7-1EB57D010BCE}"/>
    <cellStyle name="Salida 8 3" xfId="1470" xr:uid="{00000000-0005-0000-0000-0000BE060000}"/>
    <cellStyle name="Salida 8 3 10" xfId="12381" xr:uid="{A3D9547B-54DD-4FBE-BDDD-AF29A750E5A2}"/>
    <cellStyle name="Salida 8 3 2" xfId="4095" xr:uid="{3180F546-B4B7-4B4F-932C-8CFA074D507D}"/>
    <cellStyle name="Salida 8 3 3" xfId="5107" xr:uid="{50097193-1A81-469C-9D0E-60CD20FB012E}"/>
    <cellStyle name="Salida 8 3 4" xfId="3938" xr:uid="{8201710F-DEE5-4DD5-A4C3-B85A83249A98}"/>
    <cellStyle name="Salida 8 3 5" xfId="3348" xr:uid="{F56C973F-B6C9-48E2-A632-55C6AA52D516}"/>
    <cellStyle name="Salida 8 3 6" xfId="6273" xr:uid="{AA9DAC6F-8D9B-41D4-B25A-559EA539EDB8}"/>
    <cellStyle name="Salida 8 3 7" xfId="11681" xr:uid="{5964CF8A-68FB-4065-B82C-CD90F4BA91E6}"/>
    <cellStyle name="Salida 8 3 8" xfId="11818" xr:uid="{D7A0BE01-D3D2-4DDC-A43A-D9D988F181E8}"/>
    <cellStyle name="Salida 8 3 9" xfId="12655" xr:uid="{A5ABA21A-EB25-47B3-8A81-EA8D8AE5BDBD}"/>
    <cellStyle name="Salida 8 4" xfId="1471" xr:uid="{00000000-0005-0000-0000-0000BF060000}"/>
    <cellStyle name="Salida 8 4 10" xfId="13502" xr:uid="{35E2379D-B04F-49B9-8982-6922B622E0C3}"/>
    <cellStyle name="Salida 8 4 2" xfId="4096" xr:uid="{74B0B91F-421D-459F-9BD3-6C51899317B6}"/>
    <cellStyle name="Salida 8 4 3" xfId="5106" xr:uid="{5BA1F350-F908-42F8-9768-74E9E5B2E47C}"/>
    <cellStyle name="Salida 8 4 4" xfId="3939" xr:uid="{D8EC3EC2-D2C8-4DB4-807D-2A9BCDFEB588}"/>
    <cellStyle name="Salida 8 4 5" xfId="6947" xr:uid="{C519F110-E8F0-4630-8158-7C043BA8F242}"/>
    <cellStyle name="Salida 8 4 6" xfId="7527" xr:uid="{A337CA46-4DE9-4D39-B5B1-D38E08A00105}"/>
    <cellStyle name="Salida 8 4 7" xfId="9289" xr:uid="{15605318-AF7A-425F-890E-8DC5EC656D18}"/>
    <cellStyle name="Salida 8 4 8" xfId="11554" xr:uid="{6BF84ADC-A783-4AAC-8697-CA898F90CB01}"/>
    <cellStyle name="Salida 8 4 9" xfId="8092" xr:uid="{E7FB846B-9037-49AB-82AB-F43373AAC9AD}"/>
    <cellStyle name="Salida 8 5" xfId="1472" xr:uid="{00000000-0005-0000-0000-0000C0060000}"/>
    <cellStyle name="Salida 8 5 10" xfId="12814" xr:uid="{E69F4BC1-B181-4427-B68A-8D67636C9D48}"/>
    <cellStyle name="Salida 8 5 2" xfId="4097" xr:uid="{C5D9A7C5-625B-4BC3-BD50-B20A33C6821B}"/>
    <cellStyle name="Salida 8 5 3" xfId="5105" xr:uid="{FA2AD958-CBD2-4082-A9E2-DC9C41665337}"/>
    <cellStyle name="Salida 8 5 4" xfId="3940" xr:uid="{28949293-A3B2-4DC2-8E5D-38667A0A7797}"/>
    <cellStyle name="Salida 8 5 5" xfId="6948" xr:uid="{6A0E0D8A-6A18-4E4C-8740-A291CC103408}"/>
    <cellStyle name="Salida 8 5 6" xfId="8163" xr:uid="{62ED920C-BB55-4765-90EA-F2CAFC249EB6}"/>
    <cellStyle name="Salida 8 5 7" xfId="9288" xr:uid="{466A452F-017A-4A52-B812-14C14254890C}"/>
    <cellStyle name="Salida 8 5 8" xfId="11817" xr:uid="{1ADE48D4-9310-4A95-91D0-658561781500}"/>
    <cellStyle name="Salida 8 5 9" xfId="12656" xr:uid="{F13C9BF1-09CC-4878-9EBF-BC37AECF3819}"/>
    <cellStyle name="Salida 8 6" xfId="4093" xr:uid="{70F5A016-CC28-4815-B8D9-3C23038D2DA5}"/>
    <cellStyle name="Salida 8 7" xfId="3254" xr:uid="{AE488EE3-D11B-407C-97B2-447BC9E361D7}"/>
    <cellStyle name="Salida 8 8" xfId="4822" xr:uid="{8896F9E9-9FE7-43C7-B140-46D5A0E17958}"/>
    <cellStyle name="Salida 8 9" xfId="3349" xr:uid="{DD785A89-3985-4440-8064-2A09F15D0F46}"/>
    <cellStyle name="Salida 9" xfId="1473" xr:uid="{00000000-0005-0000-0000-0000C1060000}"/>
    <cellStyle name="Salida 9 10" xfId="6400" xr:uid="{45CF1F76-2400-4269-90E3-1236FB5A17F8}"/>
    <cellStyle name="Salida 9 11" xfId="11680" xr:uid="{4EBBEE1B-EDC6-41CA-9DE3-1B5972B93ECB}"/>
    <cellStyle name="Salida 9 12" xfId="3392" xr:uid="{093153DD-98BA-4298-AA16-8B991F479416}"/>
    <cellStyle name="Salida 9 13" xfId="12938" xr:uid="{A094BEC2-2F32-4322-AD24-CD2AF85F651A}"/>
    <cellStyle name="Salida 9 14" xfId="12813" xr:uid="{3975482F-9F9C-4A43-A72C-D7DE99652BF7}"/>
    <cellStyle name="Salida 9 2" xfId="1474" xr:uid="{00000000-0005-0000-0000-0000C2060000}"/>
    <cellStyle name="Salida 9 2 10" xfId="13798" xr:uid="{4D8983D2-D64F-4754-8854-4BCA70B0DE33}"/>
    <cellStyle name="Salida 9 2 2" xfId="4099" xr:uid="{227C45DB-B92A-4BFC-A5B4-5AFDB5B9003B}"/>
    <cellStyle name="Salida 9 2 3" xfId="3252" xr:uid="{06A9D9DC-3FDA-49E3-8DC3-C2E46C633673}"/>
    <cellStyle name="Salida 9 2 4" xfId="3942" xr:uid="{AA076BAF-ECBC-42B0-A97B-C1853ED87627}"/>
    <cellStyle name="Salida 9 2 5" xfId="6659" xr:uid="{821DDAE2-FB83-4095-9DD9-35EE14FABBA7}"/>
    <cellStyle name="Salida 9 2 6" xfId="6387" xr:uid="{93ACA73C-15F1-45E9-BC6C-67473B0B904B}"/>
    <cellStyle name="Salida 9 2 7" xfId="8747" xr:uid="{32D73242-81DA-4C5F-8027-8142144DEA25}"/>
    <cellStyle name="Salida 9 2 8" xfId="11548" xr:uid="{2D33AC28-284E-49F9-93D1-FAA6DD822535}"/>
    <cellStyle name="Salida 9 2 9" xfId="11708" xr:uid="{949F938E-7276-4281-AC0B-355BA46DA810}"/>
    <cellStyle name="Salida 9 3" xfId="1475" xr:uid="{00000000-0005-0000-0000-0000C3060000}"/>
    <cellStyle name="Salida 9 3 10" xfId="10521" xr:uid="{A535E6E1-EAD9-485A-B7DB-CCBE865D892D}"/>
    <cellStyle name="Salida 9 3 2" xfId="4100" xr:uid="{EA226269-6A15-42AB-94FC-F515C6D3A4A0}"/>
    <cellStyle name="Salida 9 3 3" xfId="3251" xr:uid="{5EF731A0-D89B-4C44-951A-4C0146BF844B}"/>
    <cellStyle name="Salida 9 3 4" xfId="3943" xr:uid="{1D6B17BA-C89C-426A-AC47-11FE6BDCB89D}"/>
    <cellStyle name="Salida 9 3 5" xfId="7990" xr:uid="{BEDD05B3-5FA6-44C5-9B94-3A4975B749AE}"/>
    <cellStyle name="Salida 9 3 6" xfId="8164" xr:uid="{E5064006-8AA5-4EC2-A245-702C032FD735}"/>
    <cellStyle name="Salida 9 3 7" xfId="11679" xr:uid="{9B1012A4-8EC7-465A-AD2C-9F3B20E7C439}"/>
    <cellStyle name="Salida 9 3 8" xfId="3391" xr:uid="{0EF58D0A-3AE2-4724-859A-4C6A0FCF9018}"/>
    <cellStyle name="Salida 9 3 9" xfId="12939" xr:uid="{FAECEC0F-43EC-48B3-B1E5-26C2EA07627F}"/>
    <cellStyle name="Salida 9 4" xfId="1476" xr:uid="{00000000-0005-0000-0000-0000C4060000}"/>
    <cellStyle name="Salida 9 4 10" xfId="13799" xr:uid="{8E0D1B03-583F-4AF9-83DE-A09520F1B82A}"/>
    <cellStyle name="Salida 9 4 2" xfId="4101" xr:uid="{4C306A1B-E0E6-4261-9EF1-8019655719CF}"/>
    <cellStyle name="Salida 9 4 3" xfId="3250" xr:uid="{84DF2C4F-F055-4E8A-9324-84A5229F23E1}"/>
    <cellStyle name="Salida 9 4 4" xfId="3944" xr:uid="{03885156-6A9B-4F56-9CD3-A83BC025E691}"/>
    <cellStyle name="Salida 9 4 5" xfId="6660" xr:uid="{29AE3DD0-55C6-4AE3-965C-7876A950BB2B}"/>
    <cellStyle name="Salida 9 4 6" xfId="6675" xr:uid="{03B9FA2C-9490-48F0-A5C7-737CC76EB0A3}"/>
    <cellStyle name="Salida 9 4 7" xfId="7473" xr:uid="{115DB7BB-57B0-4049-8B03-856A18DCCE39}"/>
    <cellStyle name="Salida 9 4 8" xfId="11549" xr:uid="{A7DF0BB7-0C2D-451C-BC68-1366B2BD3FE5}"/>
    <cellStyle name="Salida 9 4 9" xfId="6395" xr:uid="{45DA66D0-58F7-4D28-BC62-F95938A091CE}"/>
    <cellStyle name="Salida 9 5" xfId="1477" xr:uid="{00000000-0005-0000-0000-0000C5060000}"/>
    <cellStyle name="Salida 9 5 10" xfId="12812" xr:uid="{43FBD2EA-0A00-4063-A32F-F219B67BE36F}"/>
    <cellStyle name="Salida 9 5 2" xfId="4102" xr:uid="{14E246E1-0FE0-4602-BEC3-A9FC091A73C2}"/>
    <cellStyle name="Salida 9 5 3" xfId="3249" xr:uid="{FC29BC64-90D0-4E1B-874F-2A132C6657C9}"/>
    <cellStyle name="Salida 9 5 4" xfId="3945" xr:uid="{B978B0E3-05DF-468D-AB1C-1B05B2D850FF}"/>
    <cellStyle name="Salida 9 5 5" xfId="3347" xr:uid="{4FEDF5BF-321E-4EDA-9C9B-EACA6B663798}"/>
    <cellStyle name="Salida 9 5 6" xfId="7880" xr:uid="{A7E2D9E3-AC47-4A73-B141-93C303CE80AA}"/>
    <cellStyle name="Salida 9 5 7" xfId="4815" xr:uid="{F78C6EEB-66EF-4BFB-900B-5363B6370B45}"/>
    <cellStyle name="Salida 9 5 8" xfId="10105" xr:uid="{C120835C-6D77-4DC3-9FAD-B4D10C99064A}"/>
    <cellStyle name="Salida 9 5 9" xfId="12940" xr:uid="{806D6E37-1CB0-4F8D-91B4-9364E5F7C197}"/>
    <cellStyle name="Salida 9 6" xfId="4098" xr:uid="{F08671FC-AB92-4C85-9C58-66A25854797A}"/>
    <cellStyle name="Salida 9 7" xfId="3253" xr:uid="{05DF15BD-013D-49D8-9C7B-4F9E820398EC}"/>
    <cellStyle name="Salida 9 8" xfId="3941" xr:uid="{E15067D3-0D70-4D86-A759-12CBE945BF02}"/>
    <cellStyle name="Salida 9 9" xfId="7991" xr:uid="{606DED10-77B9-43BD-A55C-0614A9CE3ECA}"/>
    <cellStyle name="SAPBEXaggData" xfId="1478" xr:uid="{00000000-0005-0000-0000-0000C6060000}"/>
    <cellStyle name="SAPBEXaggData 10" xfId="1479" xr:uid="{00000000-0005-0000-0000-0000C7060000}"/>
    <cellStyle name="SAPBEXaggData 10 10" xfId="10087" xr:uid="{8FABA9F0-6050-4DA2-B512-693CC10B1097}"/>
    <cellStyle name="SAPBEXaggData 10 11" xfId="12657" xr:uid="{4F9F6D89-9EDA-45F6-8918-4AA4A4335B82}"/>
    <cellStyle name="SAPBEXaggData 10 12" xfId="14045" xr:uid="{85974EC1-E745-46B6-9740-C354D07EB90B}"/>
    <cellStyle name="SAPBEXaggData 10 2" xfId="5544" xr:uid="{8C1ECEBB-61E9-4D12-93F0-8B811D8A3F9F}"/>
    <cellStyle name="SAPBEXaggData 10 2 10" xfId="15614" xr:uid="{D5D3F10A-1D6D-4BA9-9BF3-1179D53D4F66}"/>
    <cellStyle name="SAPBEXaggData 10 2 2" xfId="7015" xr:uid="{382DA8ED-AD2B-4C1C-A178-D8AC4137F86F}"/>
    <cellStyle name="SAPBEXaggData 10 2 3" xfId="8236" xr:uid="{73A6F632-6908-4702-B3F2-9A9209524FB8}"/>
    <cellStyle name="SAPBEXaggData 10 2 4" xfId="9488" xr:uid="{3282CE56-85AE-4FF7-927D-B9306B5E8C86}"/>
    <cellStyle name="SAPBEXaggData 10 2 5" xfId="10722" xr:uid="{E8D231B6-CF09-4685-B298-B628627B28A8}"/>
    <cellStyle name="SAPBEXaggData 10 2 6" xfId="11881" xr:uid="{78DB5DC1-8517-4A00-84E7-E1A49B4BA68F}"/>
    <cellStyle name="SAPBEXaggData 10 2 7" xfId="13009" xr:uid="{6210863A-803D-410B-AFDB-3DC957435D84}"/>
    <cellStyle name="SAPBEXaggData 10 2 8" xfId="14116" xr:uid="{7D29D386-7E66-4DC8-A21B-EF0655E06445}"/>
    <cellStyle name="SAPBEXaggData 10 2 9" xfId="15022" xr:uid="{A31181FE-EB7E-46D5-8C62-E2EF5E1B094F}"/>
    <cellStyle name="SAPBEXaggData 10 3" xfId="4104" xr:uid="{62B69689-6F3A-45FD-9F01-A2523D042EBC}"/>
    <cellStyle name="SAPBEXaggData 10 4" xfId="3107" xr:uid="{EE1241BB-460C-436F-ABE0-91FEC824C4ED}"/>
    <cellStyle name="SAPBEXaggData 10 5" xfId="3947" xr:uid="{1018FC3B-0073-4F16-BD30-9C5B916D98CF}"/>
    <cellStyle name="SAPBEXaggData 10 6" xfId="7989" xr:uid="{A0988ACC-D0DD-40C4-9233-CE8AEAC32B30}"/>
    <cellStyle name="SAPBEXaggData 10 7" xfId="7881" xr:uid="{5739BEB5-6D86-4754-BB4C-219565E307D5}"/>
    <cellStyle name="SAPBEXaggData 10 8" xfId="3376" xr:uid="{82DF06DB-7098-4829-BB2F-1AB1DAFB86E1}"/>
    <cellStyle name="SAPBEXaggData 10 9" xfId="11678" xr:uid="{CBF8F309-0D30-4DEC-9A17-CACBF9AFFBAA}"/>
    <cellStyle name="SAPBEXaggData 11" xfId="1480" xr:uid="{00000000-0005-0000-0000-0000C8060000}"/>
    <cellStyle name="SAPBEXaggData 11 10" xfId="10092" xr:uid="{C6DF3F50-986D-4EFB-944C-E58FCCC77C41}"/>
    <cellStyle name="SAPBEXaggData 11 11" xfId="12658" xr:uid="{B36872E6-7ED3-4372-A889-966DAEE17EA3}"/>
    <cellStyle name="SAPBEXaggData 11 12" xfId="11541" xr:uid="{9D028C6E-308A-4D60-823A-0E8448FE8B36}"/>
    <cellStyle name="SAPBEXaggData 11 2" xfId="5545" xr:uid="{5AFD032E-54B7-47F9-A5EB-E8CAAEC27903}"/>
    <cellStyle name="SAPBEXaggData 11 2 10" xfId="15615" xr:uid="{3CFC6AB8-7AF0-4ED5-ACCC-CDC18A36751C}"/>
    <cellStyle name="SAPBEXaggData 11 2 2" xfId="7016" xr:uid="{5164AF8B-A083-4FF1-BB0D-3346017AB3B0}"/>
    <cellStyle name="SAPBEXaggData 11 2 3" xfId="8237" xr:uid="{5DBAEFDD-28FC-42BA-B8ED-0718FA694B31}"/>
    <cellStyle name="SAPBEXaggData 11 2 4" xfId="9489" xr:uid="{3F99D059-4767-4E69-BEF6-CA963C12B73F}"/>
    <cellStyle name="SAPBEXaggData 11 2 5" xfId="10723" xr:uid="{547955DD-E948-4672-810A-9AB2FCF32358}"/>
    <cellStyle name="SAPBEXaggData 11 2 6" xfId="11882" xr:uid="{7563DD87-EBA4-42D8-BA34-ACD7B9868D3D}"/>
    <cellStyle name="SAPBEXaggData 11 2 7" xfId="13010" xr:uid="{5590324E-CA5D-400D-9A7E-CEF3650C2058}"/>
    <cellStyle name="SAPBEXaggData 11 2 8" xfId="14117" xr:uid="{2A9AB602-1015-4B1D-A355-33B7A8EE2F2C}"/>
    <cellStyle name="SAPBEXaggData 11 2 9" xfId="15023" xr:uid="{D1BDEF30-A1CE-4919-B253-B21B960AFCD8}"/>
    <cellStyle name="SAPBEXaggData 11 3" xfId="4105" xr:uid="{F59870C5-BEF5-41A1-B995-D46C4CA2A478}"/>
    <cellStyle name="SAPBEXaggData 11 4" xfId="5104" xr:uid="{01584EA7-5194-46FA-8C03-DDCE22D0E77D}"/>
    <cellStyle name="SAPBEXaggData 11 5" xfId="3948" xr:uid="{3A3E3D8D-BB11-4AFB-9B3E-64E8C93D3D28}"/>
    <cellStyle name="SAPBEXaggData 11 6" xfId="6661" xr:uid="{E2CB05B5-DEB9-43C2-8C47-143809005CFC}"/>
    <cellStyle name="SAPBEXaggData 11 7" xfId="6374" xr:uid="{443F4B5A-F1CC-4B6C-AA20-80F1C1CA2EFD}"/>
    <cellStyle name="SAPBEXaggData 11 8" xfId="9420" xr:uid="{27AFC6FE-2174-4E17-B07A-982BE607B298}"/>
    <cellStyle name="SAPBEXaggData 11 9" xfId="4816" xr:uid="{72CE1194-0B3C-477C-97A4-0505A1E694D8}"/>
    <cellStyle name="SAPBEXaggData 12" xfId="1481" xr:uid="{00000000-0005-0000-0000-0000C9060000}"/>
    <cellStyle name="SAPBEXaggData 12 10" xfId="11819" xr:uid="{9754721B-5792-4A9F-B40B-4F6061A85579}"/>
    <cellStyle name="SAPBEXaggData 12 11" xfId="10637" xr:uid="{5295BD12-E8FD-4ABF-927C-E3BEA82B78AA}"/>
    <cellStyle name="SAPBEXaggData 12 12" xfId="14046" xr:uid="{3C6E4110-424A-4352-B796-1EF8B2FE3286}"/>
    <cellStyle name="SAPBEXaggData 12 2" xfId="5546" xr:uid="{6B64918D-955E-41B4-A09A-850457F2EF96}"/>
    <cellStyle name="SAPBEXaggData 12 2 10" xfId="15616" xr:uid="{1AAAD430-A2C0-44EA-85AF-612B82252656}"/>
    <cellStyle name="SAPBEXaggData 12 2 2" xfId="7017" xr:uid="{8203A971-1DEB-4DB0-827F-2B0544B0FDCE}"/>
    <cellStyle name="SAPBEXaggData 12 2 3" xfId="8238" xr:uid="{96CC8DCC-8392-45E9-AC9E-11E0DEC044B7}"/>
    <cellStyle name="SAPBEXaggData 12 2 4" xfId="9490" xr:uid="{83096C56-8401-437A-AC7B-3CFE3643B378}"/>
    <cellStyle name="SAPBEXaggData 12 2 5" xfId="10724" xr:uid="{493265F6-D3BE-4F8A-A524-F5A9DD1D0DE1}"/>
    <cellStyle name="SAPBEXaggData 12 2 6" xfId="11883" xr:uid="{A84B9D03-7660-4243-AFE9-EF83F74BE838}"/>
    <cellStyle name="SAPBEXaggData 12 2 7" xfId="13011" xr:uid="{6FEAE165-F153-455B-8685-2FA5603D5B8A}"/>
    <cellStyle name="SAPBEXaggData 12 2 8" xfId="14118" xr:uid="{36399CC1-6CE7-4F69-BAB4-E4E25B0AC0F4}"/>
    <cellStyle name="SAPBEXaggData 12 2 9" xfId="15024" xr:uid="{E5FF959B-470A-4D6A-8049-26A690EEF0FC}"/>
    <cellStyle name="SAPBEXaggData 12 3" xfId="4106" xr:uid="{B56D20F9-DE11-4B75-8150-7A87737C0B80}"/>
    <cellStyle name="SAPBEXaggData 12 4" xfId="5103" xr:uid="{3E169B3C-D4DD-4D4C-8918-439589ED1B73}"/>
    <cellStyle name="SAPBEXaggData 12 5" xfId="3949" xr:uid="{1096FD0C-53A0-498D-8EAD-93A14E2445AE}"/>
    <cellStyle name="SAPBEXaggData 12 6" xfId="7987" xr:uid="{3CC40323-E21D-4B3B-B55B-BB45F68DA8AF}"/>
    <cellStyle name="SAPBEXaggData 12 7" xfId="6807" xr:uid="{4F877C3A-AB8B-47F9-A85E-DD254C292C4B}"/>
    <cellStyle name="SAPBEXaggData 12 8" xfId="9421" xr:uid="{16D1B495-68A2-472D-8B1C-3E6068D57A9C}"/>
    <cellStyle name="SAPBEXaggData 12 9" xfId="11676" xr:uid="{25C4AD25-4202-493A-BED9-AB9BA9068710}"/>
    <cellStyle name="SAPBEXaggData 13" xfId="1482" xr:uid="{00000000-0005-0000-0000-0000CA060000}"/>
    <cellStyle name="SAPBEXaggData 13 10" xfId="9989" xr:uid="{16564CD6-DE54-409D-9FBC-DE4E8697F3FF}"/>
    <cellStyle name="SAPBEXaggData 13 11" xfId="13899" xr:uid="{5C2B1B8A-B5C9-4D6E-A1C0-A0828F10B37B}"/>
    <cellStyle name="SAPBEXaggData 13 12" xfId="12811" xr:uid="{3198DB2F-591D-4112-82AC-1FBB87EE299A}"/>
    <cellStyle name="SAPBEXaggData 13 2" xfId="5547" xr:uid="{778195DA-CB6D-416D-B2A1-85C896D9B233}"/>
    <cellStyle name="SAPBEXaggData 13 2 10" xfId="15617" xr:uid="{1438D7AE-5943-4886-B34F-E4EF31B149AA}"/>
    <cellStyle name="SAPBEXaggData 13 2 2" xfId="7018" xr:uid="{B4B98EC7-6038-4058-AA6C-969826323188}"/>
    <cellStyle name="SAPBEXaggData 13 2 3" xfId="8239" xr:uid="{4A26A946-27D3-489B-AC1D-F64437F833E1}"/>
    <cellStyle name="SAPBEXaggData 13 2 4" xfId="9491" xr:uid="{0FC08789-FEBE-4300-8A25-A43556D07028}"/>
    <cellStyle name="SAPBEXaggData 13 2 5" xfId="10725" xr:uid="{8F0EEBF4-1787-4EB6-8334-A4E05CE28F70}"/>
    <cellStyle name="SAPBEXaggData 13 2 6" xfId="11884" xr:uid="{5ECE2F96-9696-436C-8EA1-ADADE7BD8281}"/>
    <cellStyle name="SAPBEXaggData 13 2 7" xfId="13012" xr:uid="{ABFC8133-F1DD-4D34-9D5C-FAF90F3A8302}"/>
    <cellStyle name="SAPBEXaggData 13 2 8" xfId="14119" xr:uid="{27EB371C-F0FD-44BD-B355-E6D27522C178}"/>
    <cellStyle name="SAPBEXaggData 13 2 9" xfId="15025" xr:uid="{911D4C3A-8485-4268-8678-C053D4B8B069}"/>
    <cellStyle name="SAPBEXaggData 13 3" xfId="4107" xr:uid="{E99B81A1-81CD-4EDB-AC0D-D9EB1E0869ED}"/>
    <cellStyle name="SAPBEXaggData 13 4" xfId="5102" xr:uid="{1578AF95-66B3-43C5-B408-68049656C064}"/>
    <cellStyle name="SAPBEXaggData 13 5" xfId="6767" xr:uid="{E05114D2-1119-4946-A17D-75CE64747FD0}"/>
    <cellStyle name="SAPBEXaggData 13 6" xfId="3346" xr:uid="{2BEDCBF2-850D-4036-A6D1-ECC8A211B8DC}"/>
    <cellStyle name="SAPBEXaggData 13 7" xfId="5133" xr:uid="{F2CAD3F0-847F-4BD9-8A67-81F80FDECEAC}"/>
    <cellStyle name="SAPBEXaggData 13 8" xfId="9125" xr:uid="{D22C7547-0A8B-4C93-9BD3-24B6FE8C0BE1}"/>
    <cellStyle name="SAPBEXaggData 13 9" xfId="4817" xr:uid="{29FC27E1-24D7-40B6-A0F2-A0774C7311BB}"/>
    <cellStyle name="SAPBEXaggData 14" xfId="2694" xr:uid="{00000000-0005-0000-0000-0000CB060000}"/>
    <cellStyle name="SAPBEXaggData 15" xfId="2736" xr:uid="{00000000-0005-0000-0000-0000CC060000}"/>
    <cellStyle name="SAPBEXaggData 16" xfId="2783" xr:uid="{A34677F4-A916-4180-AB64-28AEED81109E}"/>
    <cellStyle name="SAPBEXaggData 17" xfId="2835" xr:uid="{CF252AAF-1714-4E7B-A4F7-11045EED5F75}"/>
    <cellStyle name="SAPBEXaggData 18" xfId="2872" xr:uid="{11F2F828-8440-44EC-9DF6-582450C46C4D}"/>
    <cellStyle name="SAPBEXaggData 19" xfId="2916" xr:uid="{12854F13-C067-4988-AADE-B9066AFAD7AD}"/>
    <cellStyle name="SAPBEXaggData 2" xfId="1483" xr:uid="{00000000-0005-0000-0000-0000CD060000}"/>
    <cellStyle name="SAPBEXaggData 2 10" xfId="11675" xr:uid="{AE1D70EC-B64E-4589-91F7-9B4986E58FB3}"/>
    <cellStyle name="SAPBEXaggData 2 11" xfId="9176" xr:uid="{6BA04919-1250-4BEB-94D6-5837EC5F27F0}"/>
    <cellStyle name="SAPBEXaggData 2 12" xfId="12659" xr:uid="{6937F6D5-84B2-43DB-9F71-EDFD005CD702}"/>
    <cellStyle name="SAPBEXaggData 2 13" xfId="14047" xr:uid="{AB06170E-5038-4842-9CDB-50B37D977ED9}"/>
    <cellStyle name="SAPBEXaggData 2 2" xfId="1484" xr:uid="{00000000-0005-0000-0000-0000CE060000}"/>
    <cellStyle name="SAPBEXaggData 2 2 10" xfId="10169" xr:uid="{27305710-32B2-4C64-9773-9CC4C4192501}"/>
    <cellStyle name="SAPBEXaggData 2 2 11" xfId="13898" xr:uid="{98A107A6-CF6A-4749-B00E-2C86932851FF}"/>
    <cellStyle name="SAPBEXaggData 2 2 12" xfId="14048" xr:uid="{1B92D761-0F02-46E9-8FA1-513BA0D80201}"/>
    <cellStyle name="SAPBEXaggData 2 2 2" xfId="1485" xr:uid="{00000000-0005-0000-0000-0000CF060000}"/>
    <cellStyle name="SAPBEXaggData 2 2 2 10" xfId="12773" xr:uid="{7F502B33-7930-4F25-A5A2-71EB725B953E}"/>
    <cellStyle name="SAPBEXaggData 2 2 2 11" xfId="10636" xr:uid="{4AE62FA0-8CB0-4E6F-8CF3-9579124A4AF4}"/>
    <cellStyle name="SAPBEXaggData 2 2 2 12" xfId="14842" xr:uid="{CDB4B1D0-2789-42C5-9173-B1303FC369A1}"/>
    <cellStyle name="SAPBEXaggData 2 2 2 2" xfId="5549" xr:uid="{E8460AE9-6E50-42BD-B2CC-1790FA26A881}"/>
    <cellStyle name="SAPBEXaggData 2 2 2 2 10" xfId="15619" xr:uid="{F36E6BC1-5699-48AB-B339-3C5FD4B42184}"/>
    <cellStyle name="SAPBEXaggData 2 2 2 2 2" xfId="7020" xr:uid="{26AAA8EE-B633-45AD-9481-A1C3F6B1DF7C}"/>
    <cellStyle name="SAPBEXaggData 2 2 2 2 3" xfId="8241" xr:uid="{09705F92-85C4-4965-994D-4DD1FE624E3A}"/>
    <cellStyle name="SAPBEXaggData 2 2 2 2 4" xfId="9493" xr:uid="{05734E90-2F7C-4AA8-893F-2D2D2014BD97}"/>
    <cellStyle name="SAPBEXaggData 2 2 2 2 5" xfId="10727" xr:uid="{FFE987EE-EFB6-40BD-89B9-912B0CC7B0CF}"/>
    <cellStyle name="SAPBEXaggData 2 2 2 2 6" xfId="11886" xr:uid="{DD323F60-3B28-4BE3-941B-57D990EBB5E5}"/>
    <cellStyle name="SAPBEXaggData 2 2 2 2 7" xfId="13014" xr:uid="{02DE21ED-FD4D-4CA3-A184-E2CD73E733EA}"/>
    <cellStyle name="SAPBEXaggData 2 2 2 2 8" xfId="14121" xr:uid="{80D0C1C6-37D8-4079-9C55-CD97F977CBC4}"/>
    <cellStyle name="SAPBEXaggData 2 2 2 2 9" xfId="15027" xr:uid="{5CEA985A-D6FF-4E2B-8C58-41916A60A56C}"/>
    <cellStyle name="SAPBEXaggData 2 2 2 3" xfId="4110" xr:uid="{C327D40A-4066-4291-9AD5-3E4A345A5E97}"/>
    <cellStyle name="SAPBEXaggData 2 2 2 4" xfId="3245" xr:uid="{60645F27-2534-46CB-BB80-98C24820AD67}"/>
    <cellStyle name="SAPBEXaggData 2 2 2 5" xfId="3951" xr:uid="{11658C01-2A52-42EC-9874-F2BA616FA1F1}"/>
    <cellStyle name="SAPBEXaggData 2 2 2 6" xfId="7985" xr:uid="{2BC47AB8-2541-4DF7-89FF-A07FD8F85627}"/>
    <cellStyle name="SAPBEXaggData 2 2 2 7" xfId="9243" xr:uid="{765991AE-B261-48B2-9374-FBEAA073568F}"/>
    <cellStyle name="SAPBEXaggData 2 2 2 8" xfId="10482" xr:uid="{69ACE606-F99D-44C3-AFA6-21D4105D3BB1}"/>
    <cellStyle name="SAPBEXaggData 2 2 2 9" xfId="11674" xr:uid="{2610904E-93A2-4D67-B805-AE3A465F5067}"/>
    <cellStyle name="SAPBEXaggData 2 2 3" xfId="4109" xr:uid="{BF034A18-155C-435F-9AF2-5C3879AF1A60}"/>
    <cellStyle name="SAPBEXaggData 2 2 4" xfId="3246" xr:uid="{721EE853-E6C7-48DB-A54A-F34BBB3E2D68}"/>
    <cellStyle name="SAPBEXaggData 2 2 5" xfId="6766" xr:uid="{2972C2E8-883D-4094-B96C-99F4A359EA57}"/>
    <cellStyle name="SAPBEXaggData 2 2 6" xfId="3345" xr:uid="{2EE5EE7B-0905-422B-B23F-864E6BFC1543}"/>
    <cellStyle name="SAPBEXaggData 2 2 7" xfId="6806" xr:uid="{BAAD16BA-86FF-42AD-8316-A0BBA6E92727}"/>
    <cellStyle name="SAPBEXaggData 2 2 8" xfId="3375" xr:uid="{37A6185C-23A4-458D-A731-9909BA80D5F3}"/>
    <cellStyle name="SAPBEXaggData 2 2 9" xfId="9142" xr:uid="{210E207F-0542-4918-A01D-BA8E20DCBA5C}"/>
    <cellStyle name="SAPBEXaggData 2 3" xfId="5548" xr:uid="{1DD80622-1A14-4307-AC1E-1F2C154A579A}"/>
    <cellStyle name="SAPBEXaggData 2 3 10" xfId="15618" xr:uid="{243040BF-F9F8-46DA-B96E-E63A76178113}"/>
    <cellStyle name="SAPBEXaggData 2 3 2" xfId="7019" xr:uid="{F97A9E13-FC12-4954-86DA-0C5E2F4DB423}"/>
    <cellStyle name="SAPBEXaggData 2 3 3" xfId="8240" xr:uid="{276D7245-4C99-4F0D-80BA-F72602D2C66A}"/>
    <cellStyle name="SAPBEXaggData 2 3 4" xfId="9492" xr:uid="{AC97EE5C-B867-4838-B535-3D1DF540F86C}"/>
    <cellStyle name="SAPBEXaggData 2 3 5" xfId="10726" xr:uid="{5A7E0248-1C94-46B0-9E7C-973E06F418E6}"/>
    <cellStyle name="SAPBEXaggData 2 3 6" xfId="11885" xr:uid="{64A8E844-4493-4350-BE75-8CBF2E765A46}"/>
    <cellStyle name="SAPBEXaggData 2 3 7" xfId="13013" xr:uid="{017CB2A5-0152-4CC6-B9ED-9F12BAB0DEA6}"/>
    <cellStyle name="SAPBEXaggData 2 3 8" xfId="14120" xr:uid="{82062D25-3816-4F67-B46D-29113527D45E}"/>
    <cellStyle name="SAPBEXaggData 2 3 9" xfId="15026" xr:uid="{E6756279-B929-4601-8E85-13FFA80683E7}"/>
    <cellStyle name="SAPBEXaggData 2 4" xfId="4108" xr:uid="{C5406CCC-5F0A-434A-A26E-0EA220021234}"/>
    <cellStyle name="SAPBEXaggData 2 5" xfId="3247" xr:uid="{091CF6CE-493C-4822-9140-DDEB93B3CB49}"/>
    <cellStyle name="SAPBEXaggData 2 6" xfId="3950" xr:uid="{95C50909-EC91-44E4-8300-83145EB88E30}"/>
    <cellStyle name="SAPBEXaggData 2 7" xfId="7986" xr:uid="{327BFDD4-D8F9-4299-A653-28BA2DB95E48}"/>
    <cellStyle name="SAPBEXaggData 2 8" xfId="7882" xr:uid="{5A10B0B4-48F4-498C-9DA7-3A76B15CB51C}"/>
    <cellStyle name="SAPBEXaggData 2 9" xfId="9126" xr:uid="{4901A6C9-0CA0-4BF3-8F26-88DDA8128CEA}"/>
    <cellStyle name="SAPBEXaggData 20" xfId="2960" xr:uid="{192EBDCC-EF0E-4DC6-9DB5-F137D787A765}"/>
    <cellStyle name="SAPBEXaggData 21" xfId="4103" xr:uid="{4A6B3A59-2956-493F-81D1-9604006844BF}"/>
    <cellStyle name="SAPBEXaggData 22" xfId="3248" xr:uid="{6BD1AD60-6EC0-4CAF-A503-E5B7C1AE64EE}"/>
    <cellStyle name="SAPBEXaggData 23" xfId="3946" xr:uid="{47A9E4CA-2A68-4D93-BC2E-3EEE2446DC1C}"/>
    <cellStyle name="SAPBEXaggData 24" xfId="7988" xr:uid="{313EB5EE-4594-4A58-9FF9-1D3AF363C108}"/>
    <cellStyle name="SAPBEXaggData 25" xfId="6401" xr:uid="{B75C69D9-71A7-4F91-886E-FD1A995821EC}"/>
    <cellStyle name="SAPBEXaggData 26" xfId="9419" xr:uid="{AE526DCC-84AA-4357-AEA2-FD16D552389E}"/>
    <cellStyle name="SAPBEXaggData 27" xfId="11677" xr:uid="{C9838D35-59E7-4A01-AB0C-957E5036F19E}"/>
    <cellStyle name="SAPBEXaggData 28" xfId="10090" xr:uid="{F8B3D0EC-90F1-4415-8172-6F7704DC2AB7}"/>
    <cellStyle name="SAPBEXaggData 29" xfId="12941" xr:uid="{F9DD16FB-7AF3-43AE-899E-AD5F1F7A9717}"/>
    <cellStyle name="SAPBEXaggData 3" xfId="1486" xr:uid="{00000000-0005-0000-0000-0000D0060000}"/>
    <cellStyle name="SAPBEXaggData 3 10" xfId="10108" xr:uid="{87B62A98-1043-4F8E-8167-AD5D87BA9BE3}"/>
    <cellStyle name="SAPBEXaggData 3 11" xfId="7857" xr:uid="{007D2968-A3F8-416C-921C-3B7198D139EA}"/>
    <cellStyle name="SAPBEXaggData 3 12" xfId="13801" xr:uid="{1CFEF91A-E247-4E95-B814-04A702F36F1A}"/>
    <cellStyle name="SAPBEXaggData 3 2" xfId="5550" xr:uid="{3CE6F687-7A80-49F2-A24A-3414D798E3CB}"/>
    <cellStyle name="SAPBEXaggData 3 2 10" xfId="15620" xr:uid="{3F6FBAEE-4E12-4E24-B064-8ABECDD8A113}"/>
    <cellStyle name="SAPBEXaggData 3 2 2" xfId="7021" xr:uid="{A09F05C8-3AF9-43C7-B500-24BB2539D9AB}"/>
    <cellStyle name="SAPBEXaggData 3 2 3" xfId="8242" xr:uid="{DFCA7F11-CAF9-4D5A-A398-EA74A7699CC9}"/>
    <cellStyle name="SAPBEXaggData 3 2 4" xfId="9494" xr:uid="{B6D50F32-69C4-4270-886B-E2C1038F8E87}"/>
    <cellStyle name="SAPBEXaggData 3 2 5" xfId="10728" xr:uid="{F3443728-B033-404A-ADA5-7DC9AADFDE63}"/>
    <cellStyle name="SAPBEXaggData 3 2 6" xfId="11887" xr:uid="{38C31D61-3D8C-4FAA-9B0E-DADA46920E8E}"/>
    <cellStyle name="SAPBEXaggData 3 2 7" xfId="13015" xr:uid="{5C259F1D-5A59-4411-9BB2-E5973B3224CA}"/>
    <cellStyle name="SAPBEXaggData 3 2 8" xfId="14122" xr:uid="{1DCE7A79-5A0D-45BF-92D9-D54928B9D50A}"/>
    <cellStyle name="SAPBEXaggData 3 2 9" xfId="15028" xr:uid="{49E4BC5B-2E2E-4A19-8CF2-7D4563969610}"/>
    <cellStyle name="SAPBEXaggData 3 3" xfId="4111" xr:uid="{C9CFCF2F-833E-4BE2-AFD6-C1387A9C161A}"/>
    <cellStyle name="SAPBEXaggData 3 4" xfId="3244" xr:uid="{626C7A90-0595-458F-90E8-42D66EE3886C}"/>
    <cellStyle name="SAPBEXaggData 3 5" xfId="3952" xr:uid="{0B8ABC14-D06E-4778-B1B3-798CD2977950}"/>
    <cellStyle name="SAPBEXaggData 3 6" xfId="3344" xr:uid="{E98D614A-4211-4677-AD32-9AB0C42D0596}"/>
    <cellStyle name="SAPBEXaggData 3 7" xfId="7883" xr:uid="{3949D085-1D2B-4B03-9DB0-2917E2201EF8}"/>
    <cellStyle name="SAPBEXaggData 3 8" xfId="9127" xr:uid="{F1C8327B-7705-4B62-94C1-79A8E1389A69}"/>
    <cellStyle name="SAPBEXaggData 3 9" xfId="10351" xr:uid="{7D83D2DC-DED0-4531-9D6F-7E760B1385F7}"/>
    <cellStyle name="SAPBEXaggData 30" xfId="13800" xr:uid="{5F6CFFD9-07AA-4CED-893C-6F47264B5D7B}"/>
    <cellStyle name="SAPBEXaggData 31" xfId="15871" xr:uid="{DCD4ACD9-BE3E-4CB9-9E50-3AED056831A8}"/>
    <cellStyle name="SAPBEXaggData 4" xfId="1487" xr:uid="{00000000-0005-0000-0000-0000D1060000}"/>
    <cellStyle name="SAPBEXaggData 4 10" xfId="12772" xr:uid="{3C361497-AFF1-4653-8FD1-C531244A672F}"/>
    <cellStyle name="SAPBEXaggData 4 11" xfId="13896" xr:uid="{592BFDFB-D599-4F42-A252-5FC11834F4AA}"/>
    <cellStyle name="SAPBEXaggData 4 12" xfId="14841" xr:uid="{49A92FBF-F8E6-4301-9157-65D24FD51449}"/>
    <cellStyle name="SAPBEXaggData 4 2" xfId="5551" xr:uid="{B514F7FB-1C05-4F3A-B31B-9C9912493C0C}"/>
    <cellStyle name="SAPBEXaggData 4 2 10" xfId="15621" xr:uid="{53F9FD08-09A2-4102-82C1-29C26882B910}"/>
    <cellStyle name="SAPBEXaggData 4 2 2" xfId="7022" xr:uid="{78084D4B-DB2E-42CD-BA77-2221F46F147A}"/>
    <cellStyle name="SAPBEXaggData 4 2 3" xfId="8243" xr:uid="{B5391DB3-F4A9-460C-9823-47F002D1DD16}"/>
    <cellStyle name="SAPBEXaggData 4 2 4" xfId="9495" xr:uid="{2520F47C-7B51-4B6A-A281-E04692FB42FA}"/>
    <cellStyle name="SAPBEXaggData 4 2 5" xfId="10729" xr:uid="{B3392C85-AB02-4C1F-BA59-02FCDD177E68}"/>
    <cellStyle name="SAPBEXaggData 4 2 6" xfId="11888" xr:uid="{82289CA7-727C-41E8-9AB0-72792C9C0CFB}"/>
    <cellStyle name="SAPBEXaggData 4 2 7" xfId="13016" xr:uid="{1F867BC6-F416-40F0-B64A-60535E5E4D31}"/>
    <cellStyle name="SAPBEXaggData 4 2 8" xfId="14123" xr:uid="{5867FED8-52F5-4EF0-9FD3-05D8E3271989}"/>
    <cellStyle name="SAPBEXaggData 4 2 9" xfId="15029" xr:uid="{D78F609E-CE83-4391-9BF9-43B7A8BFAFA0}"/>
    <cellStyle name="SAPBEXaggData 4 3" xfId="4112" xr:uid="{D3C3F0FD-259B-4116-8117-622ECA3FF200}"/>
    <cellStyle name="SAPBEXaggData 4 4" xfId="3243" xr:uid="{F46A8E5C-7BAB-4747-B343-DB2EF2CC6763}"/>
    <cellStyle name="SAPBEXaggData 4 5" xfId="6764" xr:uid="{635109A9-FE03-4437-9BBC-1C1F14CED1A0}"/>
    <cellStyle name="SAPBEXaggData 4 6" xfId="3343" xr:uid="{2579C73C-A5A2-4B0C-8E9A-4BECB7985AC3}"/>
    <cellStyle name="SAPBEXaggData 4 7" xfId="9242" xr:uid="{1764ADD3-C050-4EC9-BC6C-28863D4EF3EC}"/>
    <cellStyle name="SAPBEXaggData 4 8" xfId="10481" xr:uid="{11477317-A4B8-4C10-8135-012D04A37575}"/>
    <cellStyle name="SAPBEXaggData 4 9" xfId="9287" xr:uid="{445A6B27-716C-404D-8109-70261A1717B3}"/>
    <cellStyle name="SAPBEXaggData 5" xfId="1488" xr:uid="{00000000-0005-0000-0000-0000D2060000}"/>
    <cellStyle name="SAPBEXaggData 5 10" xfId="10088" xr:uid="{70283379-19BF-409C-84C7-2A76A0AB7E35}"/>
    <cellStyle name="SAPBEXaggData 5 11" xfId="13897" xr:uid="{1D811B7C-84D4-46AA-89CD-6E20713804CD}"/>
    <cellStyle name="SAPBEXaggData 5 12" xfId="13802" xr:uid="{975A6B48-E095-4B3E-9D69-6CE7E6E35171}"/>
    <cellStyle name="SAPBEXaggData 5 2" xfId="5552" xr:uid="{7B86981A-4E79-48F6-B2D9-7780C18C6B20}"/>
    <cellStyle name="SAPBEXaggData 5 2 10" xfId="15622" xr:uid="{40B4F3F0-B089-4D92-A56C-B7BEEAC22A32}"/>
    <cellStyle name="SAPBEXaggData 5 2 2" xfId="7023" xr:uid="{32903FDE-33C1-4452-959C-D5BC76E71732}"/>
    <cellStyle name="SAPBEXaggData 5 2 3" xfId="8244" xr:uid="{34950B77-0C6E-4354-AC12-12B51350354A}"/>
    <cellStyle name="SAPBEXaggData 5 2 4" xfId="9496" xr:uid="{F1109B09-62EC-48CF-9C4D-45AD8ACDDE47}"/>
    <cellStyle name="SAPBEXaggData 5 2 5" xfId="10730" xr:uid="{C33AA68A-723B-434A-94D0-B8C91437B892}"/>
    <cellStyle name="SAPBEXaggData 5 2 6" xfId="11889" xr:uid="{D18CF157-4F38-42E4-AF15-246D2DA900D6}"/>
    <cellStyle name="SAPBEXaggData 5 2 7" xfId="13017" xr:uid="{07E96566-7C5C-4906-AD28-73D556CFDAF2}"/>
    <cellStyle name="SAPBEXaggData 5 2 8" xfId="14124" xr:uid="{3BFC965A-4372-4958-A642-74431C299D6F}"/>
    <cellStyle name="SAPBEXaggData 5 2 9" xfId="15030" xr:uid="{1D0E9341-D464-475D-84E1-DC0FE478031F}"/>
    <cellStyle name="SAPBEXaggData 5 3" xfId="4113" xr:uid="{B253743F-ECA4-4042-989D-E93EFB08FB0D}"/>
    <cellStyle name="SAPBEXaggData 5 4" xfId="3242" xr:uid="{12EEF482-7247-4A26-B9DB-FD9EF845F746}"/>
    <cellStyle name="SAPBEXaggData 5 5" xfId="6765" xr:uid="{D56B947C-0BEE-432B-A830-B5E5EA04F470}"/>
    <cellStyle name="SAPBEXaggData 5 6" xfId="3342" xr:uid="{3AAA375A-42CE-484A-8C19-337291B3D7D0}"/>
    <cellStyle name="SAPBEXaggData 5 7" xfId="5134" xr:uid="{FB6F0304-EDB2-41D3-B658-71DC30726F64}"/>
    <cellStyle name="SAPBEXaggData 5 8" xfId="3374" xr:uid="{43300FD5-DAAA-46D2-AA27-27DB6EBB2F4B}"/>
    <cellStyle name="SAPBEXaggData 5 9" xfId="10352" xr:uid="{D8D439F3-FD06-4B21-B22A-843B800DD92D}"/>
    <cellStyle name="SAPBEXaggData 6" xfId="1489" xr:uid="{00000000-0005-0000-0000-0000D3060000}"/>
    <cellStyle name="SAPBEXaggData 6 10" xfId="11550" xr:uid="{CC7E0BD0-9338-4893-8F39-36957FD1EC00}"/>
    <cellStyle name="SAPBEXaggData 6 11" xfId="10349" xr:uid="{7CB69983-6F4B-4BA4-B400-859F66094381}"/>
    <cellStyle name="SAPBEXaggData 6 12" xfId="11811" xr:uid="{69AF25E2-0841-41A0-895C-F3CB391E131C}"/>
    <cellStyle name="SAPBEXaggData 6 2" xfId="5553" xr:uid="{60A0682C-51FC-40A6-9DD8-CE3E297E012C}"/>
    <cellStyle name="SAPBEXaggData 6 2 10" xfId="15623" xr:uid="{CA612974-B9ED-40AC-8120-9F83FEA508EB}"/>
    <cellStyle name="SAPBEXaggData 6 2 2" xfId="7024" xr:uid="{371AB3FB-E563-47C4-B0B7-2512471D0F1F}"/>
    <cellStyle name="SAPBEXaggData 6 2 3" xfId="8245" xr:uid="{A1B20C03-480C-4935-BC2B-EE77FF6D68B0}"/>
    <cellStyle name="SAPBEXaggData 6 2 4" xfId="9497" xr:uid="{970C3D50-841C-449C-99BA-CD30CD3C4C5F}"/>
    <cellStyle name="SAPBEXaggData 6 2 5" xfId="10731" xr:uid="{8E7D6298-853A-49C5-9534-DFB3BC951DC6}"/>
    <cellStyle name="SAPBEXaggData 6 2 6" xfId="11890" xr:uid="{864FC209-DCB5-4324-B7BE-0DEEBFFBFB2C}"/>
    <cellStyle name="SAPBEXaggData 6 2 7" xfId="13018" xr:uid="{ACE5B35D-0D38-4AD2-A4A3-E140B9B57B84}"/>
    <cellStyle name="SAPBEXaggData 6 2 8" xfId="14125" xr:uid="{035FC1F8-6826-4ED5-97CD-DF7E08D1DA9A}"/>
    <cellStyle name="SAPBEXaggData 6 2 9" xfId="15031" xr:uid="{6CB322FB-7E0F-4911-9B1E-5D71B4B957E9}"/>
    <cellStyle name="SAPBEXaggData 6 3" xfId="4114" xr:uid="{551A5429-773D-4EB8-90ED-40A1E2D56FBC}"/>
    <cellStyle name="SAPBEXaggData 6 4" xfId="3106" xr:uid="{73A49FCA-5678-4E36-885F-08ECDC9AB5FE}"/>
    <cellStyle name="SAPBEXaggData 6 5" xfId="3953" xr:uid="{6C950F44-24E3-4C97-8BEC-917F59B8AD3B}"/>
    <cellStyle name="SAPBEXaggData 6 6" xfId="6679" xr:uid="{F1D79A91-DA93-4CE5-8401-27BF3725F3B9}"/>
    <cellStyle name="SAPBEXaggData 6 7" xfId="7884" xr:uid="{C5CC5069-BF49-4543-A8B7-9ED6B42F46DA}"/>
    <cellStyle name="SAPBEXaggData 6 8" xfId="3373" xr:uid="{24217506-1477-4374-B894-1F03C066863D}"/>
    <cellStyle name="SAPBEXaggData 6 9" xfId="10641" xr:uid="{5E2ADD6C-3F41-4EF1-8C9B-EED3E5154293}"/>
    <cellStyle name="SAPBEXaggData 7" xfId="1490" xr:uid="{00000000-0005-0000-0000-0000D4060000}"/>
    <cellStyle name="SAPBEXaggData 7 10" xfId="12770" xr:uid="{29E06009-35E7-4DCB-BEC1-F7C0BD31CFEB}"/>
    <cellStyle name="SAPBEXaggData 7 11" xfId="13895" xr:uid="{6D719560-C1A1-48E0-A92C-D1E39B42FD89}"/>
    <cellStyle name="SAPBEXaggData 7 12" xfId="14839" xr:uid="{896D2F38-B665-442A-8C4A-FC231DA3CFDB}"/>
    <cellStyle name="SAPBEXaggData 7 2" xfId="5554" xr:uid="{07190F8D-7D80-447C-BC67-B03385CD1A79}"/>
    <cellStyle name="SAPBEXaggData 7 2 10" xfId="15624" xr:uid="{1C510126-7E84-41EF-ABAF-581A60B0570C}"/>
    <cellStyle name="SAPBEXaggData 7 2 2" xfId="7025" xr:uid="{676F547B-5243-4A5D-8F6C-91F190219DA3}"/>
    <cellStyle name="SAPBEXaggData 7 2 3" xfId="8246" xr:uid="{488EC269-2B7F-40F8-9766-D00FF9B813A9}"/>
    <cellStyle name="SAPBEXaggData 7 2 4" xfId="9498" xr:uid="{2D83A449-DF2D-43CA-957D-AF06912671A8}"/>
    <cellStyle name="SAPBEXaggData 7 2 5" xfId="10732" xr:uid="{EDD658B3-28D2-470F-B9CC-9316372EDAA3}"/>
    <cellStyle name="SAPBEXaggData 7 2 6" xfId="11891" xr:uid="{22802DC6-77EF-4A69-8A52-641E10196B92}"/>
    <cellStyle name="SAPBEXaggData 7 2 7" xfId="13019" xr:uid="{4774703A-4AB8-4F28-B96C-C2F45754986E}"/>
    <cellStyle name="SAPBEXaggData 7 2 8" xfId="14126" xr:uid="{C7D96F78-AC10-4E56-85CB-FFEC8F8D1497}"/>
    <cellStyle name="SAPBEXaggData 7 2 9" xfId="15032" xr:uid="{1AB5F9AD-6DB5-40FE-BE5C-BE42127C82EC}"/>
    <cellStyle name="SAPBEXaggData 7 3" xfId="4115" xr:uid="{31DB0105-82F8-49BD-A8AB-A83ACC7B973F}"/>
    <cellStyle name="SAPBEXaggData 7 4" xfId="3105" xr:uid="{468A726F-5EA8-49FE-8900-A34A8C33BCC6}"/>
    <cellStyle name="SAPBEXaggData 7 5" xfId="6763" xr:uid="{A7A85364-37DE-46DE-BFAE-CF7216947226}"/>
    <cellStyle name="SAPBEXaggData 7 6" xfId="7984" xr:uid="{7ECD2D31-4BE2-4C95-80AF-A38882755875}"/>
    <cellStyle name="SAPBEXaggData 7 7" xfId="9240" xr:uid="{0C722824-5CD3-4726-A255-03AA89537636}"/>
    <cellStyle name="SAPBEXaggData 7 8" xfId="10479" xr:uid="{A5BEC5CD-F180-42D2-984C-E89A786AFB54}"/>
    <cellStyle name="SAPBEXaggData 7 9" xfId="11673" xr:uid="{57114934-BD3F-4333-9B80-7D7246BFB9BA}"/>
    <cellStyle name="SAPBEXaggData 8" xfId="1491" xr:uid="{00000000-0005-0000-0000-0000D5060000}"/>
    <cellStyle name="SAPBEXaggData 8 10" xfId="12771" xr:uid="{6E40E09D-49EE-4EFF-BEB3-B291BEFD35C2}"/>
    <cellStyle name="SAPBEXaggData 8 11" xfId="10638" xr:uid="{9BDDCAB5-982B-477E-8E41-2BD91799A145}"/>
    <cellStyle name="SAPBEXaggData 8 12" xfId="14840" xr:uid="{2378B3C5-25A9-41F1-A8D3-234118ADF31B}"/>
    <cellStyle name="SAPBEXaggData 8 2" xfId="5555" xr:uid="{D2C15B63-6EA0-48CE-8E3E-D2E39B740238}"/>
    <cellStyle name="SAPBEXaggData 8 2 10" xfId="15625" xr:uid="{F20AC914-B48C-4F96-B36D-C5AA562614C6}"/>
    <cellStyle name="SAPBEXaggData 8 2 2" xfId="7026" xr:uid="{416541CA-6481-48F7-BEBD-5CDB731920E2}"/>
    <cellStyle name="SAPBEXaggData 8 2 3" xfId="8247" xr:uid="{589B3AC0-1E32-4BDC-A24D-9CE23F42A524}"/>
    <cellStyle name="SAPBEXaggData 8 2 4" xfId="9499" xr:uid="{0C49BD0E-5D4A-43A8-89C2-6C7A0A45ACFF}"/>
    <cellStyle name="SAPBEXaggData 8 2 5" xfId="10733" xr:uid="{ADF28FF5-8895-4D69-9BF9-331E0A3B62CD}"/>
    <cellStyle name="SAPBEXaggData 8 2 6" xfId="11892" xr:uid="{2E98A2B5-FB44-4539-AC98-4B3991E0254C}"/>
    <cellStyle name="SAPBEXaggData 8 2 7" xfId="13020" xr:uid="{97864EB9-5217-4CA9-A2B8-0C94C4EF9DB0}"/>
    <cellStyle name="SAPBEXaggData 8 2 8" xfId="14127" xr:uid="{1272C2B8-5305-46C8-A8A2-5B6AC235C014}"/>
    <cellStyle name="SAPBEXaggData 8 2 9" xfId="15033" xr:uid="{21EFFAEF-F4F8-477F-8006-899907820970}"/>
    <cellStyle name="SAPBEXaggData 8 3" xfId="4116" xr:uid="{26E4017F-3752-4862-8351-383D909C6152}"/>
    <cellStyle name="SAPBEXaggData 8 4" xfId="3104" xr:uid="{FB6C9049-8003-4BC7-AA4D-E1A28357EF20}"/>
    <cellStyle name="SAPBEXaggData 8 5" xfId="3954" xr:uid="{209E6A1F-FD55-41E9-A998-3851876A2396}"/>
    <cellStyle name="SAPBEXaggData 8 6" xfId="7983" xr:uid="{974FC292-3521-47FA-98CA-ED9313C5CDA3}"/>
    <cellStyle name="SAPBEXaggData 8 7" xfId="9241" xr:uid="{3265AD77-C52E-4C09-8E0C-E371346CC925}"/>
    <cellStyle name="SAPBEXaggData 8 8" xfId="10480" xr:uid="{27D6510B-BACA-4C11-9694-8E95324EC47E}"/>
    <cellStyle name="SAPBEXaggData 8 9" xfId="11672" xr:uid="{7DD327E5-16CC-4F84-B3C8-6130816E3EE6}"/>
    <cellStyle name="SAPBEXaggData 9" xfId="1492" xr:uid="{00000000-0005-0000-0000-0000D6060000}"/>
    <cellStyle name="SAPBEXaggData 9 10" xfId="10106" xr:uid="{F5B550FF-56E9-4F50-9609-075BB86265C5}"/>
    <cellStyle name="SAPBEXaggData 9 11" xfId="13894" xr:uid="{288FD45C-8C9B-40DE-B57E-D4F28A3DC4D3}"/>
    <cellStyle name="SAPBEXaggData 9 12" xfId="13803" xr:uid="{6A63983D-7EB0-462B-A5D7-643BD7E47A09}"/>
    <cellStyle name="SAPBEXaggData 9 2" xfId="5556" xr:uid="{2FBB64E1-2FD0-46E9-B96B-17B40D68FEE4}"/>
    <cellStyle name="SAPBEXaggData 9 2 10" xfId="15626" xr:uid="{C211AD63-BD00-4ED2-988B-3E393D1DE8E1}"/>
    <cellStyle name="SAPBEXaggData 9 2 2" xfId="7027" xr:uid="{4D608AFA-616F-473B-B837-82404412487D}"/>
    <cellStyle name="SAPBEXaggData 9 2 3" xfId="8248" xr:uid="{436AC7AE-6CD5-4267-9FF7-363DB74D3B6C}"/>
    <cellStyle name="SAPBEXaggData 9 2 4" xfId="9500" xr:uid="{7D81B025-9316-403A-AAE5-2AA4AB0F202B}"/>
    <cellStyle name="SAPBEXaggData 9 2 5" xfId="10734" xr:uid="{3D1E1B74-26D3-4561-96B9-5D92051D87B8}"/>
    <cellStyle name="SAPBEXaggData 9 2 6" xfId="11893" xr:uid="{0F5D7458-CACA-4C04-9014-48B04B58FC74}"/>
    <cellStyle name="SAPBEXaggData 9 2 7" xfId="13021" xr:uid="{2CA8CD4E-78FF-43DA-8C0F-394B56770374}"/>
    <cellStyle name="SAPBEXaggData 9 2 8" xfId="14128" xr:uid="{0055F93E-D6D3-44A8-92ED-FA083CE2CCAA}"/>
    <cellStyle name="SAPBEXaggData 9 2 9" xfId="15034" xr:uid="{4B95C4BB-0C9B-46E1-AB78-FFCF48A48504}"/>
    <cellStyle name="SAPBEXaggData 9 3" xfId="4117" xr:uid="{26742B44-E9BC-4785-B1CA-F74D15CAECA3}"/>
    <cellStyle name="SAPBEXaggData 9 4" xfId="3103" xr:uid="{5FA932FA-CA88-47FE-9BEB-BA574BAEC82C}"/>
    <cellStyle name="SAPBEXaggData 9 5" xfId="6762" xr:uid="{10F2B68C-C46D-427D-9B4C-6EE548399AE7}"/>
    <cellStyle name="SAPBEXaggData 9 6" xfId="6685" xr:uid="{17C09838-07E4-4330-B877-83AE5750F082}"/>
    <cellStyle name="SAPBEXaggData 9 7" xfId="8165" xr:uid="{2F949821-387F-4A5C-9992-E9B08C1583F2}"/>
    <cellStyle name="SAPBEXaggData 9 8" xfId="3372" xr:uid="{B469E2EE-8D09-4D3B-BD0D-6EFEB059CDFB}"/>
    <cellStyle name="SAPBEXaggData 9 9" xfId="10353" xr:uid="{EFE771DB-28AB-483C-B9B6-39F5B6B20A19}"/>
    <cellStyle name="SAPBEXaggData_gxaccion, 68" xfId="1493" xr:uid="{00000000-0005-0000-0000-0000D7060000}"/>
    <cellStyle name="SAPBEXaggDataEmph" xfId="1494" xr:uid="{00000000-0005-0000-0000-0000D8060000}"/>
    <cellStyle name="SAPBEXaggDataEmph 10" xfId="1495" xr:uid="{00000000-0005-0000-0000-0000D9060000}"/>
    <cellStyle name="SAPBEXaggDataEmph 10 10" xfId="12769" xr:uid="{A961FBA8-98B4-461F-B69F-CA1FFC1CCE1C}"/>
    <cellStyle name="SAPBEXaggDataEmph 10 11" xfId="12677" xr:uid="{825139A2-86FB-4DBB-AFF8-71C956BCC9EF}"/>
    <cellStyle name="SAPBEXaggDataEmph 10 12" xfId="14838" xr:uid="{84547DE0-AA60-4450-A4AF-46CEC0658C46}"/>
    <cellStyle name="SAPBEXaggDataEmph 10 2" xfId="5557" xr:uid="{B87CF68F-C8F0-48DC-A3A4-2FE02E558A42}"/>
    <cellStyle name="SAPBEXaggDataEmph 10 2 10" xfId="15627" xr:uid="{96B1A6DA-97FF-460F-AE45-1B44A0CCCF54}"/>
    <cellStyle name="SAPBEXaggDataEmph 10 2 2" xfId="7028" xr:uid="{71866F68-EA04-4B93-9CCE-8C024BCDFC2E}"/>
    <cellStyle name="SAPBEXaggDataEmph 10 2 3" xfId="8249" xr:uid="{C1065112-3352-4C94-9A14-60E7B2E97287}"/>
    <cellStyle name="SAPBEXaggDataEmph 10 2 4" xfId="9501" xr:uid="{7EAEB420-97D7-4EDC-8BE5-D25C4C92C382}"/>
    <cellStyle name="SAPBEXaggDataEmph 10 2 5" xfId="10735" xr:uid="{30042702-3773-4963-8270-E47004C05EB1}"/>
    <cellStyle name="SAPBEXaggDataEmph 10 2 6" xfId="11894" xr:uid="{01F69A4D-9FF7-4786-AC75-42770C4B1DCB}"/>
    <cellStyle name="SAPBEXaggDataEmph 10 2 7" xfId="13022" xr:uid="{DDB3B607-CD04-4DF5-9960-D38E0F9AF5EF}"/>
    <cellStyle name="SAPBEXaggDataEmph 10 2 8" xfId="14129" xr:uid="{85D920C4-B109-4328-9276-59905F53FF72}"/>
    <cellStyle name="SAPBEXaggDataEmph 10 2 9" xfId="15035" xr:uid="{5FB85AAA-C5B4-4247-A899-CCF9FEAD6C4D}"/>
    <cellStyle name="SAPBEXaggDataEmph 10 3" xfId="4119" xr:uid="{AA1EB24B-0FD5-48CA-B320-D7EC054F43AE}"/>
    <cellStyle name="SAPBEXaggDataEmph 10 4" xfId="3101" xr:uid="{41ADF5E7-5BD0-423B-8CF8-2ADEAB1CC68C}"/>
    <cellStyle name="SAPBEXaggDataEmph 10 5" xfId="3955" xr:uid="{13CF9B3F-2E74-4324-9532-E1AC1DCDC8DD}"/>
    <cellStyle name="SAPBEXaggDataEmph 10 6" xfId="7982" xr:uid="{E1B8523E-3203-41F7-BBF3-ABA3E4C7C008}"/>
    <cellStyle name="SAPBEXaggDataEmph 10 7" xfId="9239" xr:uid="{26CEBDC0-E7B7-45FC-BC31-D0FFCFCCCE57}"/>
    <cellStyle name="SAPBEXaggDataEmph 10 8" xfId="10478" xr:uid="{DC243240-F267-4F4E-9DC5-2FC3AE7CC992}"/>
    <cellStyle name="SAPBEXaggDataEmph 10 9" xfId="10018" xr:uid="{A8D8AEB6-001A-4CEC-98FD-94C5B36442CA}"/>
    <cellStyle name="SAPBEXaggDataEmph 11" xfId="1496" xr:uid="{00000000-0005-0000-0000-0000DA060000}"/>
    <cellStyle name="SAPBEXaggDataEmph 11 10" xfId="11561" xr:uid="{326D7F6A-5969-4657-AB6E-F87DB39B0292}"/>
    <cellStyle name="SAPBEXaggDataEmph 11 11" xfId="12682" xr:uid="{2FD40A58-0A03-4FE9-B182-0ABD9A9F4C1A}"/>
    <cellStyle name="SAPBEXaggDataEmph 11 12" xfId="3395" xr:uid="{5E515426-91CF-4A76-B2CD-77AE2EBFD92A}"/>
    <cellStyle name="SAPBEXaggDataEmph 11 2" xfId="5558" xr:uid="{48BA217C-C1F2-455D-BF75-F901EEAC5F0E}"/>
    <cellStyle name="SAPBEXaggDataEmph 11 2 10" xfId="15628" xr:uid="{CC106658-919E-438F-A523-1B206D009B7B}"/>
    <cellStyle name="SAPBEXaggDataEmph 11 2 2" xfId="7029" xr:uid="{2C7B0B3E-13A3-47C7-954A-86001958D173}"/>
    <cellStyle name="SAPBEXaggDataEmph 11 2 3" xfId="8250" xr:uid="{B46BB45E-8EFC-40A5-A299-8A69005210A3}"/>
    <cellStyle name="SAPBEXaggDataEmph 11 2 4" xfId="9502" xr:uid="{66EA5B38-3B0F-4CBD-ABD3-545236EF4AA9}"/>
    <cellStyle name="SAPBEXaggDataEmph 11 2 5" xfId="10736" xr:uid="{C7DE1E77-14A2-499B-B0C9-A7124CE1CBF5}"/>
    <cellStyle name="SAPBEXaggDataEmph 11 2 6" xfId="11895" xr:uid="{2F44D98E-26ED-4D87-95E4-04068C02666B}"/>
    <cellStyle name="SAPBEXaggDataEmph 11 2 7" xfId="13023" xr:uid="{EB1C23AA-CC99-45CA-B6C8-07A469B6851F}"/>
    <cellStyle name="SAPBEXaggDataEmph 11 2 8" xfId="14130" xr:uid="{4C743BB8-18FD-433C-AC9C-B498C68D51C1}"/>
    <cellStyle name="SAPBEXaggDataEmph 11 2 9" xfId="15036" xr:uid="{FD5CFF03-F9E5-42FF-A930-02013036CA79}"/>
    <cellStyle name="SAPBEXaggDataEmph 11 3" xfId="4120" xr:uid="{F709058B-00EB-4F55-83AE-95464AF2A785}"/>
    <cellStyle name="SAPBEXaggDataEmph 11 4" xfId="3100" xr:uid="{5641F63A-808B-407B-A278-E69330E94E61}"/>
    <cellStyle name="SAPBEXaggDataEmph 11 5" xfId="3956" xr:uid="{29ACA24D-6F66-40BF-8D6F-35BC5985F415}"/>
    <cellStyle name="SAPBEXaggDataEmph 11 6" xfId="4921" xr:uid="{94A8A4BF-CB3E-4EF9-8789-0B4AC94251BC}"/>
    <cellStyle name="SAPBEXaggDataEmph 11 7" xfId="8166" xr:uid="{F79D6152-7EB1-4E72-A5D4-C4C455BD60AF}"/>
    <cellStyle name="SAPBEXaggDataEmph 11 8" xfId="3370" xr:uid="{65C2BFA1-D7D6-46C2-89B7-94681A67D318}"/>
    <cellStyle name="SAPBEXaggDataEmph 11 9" xfId="10642" xr:uid="{23376944-D4BE-4CE1-A0B6-6E318144A3DC}"/>
    <cellStyle name="SAPBEXaggDataEmph 12" xfId="2695" xr:uid="{00000000-0005-0000-0000-0000DB060000}"/>
    <cellStyle name="SAPBEXaggDataEmph 13" xfId="2732" xr:uid="{00000000-0005-0000-0000-0000DC060000}"/>
    <cellStyle name="SAPBEXaggDataEmph 14" xfId="2784" xr:uid="{CE7B9DE8-A407-4A65-A77A-52F23E7752E6}"/>
    <cellStyle name="SAPBEXaggDataEmph 15" xfId="2836" xr:uid="{D04EA4A3-4C3F-4690-84E1-4EA4C6B74716}"/>
    <cellStyle name="SAPBEXaggDataEmph 16" xfId="2873" xr:uid="{AA258BE5-E63D-40A2-B29D-8B2B61A58B25}"/>
    <cellStyle name="SAPBEXaggDataEmph 17" xfId="2917" xr:uid="{A39AAB6D-999B-4FB0-BC78-E9FDDFE70D87}"/>
    <cellStyle name="SAPBEXaggDataEmph 18" xfId="2961" xr:uid="{AA4EA97C-3E6B-4719-84B6-B1D7DA443B50}"/>
    <cellStyle name="SAPBEXaggDataEmph 19" xfId="4118" xr:uid="{CC0C3D41-CF13-4A0D-BE27-169E9390CC97}"/>
    <cellStyle name="SAPBEXaggDataEmph 2" xfId="1497" xr:uid="{00000000-0005-0000-0000-0000DD060000}"/>
    <cellStyle name="SAPBEXaggDataEmph 2 10" xfId="8863" xr:uid="{A4B00082-8499-4394-928B-C76E1D3B42A8}"/>
    <cellStyle name="SAPBEXaggDataEmph 2 11" xfId="12768" xr:uid="{B211C10E-A706-45D1-806B-A02D6401BD26}"/>
    <cellStyle name="SAPBEXaggDataEmph 2 12" xfId="12684" xr:uid="{BFEBECCB-0E55-41D7-BA7B-F67A9DF856CC}"/>
    <cellStyle name="SAPBEXaggDataEmph 2 13" xfId="14837" xr:uid="{FE53DF82-4E67-4D2C-B3EB-61AA8EC88AA8}"/>
    <cellStyle name="SAPBEXaggDataEmph 2 2" xfId="1498" xr:uid="{00000000-0005-0000-0000-0000DE060000}"/>
    <cellStyle name="SAPBEXaggDataEmph 2 2 10" xfId="10097" xr:uid="{2FBD58C7-BCB0-4A3F-8270-EB712E118C6A}"/>
    <cellStyle name="SAPBEXaggDataEmph 2 2 11" xfId="11314" xr:uid="{53215FB5-4F22-49D4-BD05-409E9A7F3075}"/>
    <cellStyle name="SAPBEXaggDataEmph 2 2 12" xfId="12809" xr:uid="{0FD36D4B-D1E7-4507-B6D3-D5D057897FF4}"/>
    <cellStyle name="SAPBEXaggDataEmph 2 2 2" xfId="1499" xr:uid="{00000000-0005-0000-0000-0000DF060000}"/>
    <cellStyle name="SAPBEXaggDataEmph 2 2 2 10" xfId="8736" xr:uid="{79943ECF-CD18-454D-A18A-F3445D62234E}"/>
    <cellStyle name="SAPBEXaggDataEmph 2 2 2 11" xfId="13892" xr:uid="{74CDB7D4-8A5A-4874-A907-ACD6252E6039}"/>
    <cellStyle name="SAPBEXaggDataEmph 2 2 2 12" xfId="11812" xr:uid="{31E171F3-A818-472A-B0E8-8E5EB3373887}"/>
    <cellStyle name="SAPBEXaggDataEmph 2 2 2 2" xfId="5560" xr:uid="{67110E35-CCDB-48A7-93B5-8DC37EAFF5A0}"/>
    <cellStyle name="SAPBEXaggDataEmph 2 2 2 2 10" xfId="15630" xr:uid="{42CA6ED6-5873-4BB0-9B9E-AAE48E27D7EA}"/>
    <cellStyle name="SAPBEXaggDataEmph 2 2 2 2 2" xfId="7031" xr:uid="{F8A6FE2B-95D9-418F-99EA-57748047CA99}"/>
    <cellStyle name="SAPBEXaggDataEmph 2 2 2 2 3" xfId="8252" xr:uid="{FE22CBCE-B504-472A-ACDE-8A9C5FD9FE48}"/>
    <cellStyle name="SAPBEXaggDataEmph 2 2 2 2 4" xfId="9504" xr:uid="{FA5D665A-6E07-4D39-AE9F-499EA6413A45}"/>
    <cellStyle name="SAPBEXaggDataEmph 2 2 2 2 5" xfId="10738" xr:uid="{A5B36BE4-4B1D-4B43-A017-559C7BC5B8D7}"/>
    <cellStyle name="SAPBEXaggDataEmph 2 2 2 2 6" xfId="11897" xr:uid="{6D4EE1FA-9FFA-4092-A5C4-B99FA6013EAA}"/>
    <cellStyle name="SAPBEXaggDataEmph 2 2 2 2 7" xfId="13025" xr:uid="{72224614-1EB1-4C5A-B16F-D4F5341367DC}"/>
    <cellStyle name="SAPBEXaggDataEmph 2 2 2 2 8" xfId="14132" xr:uid="{B044DCEA-D921-48A4-81AE-BF3B3DD1EC45}"/>
    <cellStyle name="SAPBEXaggDataEmph 2 2 2 2 9" xfId="15038" xr:uid="{DE7A8256-21EF-4709-BABB-116E51228185}"/>
    <cellStyle name="SAPBEXaggDataEmph 2 2 2 3" xfId="4123" xr:uid="{4FE430ED-B3EB-4402-A3C5-B4CCF67A5010}"/>
    <cellStyle name="SAPBEXaggDataEmph 2 2 2 4" xfId="3097" xr:uid="{CE685C1A-A0F4-41DF-9BFE-D9EDB3CEB815}"/>
    <cellStyle name="SAPBEXaggDataEmph 2 2 2 5" xfId="6760" xr:uid="{52B6D35B-DEC7-47B5-801F-E2E9DB65A3C3}"/>
    <cellStyle name="SAPBEXaggDataEmph 2 2 2 6" xfId="4909" xr:uid="{7E8BFCF3-E1E2-4CD7-8ACB-6B11610824B3}"/>
    <cellStyle name="SAPBEXaggDataEmph 2 2 2 7" xfId="8167" xr:uid="{97659497-8FD7-41D0-B9A6-C6A308893C43}"/>
    <cellStyle name="SAPBEXaggDataEmph 2 2 2 8" xfId="9152" xr:uid="{CA89D9CC-7DF5-4AA4-AF3E-14DD2E8F316D}"/>
    <cellStyle name="SAPBEXaggDataEmph 2 2 2 9" xfId="10645" xr:uid="{AC3BF9AA-63FF-4FBA-B56E-4D2C5F42D398}"/>
    <cellStyle name="SAPBEXaggDataEmph 2 2 3" xfId="4122" xr:uid="{2B19F1E1-08A7-4E5F-8A78-81FC70C3EF7E}"/>
    <cellStyle name="SAPBEXaggDataEmph 2 2 4" xfId="3098" xr:uid="{03B459E1-B9ED-4568-9676-1B072F44A74C}"/>
    <cellStyle name="SAPBEXaggDataEmph 2 2 5" xfId="3958" xr:uid="{A251DBF3-3257-48F9-AB4D-F6000DCFDB9A}"/>
    <cellStyle name="SAPBEXaggDataEmph 2 2 6" xfId="7278" xr:uid="{74BA66E8-E354-4292-9730-4FF795F013EB}"/>
    <cellStyle name="SAPBEXaggDataEmph 2 2 7" xfId="5135" xr:uid="{F1376158-3F40-49C7-A9EE-62E2C98AD9E3}"/>
    <cellStyle name="SAPBEXaggDataEmph 2 2 8" xfId="9146" xr:uid="{0FB5C89E-278E-4C46-986F-FD3AA83878C3}"/>
    <cellStyle name="SAPBEXaggDataEmph 2 2 9" xfId="10354" xr:uid="{38281E90-C285-41FA-A810-F64734A0932F}"/>
    <cellStyle name="SAPBEXaggDataEmph 2 3" xfId="5559" xr:uid="{E30444A9-C7B9-48D7-B931-D8FBE01A3B82}"/>
    <cellStyle name="SAPBEXaggDataEmph 2 3 10" xfId="15629" xr:uid="{CC87FC6A-4B72-49FE-A663-BECE18C90D2E}"/>
    <cellStyle name="SAPBEXaggDataEmph 2 3 2" xfId="7030" xr:uid="{DF144FEA-DD1B-418C-A27B-C160FCC8CD72}"/>
    <cellStyle name="SAPBEXaggDataEmph 2 3 3" xfId="8251" xr:uid="{C909DBDD-A702-4138-9390-93596695BC59}"/>
    <cellStyle name="SAPBEXaggDataEmph 2 3 4" xfId="9503" xr:uid="{C02A2D08-F5E5-4C12-BEF3-F7D0587BFB58}"/>
    <cellStyle name="SAPBEXaggDataEmph 2 3 5" xfId="10737" xr:uid="{76849FB7-5CD3-4D04-A471-CF4C92768894}"/>
    <cellStyle name="SAPBEXaggDataEmph 2 3 6" xfId="11896" xr:uid="{C03BCC76-7A6E-482A-BF1F-ABA7836BD74E}"/>
    <cellStyle name="SAPBEXaggDataEmph 2 3 7" xfId="13024" xr:uid="{5A9C8701-7E55-4B3B-A8D8-C40433D27271}"/>
    <cellStyle name="SAPBEXaggDataEmph 2 3 8" xfId="14131" xr:uid="{ECB4D92C-A554-4C12-B57B-E2DF80E9CA46}"/>
    <cellStyle name="SAPBEXaggDataEmph 2 3 9" xfId="15037" xr:uid="{4A3EFFDC-4FF2-4C7C-B910-B92735D789B0}"/>
    <cellStyle name="SAPBEXaggDataEmph 2 4" xfId="4121" xr:uid="{7B713E8C-A894-4A01-8E1A-78BC8B02F075}"/>
    <cellStyle name="SAPBEXaggDataEmph 2 5" xfId="3099" xr:uid="{1EC9251B-DCE3-48FB-8E60-723AEF20CCBD}"/>
    <cellStyle name="SAPBEXaggDataEmph 2 6" xfId="3957" xr:uid="{6F88931A-0E36-4EE4-B92B-785C8D982219}"/>
    <cellStyle name="SAPBEXaggDataEmph 2 7" xfId="7981" xr:uid="{2C7ABD68-6346-44E0-BAC2-7802AB8D7727}"/>
    <cellStyle name="SAPBEXaggDataEmph 2 8" xfId="9238" xr:uid="{8AAEAB6E-2706-4B78-8D84-E2447955F612}"/>
    <cellStyle name="SAPBEXaggDataEmph 2 9" xfId="10477" xr:uid="{A66788DC-F8E4-40CB-B2B8-287DBB4A914E}"/>
    <cellStyle name="SAPBEXaggDataEmph 20" xfId="3102" xr:uid="{5ACC35E0-47B7-4B3A-9C9E-BA4A72C6C544}"/>
    <cellStyle name="SAPBEXaggDataEmph 21" xfId="6761" xr:uid="{976FFB08-1976-4009-A2A7-6E541D3AA0F5}"/>
    <cellStyle name="SAPBEXaggDataEmph 22" xfId="4904" xr:uid="{0B55B3E8-032C-418A-A30B-9EA6CFD087CF}"/>
    <cellStyle name="SAPBEXaggDataEmph 23" xfId="6805" xr:uid="{476C2F7D-719D-4D9A-B352-DF180D4BFFE1}"/>
    <cellStyle name="SAPBEXaggDataEmph 24" xfId="3371" xr:uid="{8321900A-CDA7-42E3-A4F9-4CC2A5571CBA}"/>
    <cellStyle name="SAPBEXaggDataEmph 25" xfId="10643" xr:uid="{DCA9E75B-9A97-42DD-8AC8-539950DBEA2E}"/>
    <cellStyle name="SAPBEXaggDataEmph 26" xfId="11571" xr:uid="{002BC529-4421-4631-8962-8E604C4E6F87}"/>
    <cellStyle name="SAPBEXaggDataEmph 27" xfId="13893" xr:uid="{7EF4BC6A-247C-4B54-84AE-844C3973EA16}"/>
    <cellStyle name="SAPBEXaggDataEmph 28" xfId="12810" xr:uid="{0A4CC6E9-B9AE-4B71-B20F-3C8D4BE1B13E}"/>
    <cellStyle name="SAPBEXaggDataEmph 29" xfId="15872" xr:uid="{567ADA36-5D69-4007-8678-188C91DC829F}"/>
    <cellStyle name="SAPBEXaggDataEmph 3" xfId="1500" xr:uid="{00000000-0005-0000-0000-0000E0060000}"/>
    <cellStyle name="SAPBEXaggDataEmph 3 10" xfId="11868" xr:uid="{AAFA100D-5873-4E01-B80B-7CC359F4A885}"/>
    <cellStyle name="SAPBEXaggDataEmph 3 11" xfId="13891" xr:uid="{8160D250-D359-43D1-B670-D1172FCBE29D}"/>
    <cellStyle name="SAPBEXaggDataEmph 3 12" xfId="10520" xr:uid="{E642EAC4-863F-4DD7-8254-5960D52A56ED}"/>
    <cellStyle name="SAPBEXaggDataEmph 3 2" xfId="5561" xr:uid="{E9EB8CB4-5E32-4B48-9C4F-7DE10B863362}"/>
    <cellStyle name="SAPBEXaggDataEmph 3 2 10" xfId="15631" xr:uid="{E673837E-087E-40AE-8DB9-A8DBB346417A}"/>
    <cellStyle name="SAPBEXaggDataEmph 3 2 2" xfId="7032" xr:uid="{1C1E4C16-C3A5-43B8-881A-C62FE6060F55}"/>
    <cellStyle name="SAPBEXaggDataEmph 3 2 3" xfId="8253" xr:uid="{15E4C9DD-10C1-4974-A175-1A19559109FE}"/>
    <cellStyle name="SAPBEXaggDataEmph 3 2 4" xfId="9505" xr:uid="{164438DF-FA42-4FA7-ABC6-4FDC46D03B6C}"/>
    <cellStyle name="SAPBEXaggDataEmph 3 2 5" xfId="10739" xr:uid="{C7D8FF66-6372-4ECE-9A20-9BE26E2AB4FB}"/>
    <cellStyle name="SAPBEXaggDataEmph 3 2 6" xfId="11898" xr:uid="{BE013A90-5D22-4A33-9E42-502BFEFB563F}"/>
    <cellStyle name="SAPBEXaggDataEmph 3 2 7" xfId="13026" xr:uid="{BF0B3FA2-5DCE-4CF0-ACC7-F7D0482E763E}"/>
    <cellStyle name="SAPBEXaggDataEmph 3 2 8" xfId="14133" xr:uid="{A8EE02CC-3135-4C7A-8DFE-10A0496AC4E8}"/>
    <cellStyle name="SAPBEXaggDataEmph 3 2 9" xfId="15039" xr:uid="{00C70BD0-6B66-4593-BCEE-2A2BD7E2A9A5}"/>
    <cellStyle name="SAPBEXaggDataEmph 3 3" xfId="4124" xr:uid="{B7175827-061A-4D6B-9A95-C07AD2E377ED}"/>
    <cellStyle name="SAPBEXaggDataEmph 3 4" xfId="3096" xr:uid="{73730CE5-B153-4AA5-9899-9708A86FE10D}"/>
    <cellStyle name="SAPBEXaggDataEmph 3 5" xfId="6759" xr:uid="{678468FB-508A-498C-82F8-E5590A64F3B2}"/>
    <cellStyle name="SAPBEXaggDataEmph 3 6" xfId="7979" xr:uid="{E25E922D-2A82-4AFE-9DCA-443E2AFFBF27}"/>
    <cellStyle name="SAPBEXaggDataEmph 3 7" xfId="8168" xr:uid="{C9C533B5-F557-485B-970C-5C73DCA16256}"/>
    <cellStyle name="SAPBEXaggDataEmph 3 8" xfId="9154" xr:uid="{3BEFA1A6-97F7-4615-8522-E1EB4E230586}"/>
    <cellStyle name="SAPBEXaggDataEmph 3 9" xfId="10644" xr:uid="{756F7588-CBF3-444F-8EE9-2CAB171382E3}"/>
    <cellStyle name="SAPBEXaggDataEmph 4" xfId="1501" xr:uid="{00000000-0005-0000-0000-0000E1060000}"/>
    <cellStyle name="SAPBEXaggDataEmph 4 10" xfId="11867" xr:uid="{11A5A393-3AE5-46CA-8489-47AA34CEDD50}"/>
    <cellStyle name="SAPBEXaggDataEmph 4 11" xfId="11375" xr:uid="{E180DDC2-7971-431F-91B9-63ABCBC64D1A}"/>
    <cellStyle name="SAPBEXaggDataEmph 4 12" xfId="13816" xr:uid="{5C9B4617-662B-418D-8462-7A715D96F464}"/>
    <cellStyle name="SAPBEXaggDataEmph 4 2" xfId="5562" xr:uid="{4F95B315-CD81-49EE-AF37-199557C22284}"/>
    <cellStyle name="SAPBEXaggDataEmph 4 2 10" xfId="15632" xr:uid="{C0F1D8AD-6984-4617-B4D3-CA672BD272F8}"/>
    <cellStyle name="SAPBEXaggDataEmph 4 2 2" xfId="7033" xr:uid="{8D79B7CD-FC9E-4A9C-B347-B85C8CC105A3}"/>
    <cellStyle name="SAPBEXaggDataEmph 4 2 3" xfId="8254" xr:uid="{87B0D794-591E-4B62-A035-B774DBEDFA71}"/>
    <cellStyle name="SAPBEXaggDataEmph 4 2 4" xfId="9506" xr:uid="{04048C78-3658-4042-BD05-6322E831B083}"/>
    <cellStyle name="SAPBEXaggDataEmph 4 2 5" xfId="10740" xr:uid="{A5BA214B-BA89-4DC5-BAB3-6DF2D0B524C7}"/>
    <cellStyle name="SAPBEXaggDataEmph 4 2 6" xfId="11899" xr:uid="{D15B210F-2EFA-4BE7-AF19-737345A32D5D}"/>
    <cellStyle name="SAPBEXaggDataEmph 4 2 7" xfId="13027" xr:uid="{62023506-C71C-4DC8-BC68-23458F7F189B}"/>
    <cellStyle name="SAPBEXaggDataEmph 4 2 8" xfId="14134" xr:uid="{4D5DECE3-4002-4F3F-9F63-892B957C23E6}"/>
    <cellStyle name="SAPBEXaggDataEmph 4 2 9" xfId="15040" xr:uid="{262FCE5D-0897-4FD2-887D-B51D1ABAC354}"/>
    <cellStyle name="SAPBEXaggDataEmph 4 3" xfId="4125" xr:uid="{38B1CDA1-69EF-4C22-B7B5-1C0D850582C6}"/>
    <cellStyle name="SAPBEXaggDataEmph 4 4" xfId="3095" xr:uid="{1BC00E69-73F6-47CD-B737-4743C8A37C54}"/>
    <cellStyle name="SAPBEXaggDataEmph 4 5" xfId="3959" xr:uid="{9FD7D6C9-DDDC-42B0-B9EC-161B76AF30CD}"/>
    <cellStyle name="SAPBEXaggDataEmph 4 6" xfId="7980" xr:uid="{09B6F854-73E0-44C1-B677-761599E9867A}"/>
    <cellStyle name="SAPBEXaggDataEmph 4 7" xfId="7885" xr:uid="{DCC1A618-9E5F-4938-A57D-820906744750}"/>
    <cellStyle name="SAPBEXaggDataEmph 4 8" xfId="7613" xr:uid="{F0669A15-CFDC-4B20-9BCC-8E82559CC958}"/>
    <cellStyle name="SAPBEXaggDataEmph 4 9" xfId="10355" xr:uid="{338298DA-C2C2-4BFE-9589-AD120BEAA7AC}"/>
    <cellStyle name="SAPBEXaggDataEmph 5" xfId="1502" xr:uid="{00000000-0005-0000-0000-0000E2060000}"/>
    <cellStyle name="SAPBEXaggDataEmph 5 10" xfId="12767" xr:uid="{0A23854B-05AD-4F5B-923A-7F3DC4687A15}"/>
    <cellStyle name="SAPBEXaggDataEmph 5 11" xfId="13273" xr:uid="{C5092A50-295D-47EC-8704-AC48D6B28AAD}"/>
    <cellStyle name="SAPBEXaggDataEmph 5 12" xfId="14836" xr:uid="{2DDE816C-96E6-4EE9-9DC9-A755EB02C5F9}"/>
    <cellStyle name="SAPBEXaggDataEmph 5 2" xfId="5563" xr:uid="{8B93FCBF-366D-4C73-A192-00EA4EAA6A40}"/>
    <cellStyle name="SAPBEXaggDataEmph 5 2 10" xfId="15633" xr:uid="{B6122619-4BD5-4365-A76A-48BEFFBB21ED}"/>
    <cellStyle name="SAPBEXaggDataEmph 5 2 2" xfId="7034" xr:uid="{71F1C8EA-C72E-4C72-BE5C-CCFAC3D6A4C6}"/>
    <cellStyle name="SAPBEXaggDataEmph 5 2 3" xfId="8255" xr:uid="{5DD58302-9F38-431F-AE1F-FC93C97F3B2D}"/>
    <cellStyle name="SAPBEXaggDataEmph 5 2 4" xfId="9507" xr:uid="{A62F5BA8-D5FA-4A08-8E0D-4082A824D601}"/>
    <cellStyle name="SAPBEXaggDataEmph 5 2 5" xfId="10741" xr:uid="{D075A0D0-743D-483B-955B-8DC376DE9D43}"/>
    <cellStyle name="SAPBEXaggDataEmph 5 2 6" xfId="11900" xr:uid="{00773F09-4AE7-4F3D-8E0E-6789AE66A1BC}"/>
    <cellStyle name="SAPBEXaggDataEmph 5 2 7" xfId="13028" xr:uid="{4A1BAC8A-B57E-4F20-A88E-DBF716E179F9}"/>
    <cellStyle name="SAPBEXaggDataEmph 5 2 8" xfId="14135" xr:uid="{462A2E15-1971-456E-8487-91881A3A2F7D}"/>
    <cellStyle name="SAPBEXaggDataEmph 5 2 9" xfId="15041" xr:uid="{247BD047-4B38-4B8B-A5A1-E9EF504BE775}"/>
    <cellStyle name="SAPBEXaggDataEmph 5 3" xfId="4126" xr:uid="{94917021-B53B-4B4D-B3A2-ED89ADC716C6}"/>
    <cellStyle name="SAPBEXaggDataEmph 5 4" xfId="5101" xr:uid="{86660DA3-8DD2-44C9-BCFC-9B21B85DF97A}"/>
    <cellStyle name="SAPBEXaggDataEmph 5 5" xfId="3960" xr:uid="{90F789C1-E0F4-4015-B957-99CD456CCD80}"/>
    <cellStyle name="SAPBEXaggDataEmph 5 6" xfId="4899" xr:uid="{26884E03-5123-48A5-A89E-45A3B80DD3B4}"/>
    <cellStyle name="SAPBEXaggDataEmph 5 7" xfId="9237" xr:uid="{77890771-9262-4D24-ADE0-C31B45958406}"/>
    <cellStyle name="SAPBEXaggDataEmph 5 8" xfId="10476" xr:uid="{BBBC5924-039E-4E8D-A18B-715421359016}"/>
    <cellStyle name="SAPBEXaggDataEmph 5 9" xfId="10356" xr:uid="{030BB3AD-C5F4-4650-B0BD-1DEFEBB2C401}"/>
    <cellStyle name="SAPBEXaggDataEmph 6" xfId="1503" xr:uid="{00000000-0005-0000-0000-0000E3060000}"/>
    <cellStyle name="SAPBEXaggDataEmph 6 10" xfId="12766" xr:uid="{F88E2028-CCC0-4DC6-AAC8-B556F145E654}"/>
    <cellStyle name="SAPBEXaggDataEmph 6 11" xfId="11319" xr:uid="{60D13878-019D-435C-9934-A52EBC212522}"/>
    <cellStyle name="SAPBEXaggDataEmph 6 12" xfId="14835" xr:uid="{4828C693-1A78-4E07-95DB-4876366B4E30}"/>
    <cellStyle name="SAPBEXaggDataEmph 6 2" xfId="5564" xr:uid="{2097F1BB-8940-4677-84D4-46B46B61418D}"/>
    <cellStyle name="SAPBEXaggDataEmph 6 2 10" xfId="15634" xr:uid="{3F512357-AB0C-4CA6-9D63-4F3F9E7A98A2}"/>
    <cellStyle name="SAPBEXaggDataEmph 6 2 2" xfId="7035" xr:uid="{5B313EBD-30BA-48A5-AE02-4EA361349BEC}"/>
    <cellStyle name="SAPBEXaggDataEmph 6 2 3" xfId="8256" xr:uid="{470F6F2F-5D9F-4FF0-B727-3469869954CB}"/>
    <cellStyle name="SAPBEXaggDataEmph 6 2 4" xfId="9508" xr:uid="{8A2426C3-BF60-4471-BD29-70F93930F56F}"/>
    <cellStyle name="SAPBEXaggDataEmph 6 2 5" xfId="10742" xr:uid="{0E01847B-97E2-4D04-A3AB-9AD423095769}"/>
    <cellStyle name="SAPBEXaggDataEmph 6 2 6" xfId="11901" xr:uid="{4BF13C9E-38DF-43E4-ADED-C96E338A1EFD}"/>
    <cellStyle name="SAPBEXaggDataEmph 6 2 7" xfId="13029" xr:uid="{0CD46B47-5316-4DED-8C10-348A2B151860}"/>
    <cellStyle name="SAPBEXaggDataEmph 6 2 8" xfId="14136" xr:uid="{C9F3F4F8-9F8D-4575-BADF-C8DC1EBBE2C7}"/>
    <cellStyle name="SAPBEXaggDataEmph 6 2 9" xfId="15042" xr:uid="{2E0F8454-9D93-4431-A6AF-244F4B648A59}"/>
    <cellStyle name="SAPBEXaggDataEmph 6 3" xfId="4127" xr:uid="{3B0F8671-CA8F-4BF8-9721-980DBB722FE0}"/>
    <cellStyle name="SAPBEXaggDataEmph 6 4" xfId="5100" xr:uid="{28D2EA28-EDA5-4229-AEA2-4C26033624E5}"/>
    <cellStyle name="SAPBEXaggDataEmph 6 5" xfId="3961" xr:uid="{CB55B8F5-ED39-4AA4-BF57-D7F168D05A9A}"/>
    <cellStyle name="SAPBEXaggDataEmph 6 6" xfId="7978" xr:uid="{87BE02C3-E20D-4362-8987-448D16A45300}"/>
    <cellStyle name="SAPBEXaggDataEmph 6 7" xfId="9236" xr:uid="{FC6694C9-FA82-4894-8E61-7842D0664714}"/>
    <cellStyle name="SAPBEXaggDataEmph 6 8" xfId="10475" xr:uid="{699AAECF-CA3E-4987-85EA-F03068D6A61E}"/>
    <cellStyle name="SAPBEXaggDataEmph 6 9" xfId="10415" xr:uid="{C94B1A9F-7BD1-46E2-8480-14C1D1E28E4E}"/>
    <cellStyle name="SAPBEXaggDataEmph 7" xfId="1504" xr:uid="{00000000-0005-0000-0000-0000E4060000}"/>
    <cellStyle name="SAPBEXaggDataEmph 7 10" xfId="11869" xr:uid="{750BB26A-6EDD-4AA9-B35D-795DE5555D31}"/>
    <cellStyle name="SAPBEXaggDataEmph 7 11" xfId="13890" xr:uid="{2A01869A-10C9-47C7-AFC2-F9D204E0544B}"/>
    <cellStyle name="SAPBEXaggDataEmph 7 12" xfId="13821" xr:uid="{4BE3E224-ACF0-412B-A343-917D8D11B41B}"/>
    <cellStyle name="SAPBEXaggDataEmph 7 2" xfId="5565" xr:uid="{688EEDF9-7AF1-4345-87AF-B94F799B2647}"/>
    <cellStyle name="SAPBEXaggDataEmph 7 2 10" xfId="15635" xr:uid="{488730D8-EFF1-4CB5-8F9C-4C5DECE453F5}"/>
    <cellStyle name="SAPBEXaggDataEmph 7 2 2" xfId="7036" xr:uid="{D9CD3B86-0BA5-48B9-B444-E890ABA20718}"/>
    <cellStyle name="SAPBEXaggDataEmph 7 2 3" xfId="8257" xr:uid="{5588551E-1432-4D20-AA96-0C6A79E473A1}"/>
    <cellStyle name="SAPBEXaggDataEmph 7 2 4" xfId="9509" xr:uid="{A82122DC-E274-4B1A-AFBC-37D407A54B5F}"/>
    <cellStyle name="SAPBEXaggDataEmph 7 2 5" xfId="10743" xr:uid="{EB855D72-61BA-433A-8ED3-0165DCB6F385}"/>
    <cellStyle name="SAPBEXaggDataEmph 7 2 6" xfId="11902" xr:uid="{E9803A01-9D78-4174-A6E9-ADB581EB39BB}"/>
    <cellStyle name="SAPBEXaggDataEmph 7 2 7" xfId="13030" xr:uid="{3A63F26F-9A93-4337-89A0-91C2B5EA3856}"/>
    <cellStyle name="SAPBEXaggDataEmph 7 2 8" xfId="14137" xr:uid="{77C810D7-C3BF-4FC0-B79D-E03E3C56622A}"/>
    <cellStyle name="SAPBEXaggDataEmph 7 2 9" xfId="15043" xr:uid="{658D2AA8-6425-4A32-9582-A974023B9FF1}"/>
    <cellStyle name="SAPBEXaggDataEmph 7 3" xfId="4128" xr:uid="{A36D3753-5742-4336-9FFC-C3FB2A0B2730}"/>
    <cellStyle name="SAPBEXaggDataEmph 7 4" xfId="5099" xr:uid="{4C80E70D-EDCC-406E-8691-04198ED44CEC}"/>
    <cellStyle name="SAPBEXaggDataEmph 7 5" xfId="6758" xr:uid="{D3C384D5-3B54-44A9-8D57-81546760FA2F}"/>
    <cellStyle name="SAPBEXaggDataEmph 7 6" xfId="6949" xr:uid="{D026164B-EE05-401B-B1EB-A00693D4B95E}"/>
    <cellStyle name="SAPBEXaggDataEmph 7 7" xfId="7886" xr:uid="{02D8710D-40FE-4539-9746-03930217FA9D}"/>
    <cellStyle name="SAPBEXaggDataEmph 7 8" xfId="7631" xr:uid="{1B6EEAC0-CF56-4198-A920-0CDDE8E9DEED}"/>
    <cellStyle name="SAPBEXaggDataEmph 7 9" xfId="10357" xr:uid="{7A6E641C-5D46-472F-ABAC-D5DF041DD35F}"/>
    <cellStyle name="SAPBEXaggDataEmph 8" xfId="1505" xr:uid="{00000000-0005-0000-0000-0000E5060000}"/>
    <cellStyle name="SAPBEXaggDataEmph 8 10" xfId="11870" xr:uid="{DB8C1629-866C-409C-83F7-D202C02D4630}"/>
    <cellStyle name="SAPBEXaggDataEmph 8 11" xfId="11309" xr:uid="{87FB82AD-5F17-4D43-B123-D6DE547E7A0B}"/>
    <cellStyle name="SAPBEXaggDataEmph 8 12" xfId="13823" xr:uid="{6B87780E-17B0-4EDF-A61D-A16021BE8572}"/>
    <cellStyle name="SAPBEXaggDataEmph 8 2" xfId="5566" xr:uid="{0E2E93C4-9A1D-4A6E-B536-D12BA1CBFF60}"/>
    <cellStyle name="SAPBEXaggDataEmph 8 2 10" xfId="15636" xr:uid="{834FCC39-A7FA-4456-AD78-13341F1CC78C}"/>
    <cellStyle name="SAPBEXaggDataEmph 8 2 2" xfId="7037" xr:uid="{BA701284-5D88-4B7A-B7FE-D769475E907C}"/>
    <cellStyle name="SAPBEXaggDataEmph 8 2 3" xfId="8258" xr:uid="{163E042F-61B0-494C-A4ED-8E1B12C5C0A7}"/>
    <cellStyle name="SAPBEXaggDataEmph 8 2 4" xfId="9510" xr:uid="{91C087C0-5684-4760-ADD7-6DF8C8F4E03E}"/>
    <cellStyle name="SAPBEXaggDataEmph 8 2 5" xfId="10744" xr:uid="{141205D4-E744-4260-A446-D1F865633E0D}"/>
    <cellStyle name="SAPBEXaggDataEmph 8 2 6" xfId="11903" xr:uid="{D6CA9AC4-C27B-4B63-BBFE-003733FFCC74}"/>
    <cellStyle name="SAPBEXaggDataEmph 8 2 7" xfId="13031" xr:uid="{893EF082-01F4-4908-A6DD-C1157B178DBB}"/>
    <cellStyle name="SAPBEXaggDataEmph 8 2 8" xfId="14138" xr:uid="{75B4510A-1F17-4E22-A48C-23D670897B00}"/>
    <cellStyle name="SAPBEXaggDataEmph 8 2 9" xfId="15044" xr:uid="{896423CF-9D47-4FE0-ACE0-0188E24B8B78}"/>
    <cellStyle name="SAPBEXaggDataEmph 8 3" xfId="4129" xr:uid="{D2FACB06-DC23-4166-934E-7988CA7A2478}"/>
    <cellStyle name="SAPBEXaggDataEmph 8 4" xfId="5098" xr:uid="{B94AC38C-6DD3-46B5-A96A-26F743000023}"/>
    <cellStyle name="SAPBEXaggDataEmph 8 5" xfId="3962" xr:uid="{80FDB852-CDF9-414A-9645-A270170DAC5F}"/>
    <cellStyle name="SAPBEXaggDataEmph 8 6" xfId="7977" xr:uid="{F7B24B36-F3D8-4858-997C-F61A69DDB2FF}"/>
    <cellStyle name="SAPBEXaggDataEmph 8 7" xfId="6804" xr:uid="{CDC03C41-1861-426D-BDD6-4DB9ECC8FB61}"/>
    <cellStyle name="SAPBEXaggDataEmph 8 8" xfId="9751" xr:uid="{71757386-EC68-4272-A17F-8C6EEA4B9528}"/>
    <cellStyle name="SAPBEXaggDataEmph 8 9" xfId="10358" xr:uid="{A6A29728-0C9E-470C-A2AA-F8FA58807A91}"/>
    <cellStyle name="SAPBEXaggDataEmph 9" xfId="1506" xr:uid="{00000000-0005-0000-0000-0000E6060000}"/>
    <cellStyle name="SAPBEXaggDataEmph 9 10" xfId="10380" xr:uid="{41E3E5EB-38E8-49BF-8D01-7E9E7E5E91B2}"/>
    <cellStyle name="SAPBEXaggDataEmph 9 11" xfId="13889" xr:uid="{45C9BAF4-2CE0-44D6-8046-44B606364548}"/>
    <cellStyle name="SAPBEXaggDataEmph 9 12" xfId="12394" xr:uid="{1D3F7026-2C5E-436E-8371-AF86C9EBAAFE}"/>
    <cellStyle name="SAPBEXaggDataEmph 9 2" xfId="5567" xr:uid="{ABFDAFF5-173C-4711-B7F1-618489DCF9E5}"/>
    <cellStyle name="SAPBEXaggDataEmph 9 2 10" xfId="15637" xr:uid="{3B0E3C8B-353F-4C3E-B930-6EC63060D538}"/>
    <cellStyle name="SAPBEXaggDataEmph 9 2 2" xfId="7038" xr:uid="{94632A9D-B7FB-41A4-8372-23191C82564A}"/>
    <cellStyle name="SAPBEXaggDataEmph 9 2 3" xfId="8259" xr:uid="{DD8E8E7E-B3F3-40B3-ADFA-3246AC4A62E0}"/>
    <cellStyle name="SAPBEXaggDataEmph 9 2 4" xfId="9511" xr:uid="{8FE99B57-8AFB-4021-A6E4-2DEC24981B1A}"/>
    <cellStyle name="SAPBEXaggDataEmph 9 2 5" xfId="10745" xr:uid="{3DF32BD7-151F-43F7-B896-B48E421EAC92}"/>
    <cellStyle name="SAPBEXaggDataEmph 9 2 6" xfId="11904" xr:uid="{EE90B765-76D5-44FF-A305-11B715BC0BEA}"/>
    <cellStyle name="SAPBEXaggDataEmph 9 2 7" xfId="13032" xr:uid="{C8439BEB-1AC4-4EBB-AF51-4B3E02680628}"/>
    <cellStyle name="SAPBEXaggDataEmph 9 2 8" xfId="14139" xr:uid="{5238ABA1-685C-4FF8-8A6D-D3621FAFD32A}"/>
    <cellStyle name="SAPBEXaggDataEmph 9 2 9" xfId="15045" xr:uid="{B9300307-0C5F-437D-958B-47C3DFD0FC33}"/>
    <cellStyle name="SAPBEXaggDataEmph 9 3" xfId="4130" xr:uid="{88AB331E-935A-46D9-8DA8-3FD23769A3F5}"/>
    <cellStyle name="SAPBEXaggDataEmph 9 4" xfId="5097" xr:uid="{28574E64-098B-4A92-81DF-0D5DDFFB24AA}"/>
    <cellStyle name="SAPBEXaggDataEmph 9 5" xfId="6757" xr:uid="{593A76CA-0440-48F0-AFB3-92E45F1773E0}"/>
    <cellStyle name="SAPBEXaggDataEmph 9 6" xfId="6684" xr:uid="{015A600F-DDB8-475F-8883-33CE36F5728D}"/>
    <cellStyle name="SAPBEXaggDataEmph 9 7" xfId="7887" xr:uid="{CEB27F60-5691-47B3-B8D2-0898457C78F9}"/>
    <cellStyle name="SAPBEXaggDataEmph 9 8" xfId="7617" xr:uid="{0BE96DC8-B7AA-497F-ABF7-6E797AAD0C5D}"/>
    <cellStyle name="SAPBEXaggDataEmph 9 9" xfId="10647" xr:uid="{93D42C82-67C3-4CF7-A4B2-1E342CF1A75E}"/>
    <cellStyle name="SAPBEXaggDataEmph_valor justo.junio2010" xfId="5568" xr:uid="{D0F65D28-E3F9-454C-B2D1-1476059C8CE1}"/>
    <cellStyle name="SAPBEXaggItem" xfId="1507" xr:uid="{00000000-0005-0000-0000-0000E7060000}"/>
    <cellStyle name="SAPBEXaggItem 10" xfId="1508" xr:uid="{00000000-0005-0000-0000-0000E8060000}"/>
    <cellStyle name="SAPBEXaggItem 10 10" xfId="10089" xr:uid="{FDED7F42-2082-40E8-80C4-0F05795A93A8}"/>
    <cellStyle name="SAPBEXaggItem 10 11" xfId="12681" xr:uid="{44AEC216-A363-41BC-8B6B-30133DA08714}"/>
    <cellStyle name="SAPBEXaggItem 10 12" xfId="12456" xr:uid="{BEA0320D-CFC3-44BD-88C0-7A34244425DB}"/>
    <cellStyle name="SAPBEXaggItem 10 2" xfId="5569" xr:uid="{B3ECE985-1598-42EE-B2AC-4C512CFB3800}"/>
    <cellStyle name="SAPBEXaggItem 10 2 10" xfId="15638" xr:uid="{4BB2A0D9-E133-493B-B61D-97D6FACE033A}"/>
    <cellStyle name="SAPBEXaggItem 10 2 2" xfId="7039" xr:uid="{8F0EB3E5-D255-4291-9E54-E733A61E00E8}"/>
    <cellStyle name="SAPBEXaggItem 10 2 3" xfId="8260" xr:uid="{1937E68D-F36A-4F52-BD1D-E0326AA62DD8}"/>
    <cellStyle name="SAPBEXaggItem 10 2 4" xfId="9512" xr:uid="{268E5E06-F2AC-4A7E-84AF-F9F064E5F243}"/>
    <cellStyle name="SAPBEXaggItem 10 2 5" xfId="10746" xr:uid="{EFD1EBDF-68AA-45DD-828F-310F0CD3A7F2}"/>
    <cellStyle name="SAPBEXaggItem 10 2 6" xfId="11905" xr:uid="{09D729DA-424F-4CCD-966E-1C61D4600126}"/>
    <cellStyle name="SAPBEXaggItem 10 2 7" xfId="13033" xr:uid="{A70D1EBE-024C-4A6D-95DD-2781044DBCB4}"/>
    <cellStyle name="SAPBEXaggItem 10 2 8" xfId="14140" xr:uid="{62032795-70BB-4993-92B8-69333D5451C3}"/>
    <cellStyle name="SAPBEXaggItem 10 2 9" xfId="15046" xr:uid="{B9FE08DE-92BE-4147-92BA-214780879270}"/>
    <cellStyle name="SAPBEXaggItem 10 3" xfId="4132" xr:uid="{14D864FA-0A51-4D39-A55C-6B4C320F1F06}"/>
    <cellStyle name="SAPBEXaggItem 10 4" xfId="5095" xr:uid="{008BC555-BB77-468E-ACFA-72B6D0CA70FC}"/>
    <cellStyle name="SAPBEXaggItem 10 5" xfId="3964" xr:uid="{16F1BF4D-1B45-45CB-89AE-8F2936A32511}"/>
    <cellStyle name="SAPBEXaggItem 10 6" xfId="6686" xr:uid="{48678288-F18E-439F-B557-DE9166EFA7C9}"/>
    <cellStyle name="SAPBEXaggItem 10 7" xfId="5136" xr:uid="{C35207B2-277F-43C9-9DD0-45CB02AFA996}"/>
    <cellStyle name="SAPBEXaggItem 10 8" xfId="7607" xr:uid="{7F148B0A-1888-426F-B823-BE2EEADA8E2F}"/>
    <cellStyle name="SAPBEXaggItem 10 9" xfId="10359" xr:uid="{E281605F-1C51-4748-A475-B2848C7867E2}"/>
    <cellStyle name="SAPBEXaggItem 11" xfId="1509" xr:uid="{00000000-0005-0000-0000-0000E9060000}"/>
    <cellStyle name="SAPBEXaggItem 11 10" xfId="12764" xr:uid="{682142DA-C39E-4636-8459-C8C5D6F2DD77}"/>
    <cellStyle name="SAPBEXaggItem 11 11" xfId="13887" xr:uid="{CF1B8721-86E3-4E5E-B419-529E1FE4FC95}"/>
    <cellStyle name="SAPBEXaggItem 11 12" xfId="14833" xr:uid="{48B2009E-1581-478C-B75D-40AB606813EE}"/>
    <cellStyle name="SAPBEXaggItem 11 2" xfId="5570" xr:uid="{8CFAF20D-A988-45DA-BB44-34C672E28148}"/>
    <cellStyle name="SAPBEXaggItem 11 2 10" xfId="15639" xr:uid="{B0ABEF1A-8CFB-4C76-923A-D33430388EF7}"/>
    <cellStyle name="SAPBEXaggItem 11 2 2" xfId="7040" xr:uid="{A9ECEB70-9D4C-4A94-BBDB-185849133378}"/>
    <cellStyle name="SAPBEXaggItem 11 2 3" xfId="8261" xr:uid="{874487AC-CAFB-4C92-8922-31338577C49B}"/>
    <cellStyle name="SAPBEXaggItem 11 2 4" xfId="9513" xr:uid="{CEC6D706-9A8D-49E9-AB75-A0660C4EC9D0}"/>
    <cellStyle name="SAPBEXaggItem 11 2 5" xfId="10747" xr:uid="{7BED5675-E317-4D60-A9D2-79B6B6AE44E5}"/>
    <cellStyle name="SAPBEXaggItem 11 2 6" xfId="11906" xr:uid="{37FA6B09-3348-4079-A918-812ADBC38D15}"/>
    <cellStyle name="SAPBEXaggItem 11 2 7" xfId="13034" xr:uid="{CC1F4C26-7931-42FA-ABB0-79F7E9BFA380}"/>
    <cellStyle name="SAPBEXaggItem 11 2 8" xfId="14141" xr:uid="{A2F49D7C-6331-4DA6-9D2B-D6F584ABA976}"/>
    <cellStyle name="SAPBEXaggItem 11 2 9" xfId="15047" xr:uid="{D5B204E8-1F9F-4687-88D6-22F7D809DCFA}"/>
    <cellStyle name="SAPBEXaggItem 11 3" xfId="4133" xr:uid="{06031576-5C64-471F-9360-3489258A6D1A}"/>
    <cellStyle name="SAPBEXaggItem 11 4" xfId="3241" xr:uid="{17418170-6496-4F19-8F4B-41E845363834}"/>
    <cellStyle name="SAPBEXaggItem 11 5" xfId="6755" xr:uid="{66A5C723-FBFE-4347-9065-518775A36D1D}"/>
    <cellStyle name="SAPBEXaggItem 11 6" xfId="6683" xr:uid="{CA21E6BB-2A15-42FF-AC86-43547E957872}"/>
    <cellStyle name="SAPBEXaggItem 11 7" xfId="9234" xr:uid="{B3DA0827-20AD-49F1-9F0A-9B9CFB59ADB4}"/>
    <cellStyle name="SAPBEXaggItem 11 8" xfId="10473" xr:uid="{06A3D884-EDB8-49D4-BFE8-F732008D7A60}"/>
    <cellStyle name="SAPBEXaggItem 11 9" xfId="11671" xr:uid="{6077B709-F777-4FFD-96C8-71639EFE5CA7}"/>
    <cellStyle name="SAPBEXaggItem 12" xfId="1510" xr:uid="{00000000-0005-0000-0000-0000EA060000}"/>
    <cellStyle name="SAPBEXaggItem 12 10" xfId="11871" xr:uid="{00C5C61B-6DBE-4590-8D67-4A5CBD82ED83}"/>
    <cellStyle name="SAPBEXaggItem 12 11" xfId="13888" xr:uid="{32218608-E18E-4F11-8386-778C64ED26F9}"/>
    <cellStyle name="SAPBEXaggItem 12 12" xfId="14379" xr:uid="{143CFF2D-B0B8-4B57-81FC-A0FF7367363D}"/>
    <cellStyle name="SAPBEXaggItem 12 2" xfId="5571" xr:uid="{ECB31AC2-F37B-4E37-867E-DAE8010CC1B1}"/>
    <cellStyle name="SAPBEXaggItem 12 2 10" xfId="15640" xr:uid="{6F30811E-5864-4EE5-9159-E3CB44F10AD5}"/>
    <cellStyle name="SAPBEXaggItem 12 2 2" xfId="7041" xr:uid="{21450186-2D71-4357-A4AD-89C4E9D553C3}"/>
    <cellStyle name="SAPBEXaggItem 12 2 3" xfId="8262" xr:uid="{E203F465-7EB5-47F0-8F4F-F689F1632F43}"/>
    <cellStyle name="SAPBEXaggItem 12 2 4" xfId="9514" xr:uid="{970B9E4A-6B02-4221-B7C4-DE1F3486F92C}"/>
    <cellStyle name="SAPBEXaggItem 12 2 5" xfId="10748" xr:uid="{016C582F-33C8-4BCD-8404-E6F0D9258268}"/>
    <cellStyle name="SAPBEXaggItem 12 2 6" xfId="11907" xr:uid="{6504C2B6-46E3-43D5-BD10-442611950F5A}"/>
    <cellStyle name="SAPBEXaggItem 12 2 7" xfId="13035" xr:uid="{45709E9D-C66E-4528-B314-E19A68598F52}"/>
    <cellStyle name="SAPBEXaggItem 12 2 8" xfId="14142" xr:uid="{6AB3B51E-E96C-48E3-B6D9-9A78C77CF69F}"/>
    <cellStyle name="SAPBEXaggItem 12 2 9" xfId="15048" xr:uid="{EBDB131C-32D7-4FD2-A216-1D70A81A7266}"/>
    <cellStyle name="SAPBEXaggItem 12 3" xfId="4134" xr:uid="{27FCAA35-D98C-4474-91A9-40F758226A9C}"/>
    <cellStyle name="SAPBEXaggItem 12 4" xfId="5094" xr:uid="{8585A6AF-A346-4228-B221-79A6749403C9}"/>
    <cellStyle name="SAPBEXaggItem 12 5" xfId="6756" xr:uid="{B1B75F3F-47B2-49E1-AE03-22EC369D5FCE}"/>
    <cellStyle name="SAPBEXaggItem 12 6" xfId="6687" xr:uid="{433B460B-A2FD-4103-A0E9-7959A1CCFA83}"/>
    <cellStyle name="SAPBEXaggItem 12 7" xfId="5137" xr:uid="{1DCE655F-C426-4B37-B348-7CEA7533C86C}"/>
    <cellStyle name="SAPBEXaggItem 12 8" xfId="9422" xr:uid="{4AD13661-6A07-44A0-8588-5C45F3E266E9}"/>
    <cellStyle name="SAPBEXaggItem 12 9" xfId="10360" xr:uid="{7E4EA224-B18D-40DA-AA83-4A1B0440DEFD}"/>
    <cellStyle name="SAPBEXaggItem 13" xfId="1511" xr:uid="{00000000-0005-0000-0000-0000EB060000}"/>
    <cellStyle name="SAPBEXaggItem 13 10" xfId="10093" xr:uid="{AD069065-BF29-49BE-A652-248043EE9E11}"/>
    <cellStyle name="SAPBEXaggItem 13 11" xfId="12683" xr:uid="{72AC769A-413F-444D-947F-596C9C7D032D}"/>
    <cellStyle name="SAPBEXaggItem 13 12" xfId="12400" xr:uid="{B20C809F-19EF-41C1-ABF3-BE7F9BF2E74F}"/>
    <cellStyle name="SAPBEXaggItem 13 2" xfId="5572" xr:uid="{9A83BEA7-4B59-4AEC-92BF-00101BC0D5D4}"/>
    <cellStyle name="SAPBEXaggItem 13 2 10" xfId="15641" xr:uid="{E029DA31-6C17-466B-91AC-4EE709A3BC44}"/>
    <cellStyle name="SAPBEXaggItem 13 2 2" xfId="7042" xr:uid="{61BC5B33-8949-4C14-BE60-BD9A95A1EDEA}"/>
    <cellStyle name="SAPBEXaggItem 13 2 3" xfId="8263" xr:uid="{826EA2F2-0F9E-49C4-A5EE-C4A9F9CA716A}"/>
    <cellStyle name="SAPBEXaggItem 13 2 4" xfId="9515" xr:uid="{DD147B4B-CF51-4354-A37D-1CAA26A1AE77}"/>
    <cellStyle name="SAPBEXaggItem 13 2 5" xfId="10749" xr:uid="{D925FE1C-8CD7-4326-95EF-12E20C304088}"/>
    <cellStyle name="SAPBEXaggItem 13 2 6" xfId="11908" xr:uid="{AFE6ABE6-E222-4442-B424-93AC7B44B9AA}"/>
    <cellStyle name="SAPBEXaggItem 13 2 7" xfId="13036" xr:uid="{7E4275B9-96D1-4EF7-BB01-F6301E219A46}"/>
    <cellStyle name="SAPBEXaggItem 13 2 8" xfId="14143" xr:uid="{D92DDFC1-C800-49B2-997C-6F6F80B71C03}"/>
    <cellStyle name="SAPBEXaggItem 13 2 9" xfId="15049" xr:uid="{77ABBF3D-6755-4ED5-AC62-78D0210C64BF}"/>
    <cellStyle name="SAPBEXaggItem 13 3" xfId="4135" xr:uid="{60BA1A13-CF5B-4B68-B5A9-88F078F29C62}"/>
    <cellStyle name="SAPBEXaggItem 13 4" xfId="3240" xr:uid="{6A2BA7CA-5F49-41AD-A5A0-156D59B800F8}"/>
    <cellStyle name="SAPBEXaggItem 13 5" xfId="3965" xr:uid="{F2927C3A-FCEA-40B5-AC9A-819A5E3FC2AB}"/>
    <cellStyle name="SAPBEXaggItem 13 6" xfId="6689" xr:uid="{92DB021C-B4FD-4594-941B-0F74D81DB55A}"/>
    <cellStyle name="SAPBEXaggItem 13 7" xfId="4820" xr:uid="{F7A53FBE-E59D-49DF-9180-4956C89185C7}"/>
    <cellStyle name="SAPBEXaggItem 13 8" xfId="9151" xr:uid="{43020922-5C40-40D3-97A4-9659951202C8}"/>
    <cellStyle name="SAPBEXaggItem 13 9" xfId="11670" xr:uid="{9A86906A-C772-4228-8935-06999EE8EE2D}"/>
    <cellStyle name="SAPBEXaggItem 14" xfId="2696" xr:uid="{00000000-0005-0000-0000-0000EC060000}"/>
    <cellStyle name="SAPBEXaggItem 15" xfId="2731" xr:uid="{00000000-0005-0000-0000-0000ED060000}"/>
    <cellStyle name="SAPBEXaggItem 16" xfId="2785" xr:uid="{641755FB-42A2-411A-A28E-078A9486CD62}"/>
    <cellStyle name="SAPBEXaggItem 17" xfId="2837" xr:uid="{B162991D-E79D-434A-B962-B7AA2B2AC541}"/>
    <cellStyle name="SAPBEXaggItem 18" xfId="2874" xr:uid="{55E17AA1-BA2D-4EF8-AC4B-A81F7A6CE37D}"/>
    <cellStyle name="SAPBEXaggItem 19" xfId="2918" xr:uid="{93389190-116C-4C85-A45E-52C53C1AE35A}"/>
    <cellStyle name="SAPBEXaggItem 2" xfId="1512" xr:uid="{00000000-0005-0000-0000-0000EE060000}"/>
    <cellStyle name="SAPBEXaggItem 2 10" xfId="10648" xr:uid="{B5A2D4E2-7F24-447E-AB21-16721BBEF88C}"/>
    <cellStyle name="SAPBEXaggItem 2 11" xfId="12762" xr:uid="{E6B32BD7-1194-4C2F-8A6D-0BA9A31826E4}"/>
    <cellStyle name="SAPBEXaggItem 2 12" xfId="13886" xr:uid="{344D8347-F972-471D-9795-226465594B29}"/>
    <cellStyle name="SAPBEXaggItem 2 13" xfId="14831" xr:uid="{F39D6071-F568-4EB4-BAEC-BB9B6B6DE061}"/>
    <cellStyle name="SAPBEXaggItem 2 2" xfId="1513" xr:uid="{00000000-0005-0000-0000-0000EF060000}"/>
    <cellStyle name="SAPBEXaggItem 2 2 10" xfId="12763" xr:uid="{7B4CB008-BF8B-4A5A-82A9-1A9CC276E7EB}"/>
    <cellStyle name="SAPBEXaggItem 2 2 11" xfId="12680" xr:uid="{412051AF-408F-43B1-A695-072E41294FB5}"/>
    <cellStyle name="SAPBEXaggItem 2 2 12" xfId="14832" xr:uid="{CF1702A5-D3BE-4C3B-BA59-EC5F2921DFA6}"/>
    <cellStyle name="SAPBEXaggItem 2 2 2" xfId="1514" xr:uid="{00000000-0005-0000-0000-0000F0060000}"/>
    <cellStyle name="SAPBEXaggItem 2 2 2 10" xfId="11585" xr:uid="{3639A49E-41F2-4C63-A625-2776BB57A459}"/>
    <cellStyle name="SAPBEXaggItem 2 2 2 11" xfId="13885" xr:uid="{9F3FDD5D-399C-48F7-B0E2-224B45A265E6}"/>
    <cellStyle name="SAPBEXaggItem 2 2 2 12" xfId="12389" xr:uid="{AC7864A5-1318-4F48-BFA6-FD5439A7A0B6}"/>
    <cellStyle name="SAPBEXaggItem 2 2 2 2" xfId="5574" xr:uid="{D8CC0F34-983D-420D-BDAB-5ED7B83F5622}"/>
    <cellStyle name="SAPBEXaggItem 2 2 2 2 10" xfId="15643" xr:uid="{0B3E9A28-DC93-4299-9222-79327F3DCA51}"/>
    <cellStyle name="SAPBEXaggItem 2 2 2 2 2" xfId="7044" xr:uid="{3D8274CE-3E00-4FAD-A15D-C7DAF043E052}"/>
    <cellStyle name="SAPBEXaggItem 2 2 2 2 3" xfId="8265" xr:uid="{BE0A2BDB-7745-4AF4-8E50-71C625381232}"/>
    <cellStyle name="SAPBEXaggItem 2 2 2 2 4" xfId="9517" xr:uid="{297E8380-C5B6-46D3-809D-DB3F2D56D814}"/>
    <cellStyle name="SAPBEXaggItem 2 2 2 2 5" xfId="10751" xr:uid="{6884F769-B8CB-44B3-9E53-3B931E2A6140}"/>
    <cellStyle name="SAPBEXaggItem 2 2 2 2 6" xfId="11910" xr:uid="{94D9C2A1-03A7-43E0-B692-214D8470CC0F}"/>
    <cellStyle name="SAPBEXaggItem 2 2 2 2 7" xfId="13038" xr:uid="{7C56F61B-A7A2-43F7-AB69-C8D68C86F1BF}"/>
    <cellStyle name="SAPBEXaggItem 2 2 2 2 8" xfId="14145" xr:uid="{DCF0D487-CB9F-41E6-8236-A056366FE362}"/>
    <cellStyle name="SAPBEXaggItem 2 2 2 2 9" xfId="15051" xr:uid="{61687D4A-0355-451E-9D4E-1CD6E9DBFC68}"/>
    <cellStyle name="SAPBEXaggItem 2 2 2 3" xfId="4138" xr:uid="{E0C29EDC-00D7-48D9-8EBE-F16C7C9F7984}"/>
    <cellStyle name="SAPBEXaggItem 2 2 2 4" xfId="5092" xr:uid="{8DB2E88A-5F74-4F0B-A0CE-B9204FDD0CC3}"/>
    <cellStyle name="SAPBEXaggItem 2 2 2 5" xfId="6753" xr:uid="{7CFA6A20-A73B-463B-8180-5B0CA5BD724D}"/>
    <cellStyle name="SAPBEXaggItem 2 2 2 6" xfId="3168" xr:uid="{3C3DF040-14A9-41DB-A71B-0DF97E66B34D}"/>
    <cellStyle name="SAPBEXaggItem 2 2 2 7" xfId="5138" xr:uid="{BA25FE2C-D413-41AE-828F-0F6E4F30C23A}"/>
    <cellStyle name="SAPBEXaggItem 2 2 2 8" xfId="9153" xr:uid="{577346EF-024B-43A9-936A-3F114BB4A3CE}"/>
    <cellStyle name="SAPBEXaggItem 2 2 2 9" xfId="11668" xr:uid="{E93AE995-F9EB-4AB8-AF31-CA170C8ED198}"/>
    <cellStyle name="SAPBEXaggItem 2 2 3" xfId="4137" xr:uid="{18C63F4E-F18D-4691-ADF6-FE526953F5DA}"/>
    <cellStyle name="SAPBEXaggItem 2 2 4" xfId="3239" xr:uid="{1B44E471-F1A4-447D-96FB-22804CA0A0A9}"/>
    <cellStyle name="SAPBEXaggItem 2 2 5" xfId="3966" xr:uid="{E822EBF9-0CDD-4290-9B04-540534BFAA1A}"/>
    <cellStyle name="SAPBEXaggItem 2 2 6" xfId="7974" xr:uid="{76DB8D97-D4B7-41CD-9F4B-CA13A09C4054}"/>
    <cellStyle name="SAPBEXaggItem 2 2 7" xfId="9233" xr:uid="{B4F38F0D-AFAD-455E-9305-16340EA53561}"/>
    <cellStyle name="SAPBEXaggItem 2 2 8" xfId="10472" xr:uid="{28654092-E25A-4A5E-A251-DD6713D370FD}"/>
    <cellStyle name="SAPBEXaggItem 2 2 9" xfId="9286" xr:uid="{CC76593E-611B-40EA-9B86-CAFE4FA75E69}"/>
    <cellStyle name="SAPBEXaggItem 2 3" xfId="5573" xr:uid="{7A35F13F-CC7C-49B9-AAFB-B2A525929FB9}"/>
    <cellStyle name="SAPBEXaggItem 2 3 10" xfId="15642" xr:uid="{7D68E2DE-0AD0-4687-8505-A3C6D8DF4BC5}"/>
    <cellStyle name="SAPBEXaggItem 2 3 2" xfId="7043" xr:uid="{0EBF2D36-7DFD-41CC-A0B7-CBE051F4A511}"/>
    <cellStyle name="SAPBEXaggItem 2 3 3" xfId="8264" xr:uid="{F30E14EC-63DD-4799-A199-6E566FF4BA2D}"/>
    <cellStyle name="SAPBEXaggItem 2 3 4" xfId="9516" xr:uid="{B77FCBD0-06F3-4484-8B6C-27B40E5B5ECA}"/>
    <cellStyle name="SAPBEXaggItem 2 3 5" xfId="10750" xr:uid="{45E64E37-FBFE-4CA6-8A94-A40CF0541D9E}"/>
    <cellStyle name="SAPBEXaggItem 2 3 6" xfId="11909" xr:uid="{E48E92BB-52C0-42AE-854E-CAC68969DE38}"/>
    <cellStyle name="SAPBEXaggItem 2 3 7" xfId="13037" xr:uid="{54F25E59-1340-4771-B3BA-06D7AE63C4A4}"/>
    <cellStyle name="SAPBEXaggItem 2 3 8" xfId="14144" xr:uid="{D09F6FC1-E9D2-44A9-9F10-7FCFCE98697B}"/>
    <cellStyle name="SAPBEXaggItem 2 3 9" xfId="15050" xr:uid="{19EC32ED-2C38-4F06-82E1-6B3CA52126BA}"/>
    <cellStyle name="SAPBEXaggItem 2 4" xfId="4136" xr:uid="{F5B5FBB3-7E6F-496D-9655-5F43D084D162}"/>
    <cellStyle name="SAPBEXaggItem 2 5" xfId="5093" xr:uid="{4F0E9605-2941-4C9D-A2C9-E630ECFF8A2C}"/>
    <cellStyle name="SAPBEXaggItem 2 6" xfId="6754" xr:uid="{82BAAE8C-E14D-43F4-9F70-F6A9F631B3C2}"/>
    <cellStyle name="SAPBEXaggItem 2 7" xfId="7975" xr:uid="{B518BD64-C2B2-4323-B025-B24A8A423EF6}"/>
    <cellStyle name="SAPBEXaggItem 2 8" xfId="9232" xr:uid="{F106D914-1AE6-4FA1-9B9F-5A6F9DDA16FC}"/>
    <cellStyle name="SAPBEXaggItem 2 9" xfId="10471" xr:uid="{87FC044F-10E3-49CE-8D44-B2A1F98E9D31}"/>
    <cellStyle name="SAPBEXaggItem 20" xfId="2962" xr:uid="{C8F68849-7FA5-45FF-80E0-F3EA430A3F6B}"/>
    <cellStyle name="SAPBEXaggItem 21" xfId="4131" xr:uid="{42B032C0-C582-4CE1-88FB-EF1FF3DDFD1C}"/>
    <cellStyle name="SAPBEXaggItem 22" xfId="5096" xr:uid="{C9409CDB-9FCA-44E7-B283-2658BDE10950}"/>
    <cellStyle name="SAPBEXaggItem 23" xfId="3963" xr:uid="{EC4AD8EB-C751-435F-8E97-409F0C681194}"/>
    <cellStyle name="SAPBEXaggItem 24" xfId="7976" xr:uid="{C9D6E930-4B47-4F47-A671-922179C716A3}"/>
    <cellStyle name="SAPBEXaggItem 25" xfId="9235" xr:uid="{87A849AF-5DF2-4B5E-884E-3C9B8B092A60}"/>
    <cellStyle name="SAPBEXaggItem 26" xfId="10474" xr:uid="{960E9004-CE3D-4DA5-B99B-D4D91B26E2E7}"/>
    <cellStyle name="SAPBEXaggItem 27" xfId="10646" xr:uid="{80675991-6A71-4DF5-AEEC-91D6ECD10579}"/>
    <cellStyle name="SAPBEXaggItem 28" xfId="12765" xr:uid="{67D625DE-C7E7-4302-BB59-81A48912D741}"/>
    <cellStyle name="SAPBEXaggItem 29" xfId="12942" xr:uid="{2E8E211E-6D12-4B9E-9D6D-52C81C59B8EF}"/>
    <cellStyle name="SAPBEXaggItem 3" xfId="1515" xr:uid="{00000000-0005-0000-0000-0000F1060000}"/>
    <cellStyle name="SAPBEXaggItem 3 10" xfId="12761" xr:uid="{899E524C-240B-4DCD-9057-DCF16A5D321C}"/>
    <cellStyle name="SAPBEXaggItem 3 11" xfId="12685" xr:uid="{E8025186-9B71-4D19-B5B3-94C9C3CCE6DC}"/>
    <cellStyle name="SAPBEXaggItem 3 12" xfId="14830" xr:uid="{3120C20C-1F22-4B8A-BA53-6F7B7AE75673}"/>
    <cellStyle name="SAPBEXaggItem 3 2" xfId="5575" xr:uid="{4A601B74-C0B7-47E1-B1BC-975F4A01CBD0}"/>
    <cellStyle name="SAPBEXaggItem 3 2 10" xfId="15644" xr:uid="{8766459C-B54E-4404-AA29-C35D50D5DC47}"/>
    <cellStyle name="SAPBEXaggItem 3 2 2" xfId="7045" xr:uid="{6937D318-B692-46B7-B582-1D154969893B}"/>
    <cellStyle name="SAPBEXaggItem 3 2 3" xfId="8266" xr:uid="{D1892773-BB02-4EDA-9147-B69FA3186619}"/>
    <cellStyle name="SAPBEXaggItem 3 2 4" xfId="9518" xr:uid="{A03A23F7-E917-4EFA-BF82-12B44226251D}"/>
    <cellStyle name="SAPBEXaggItem 3 2 5" xfId="10752" xr:uid="{4225E098-E540-4FFA-9FE7-7D09E1077022}"/>
    <cellStyle name="SAPBEXaggItem 3 2 6" xfId="11911" xr:uid="{A9C75FED-7173-4073-BA23-09570F3E1CB4}"/>
    <cellStyle name="SAPBEXaggItem 3 2 7" xfId="13039" xr:uid="{0C290B9C-FB25-4FF2-B842-811FD577A195}"/>
    <cellStyle name="SAPBEXaggItem 3 2 8" xfId="14146" xr:uid="{EB7E10D6-535A-4816-A125-5133597F3E7A}"/>
    <cellStyle name="SAPBEXaggItem 3 2 9" xfId="15052" xr:uid="{9395AB30-5B1B-49CF-877D-1C93E44B3CD3}"/>
    <cellStyle name="SAPBEXaggItem 3 3" xfId="4139" xr:uid="{F64660A1-51C3-42DA-BF5E-C2F1E157A9EA}"/>
    <cellStyle name="SAPBEXaggItem 3 4" xfId="3238" xr:uid="{861C2C88-855F-42BC-B825-93270C2DF82D}"/>
    <cellStyle name="SAPBEXaggItem 3 5" xfId="3967" xr:uid="{9E0ECBA6-4484-4AD2-B4E1-CFFFC3232AA6}"/>
    <cellStyle name="SAPBEXaggItem 3 6" xfId="4906" xr:uid="{92434411-8D4F-405C-9C42-45E749349B75}"/>
    <cellStyle name="SAPBEXaggItem 3 7" xfId="9231" xr:uid="{EB26E32C-DA73-426A-A8CA-7AB2B5553FD7}"/>
    <cellStyle name="SAPBEXaggItem 3 8" xfId="10470" xr:uid="{9C0E81F2-4DA8-42E8-A09B-74CA21E88E29}"/>
    <cellStyle name="SAPBEXaggItem 3 9" xfId="11669" xr:uid="{5F81004F-9357-453F-8009-9F9D22F88CD5}"/>
    <cellStyle name="SAPBEXaggItem 30" xfId="14834" xr:uid="{40B03B4B-30C4-4B11-B826-9231D91CB851}"/>
    <cellStyle name="SAPBEXaggItem 31" xfId="15873" xr:uid="{CCE7C233-B4C5-4DAB-858C-FE1FCC4DE9F4}"/>
    <cellStyle name="SAPBEXaggItem 4" xfId="1516" xr:uid="{00000000-0005-0000-0000-0000F2060000}"/>
    <cellStyle name="SAPBEXaggItem 4 10" xfId="11872" xr:uid="{46CCC9F4-C8BE-4565-A692-02BCBA836531}"/>
    <cellStyle name="SAPBEXaggItem 4 11" xfId="13884" xr:uid="{1753EBCD-03A2-4DD1-92E6-CA939FE49596}"/>
    <cellStyle name="SAPBEXaggItem 4 12" xfId="14049" xr:uid="{6CCC4109-C55A-4580-B76D-B6155EBC880E}"/>
    <cellStyle name="SAPBEXaggItem 4 2" xfId="5576" xr:uid="{DE56F782-754B-4609-A411-A87381D52EE6}"/>
    <cellStyle name="SAPBEXaggItem 4 2 10" xfId="15645" xr:uid="{9CC64C18-7DBD-4A53-9066-A0BD5B6B3816}"/>
    <cellStyle name="SAPBEXaggItem 4 2 2" xfId="7046" xr:uid="{32D43BED-D9A6-45E6-A7B7-0D4D858B8FCD}"/>
    <cellStyle name="SAPBEXaggItem 4 2 3" xfId="8267" xr:uid="{0590CEAD-7F9F-41CE-81A2-D8BE583528E8}"/>
    <cellStyle name="SAPBEXaggItem 4 2 4" xfId="9519" xr:uid="{3DA13C09-6FE0-4D49-A9D8-AED902F82D35}"/>
    <cellStyle name="SAPBEXaggItem 4 2 5" xfId="10753" xr:uid="{38129EDA-B76B-4C55-A9DA-DC47839AAE04}"/>
    <cellStyle name="SAPBEXaggItem 4 2 6" xfId="11912" xr:uid="{0854858C-1A3F-4D16-AF35-018B54DFDF81}"/>
    <cellStyle name="SAPBEXaggItem 4 2 7" xfId="13040" xr:uid="{6EBDE07A-3E75-4F52-831F-E8370EA05951}"/>
    <cellStyle name="SAPBEXaggItem 4 2 8" xfId="14147" xr:uid="{B7B6EABF-D487-4103-A2C3-D48C11ECE055}"/>
    <cellStyle name="SAPBEXaggItem 4 2 9" xfId="15053" xr:uid="{1704B3B7-C0ED-42B6-9DA1-333AA5941482}"/>
    <cellStyle name="SAPBEXaggItem 4 3" xfId="4140" xr:uid="{5ED290E0-CB80-430B-9F01-A9D396015E7C}"/>
    <cellStyle name="SAPBEXaggItem 4 4" xfId="3237" xr:uid="{AF540017-B78C-40FC-9112-ACA1FBDFDAAA}"/>
    <cellStyle name="SAPBEXaggItem 4 5" xfId="6752" xr:uid="{A2F9DC82-B80F-483C-B64E-75A7B7571DF0}"/>
    <cellStyle name="SAPBEXaggItem 4 6" xfId="4901" xr:uid="{B4D97513-AD81-4E1A-B84E-4D36E99AD08A}"/>
    <cellStyle name="SAPBEXaggItem 4 7" xfId="5139" xr:uid="{C81B3FE9-98DC-4A87-8C37-0E76D1D18D7D}"/>
    <cellStyle name="SAPBEXaggItem 4 8" xfId="9150" xr:uid="{95D25A05-3D38-41A5-8D35-3CA1B5B45966}"/>
    <cellStyle name="SAPBEXaggItem 4 9" xfId="10361" xr:uid="{0E7AFB06-2293-41DB-A96A-546EEC1BE9FF}"/>
    <cellStyle name="SAPBEXaggItem 5" xfId="1517" xr:uid="{00000000-0005-0000-0000-0000F3060000}"/>
    <cellStyle name="SAPBEXaggItem 5 10" xfId="12760" xr:uid="{2301559C-77BE-4C7A-8CAD-FADEBEA12841}"/>
    <cellStyle name="SAPBEXaggItem 5 11" xfId="12688" xr:uid="{13795767-030D-4B8A-B2EE-402E441806AF}"/>
    <cellStyle name="SAPBEXaggItem 5 12" xfId="14829" xr:uid="{F54E0110-CA9A-4C90-9E30-C3B3BD486BD8}"/>
    <cellStyle name="SAPBEXaggItem 5 2" xfId="5577" xr:uid="{77E80458-24F5-415B-ACD5-5FE4C6ABFF55}"/>
    <cellStyle name="SAPBEXaggItem 5 2 10" xfId="15646" xr:uid="{E20A37C5-0905-40F2-BA34-C934DB66AA26}"/>
    <cellStyle name="SAPBEXaggItem 5 2 2" xfId="7047" xr:uid="{20FBAA62-EB1A-4490-A8CC-0FDDA5C935E5}"/>
    <cellStyle name="SAPBEXaggItem 5 2 3" xfId="8268" xr:uid="{6764EE39-180D-455A-B757-CCC06F72F0DA}"/>
    <cellStyle name="SAPBEXaggItem 5 2 4" xfId="9520" xr:uid="{2F70D064-6E8C-4C7E-8F96-5FA10ABEBA2B}"/>
    <cellStyle name="SAPBEXaggItem 5 2 5" xfId="10754" xr:uid="{9CC061DA-07F5-4BBC-B174-77D49578AFDA}"/>
    <cellStyle name="SAPBEXaggItem 5 2 6" xfId="11913" xr:uid="{4064ACC5-2A08-4519-9E3B-78FF2A6A5283}"/>
    <cellStyle name="SAPBEXaggItem 5 2 7" xfId="13041" xr:uid="{66D4DFD2-897A-471C-B345-239E878D71E9}"/>
    <cellStyle name="SAPBEXaggItem 5 2 8" xfId="14148" xr:uid="{3C261A0C-7E8E-488E-8D6C-90B2F8A77FAE}"/>
    <cellStyle name="SAPBEXaggItem 5 2 9" xfId="15054" xr:uid="{ED5D4D8B-1117-4A26-A598-2B16F14E6FF2}"/>
    <cellStyle name="SAPBEXaggItem 5 3" xfId="4141" xr:uid="{2F65BDD6-639A-44AD-9789-48B2A8FD30C3}"/>
    <cellStyle name="SAPBEXaggItem 5 4" xfId="3236" xr:uid="{6C60CDB3-F2A3-4EBA-A0DB-FCBEB5DA4070}"/>
    <cellStyle name="SAPBEXaggItem 5 5" xfId="3968" xr:uid="{75113B74-F40B-4E64-8143-46FF9BE1BD05}"/>
    <cellStyle name="SAPBEXaggItem 5 6" xfId="6305" xr:uid="{D7F822A8-EC97-4BC6-BCBC-E76C394FFA30}"/>
    <cellStyle name="SAPBEXaggItem 5 7" xfId="9230" xr:uid="{ABB90384-CD3A-4BCB-96A2-DCAA5E1A7215}"/>
    <cellStyle name="SAPBEXaggItem 5 8" xfId="10469" xr:uid="{3E98D22D-61B3-402E-8304-B4891A5B49BA}"/>
    <cellStyle name="SAPBEXaggItem 5 9" xfId="11667" xr:uid="{2433A965-3061-4C83-82DF-B49F63717913}"/>
    <cellStyle name="SAPBEXaggItem 6" xfId="1518" xr:uid="{00000000-0005-0000-0000-0000F4060000}"/>
    <cellStyle name="SAPBEXaggItem 6 10" xfId="11873" xr:uid="{F0BE75AF-C144-4787-8579-789D2625FF4C}"/>
    <cellStyle name="SAPBEXaggItem 6 11" xfId="11308" xr:uid="{5CD1ABCE-6B26-4C80-9840-AB568E6E954B}"/>
    <cellStyle name="SAPBEXaggItem 6 12" xfId="13820" xr:uid="{486DA136-9E31-44C1-A346-E13D521505E5}"/>
    <cellStyle name="SAPBEXaggItem 6 2" xfId="5578" xr:uid="{89159823-5847-47E9-9624-E6F559EA18A8}"/>
    <cellStyle name="SAPBEXaggItem 6 2 10" xfId="15647" xr:uid="{5BF31064-542C-44AC-A5FF-2F606435AB45}"/>
    <cellStyle name="SAPBEXaggItem 6 2 2" xfId="7048" xr:uid="{ED017AE1-0C4F-4775-8A84-0FA8C21A8092}"/>
    <cellStyle name="SAPBEXaggItem 6 2 3" xfId="8269" xr:uid="{B57D9C8C-1CBD-4319-A7D4-E0E6AB4C2D0F}"/>
    <cellStyle name="SAPBEXaggItem 6 2 4" xfId="9521" xr:uid="{3D1663BB-6F9C-46CA-8D40-C0539E3AA01B}"/>
    <cellStyle name="SAPBEXaggItem 6 2 5" xfId="10755" xr:uid="{78F466B1-3B59-4BF0-953E-A500A31CD136}"/>
    <cellStyle name="SAPBEXaggItem 6 2 6" xfId="11914" xr:uid="{FF016FB1-D0ED-4F5E-BCB0-5915F19A3FFD}"/>
    <cellStyle name="SAPBEXaggItem 6 2 7" xfId="13042" xr:uid="{05F1B548-6FF4-4412-9FC1-AABF529699D0}"/>
    <cellStyle name="SAPBEXaggItem 6 2 8" xfId="14149" xr:uid="{9C138685-DA6B-4536-B976-82DC98F3659D}"/>
    <cellStyle name="SAPBEXaggItem 6 2 9" xfId="15055" xr:uid="{40DE6754-8FF0-4974-9566-8456D4E251EB}"/>
    <cellStyle name="SAPBEXaggItem 6 3" xfId="4142" xr:uid="{1B1D240A-D0E7-4B97-9FB4-2D7E09CEF6AD}"/>
    <cellStyle name="SAPBEXaggItem 6 4" xfId="3094" xr:uid="{EA73088E-5196-4343-8B1E-995E71F4B3EA}"/>
    <cellStyle name="SAPBEXaggItem 6 5" xfId="3969" xr:uid="{A28C00D5-255B-42FB-BECD-EB9226B29CDD}"/>
    <cellStyle name="SAPBEXaggItem 6 6" xfId="4914" xr:uid="{405E7F4F-B70C-4B53-9A52-D835C9817BE1}"/>
    <cellStyle name="SAPBEXaggItem 6 7" xfId="7899" xr:uid="{328EB7F1-709D-4867-835E-2B1A634325EA}"/>
    <cellStyle name="SAPBEXaggItem 6 8" xfId="9155" xr:uid="{1EBDE5FC-8B13-46D8-AB38-8289925DA431}"/>
    <cellStyle name="SAPBEXaggItem 6 9" xfId="10362" xr:uid="{9EA35E0E-B658-4FC6-A348-B7DDA113E338}"/>
    <cellStyle name="SAPBEXaggItem 7" xfId="1519" xr:uid="{00000000-0005-0000-0000-0000F5060000}"/>
    <cellStyle name="SAPBEXaggItem 7 10" xfId="12759" xr:uid="{16CF7CB0-27EF-4986-8CAC-982BABBEE8F1}"/>
    <cellStyle name="SAPBEXaggItem 7 11" xfId="11316" xr:uid="{801BD70D-88CC-41D3-8BB4-7055F5AB7FE3}"/>
    <cellStyle name="SAPBEXaggItem 7 12" xfId="14828" xr:uid="{86D8EF5D-29E7-4AC5-AAF1-C33E87F862C6}"/>
    <cellStyle name="SAPBEXaggItem 7 2" xfId="5579" xr:uid="{D7C81E84-020A-486E-93A9-49C1C4E5451F}"/>
    <cellStyle name="SAPBEXaggItem 7 2 10" xfId="15648" xr:uid="{11F2ACA8-9E75-481F-8585-13002E37609A}"/>
    <cellStyle name="SAPBEXaggItem 7 2 2" xfId="7049" xr:uid="{C4A5BC23-0530-4DD7-A7C9-31BA1CFB9A37}"/>
    <cellStyle name="SAPBEXaggItem 7 2 3" xfId="8270" xr:uid="{12E9DD5A-F97C-4108-A09F-41ADC3284B92}"/>
    <cellStyle name="SAPBEXaggItem 7 2 4" xfId="9522" xr:uid="{5DAEDFF1-DDC3-47D7-9403-3C57AF7BA047}"/>
    <cellStyle name="SAPBEXaggItem 7 2 5" xfId="10756" xr:uid="{4457CA0B-ED6C-499E-9640-AEFA81E9F11D}"/>
    <cellStyle name="SAPBEXaggItem 7 2 6" xfId="11915" xr:uid="{DEEC0115-640C-45B7-93CB-7A70C25283AF}"/>
    <cellStyle name="SAPBEXaggItem 7 2 7" xfId="13043" xr:uid="{F6687B5F-41DB-4731-A8B3-EA0EFBB25653}"/>
    <cellStyle name="SAPBEXaggItem 7 2 8" xfId="14150" xr:uid="{F6EADEF6-983A-4317-B14F-9CDCECA8C130}"/>
    <cellStyle name="SAPBEXaggItem 7 2 9" xfId="15056" xr:uid="{5A648F9A-379E-41C0-8005-DC64784B867B}"/>
    <cellStyle name="SAPBEXaggItem 7 3" xfId="4143" xr:uid="{15AD6A79-0CFD-4E84-AB1E-626F4BBD1267}"/>
    <cellStyle name="SAPBEXaggItem 7 4" xfId="5091" xr:uid="{59ADA207-10A1-4015-B755-F4D83EC2677B}"/>
    <cellStyle name="SAPBEXaggItem 7 5" xfId="3970" xr:uid="{AE8EC1D1-E288-4C8B-BF97-D9BFD979CF12}"/>
    <cellStyle name="SAPBEXaggItem 7 6" xfId="4889" xr:uid="{8D1E550F-781B-4672-B057-BC2F2F82DD85}"/>
    <cellStyle name="SAPBEXaggItem 7 7" xfId="9229" xr:uid="{0FF57970-AAB4-42A5-8A58-7BF8462E9D39}"/>
    <cellStyle name="SAPBEXaggItem 7 8" xfId="10468" xr:uid="{B04F160B-29B6-4FC8-B4AC-7FF791305A11}"/>
    <cellStyle name="SAPBEXaggItem 7 9" xfId="11666" xr:uid="{120780F1-1220-4967-8091-F7F02FC96CAD}"/>
    <cellStyle name="SAPBEXaggItem 8" xfId="1520" xr:uid="{00000000-0005-0000-0000-0000F6060000}"/>
    <cellStyle name="SAPBEXaggItem 8 10" xfId="11874" xr:uid="{D8363E22-FE72-4075-9DDE-4E5D5C57F165}"/>
    <cellStyle name="SAPBEXaggItem 8 11" xfId="11311" xr:uid="{70923FAD-C5CA-4794-ACF1-7F971DF1DAED}"/>
    <cellStyle name="SAPBEXaggItem 8 12" xfId="13822" xr:uid="{56ECD894-EAE2-475C-9421-F08C59014B21}"/>
    <cellStyle name="SAPBEXaggItem 8 2" xfId="5580" xr:uid="{3EE511F5-988A-4B20-B731-B4EDD024708D}"/>
    <cellStyle name="SAPBEXaggItem 8 2 10" xfId="15649" xr:uid="{4A85C971-AA48-431D-9A21-098A70C2DDDA}"/>
    <cellStyle name="SAPBEXaggItem 8 2 2" xfId="7050" xr:uid="{7222DBB2-628C-4E6C-A8AE-500457CE68A4}"/>
    <cellStyle name="SAPBEXaggItem 8 2 3" xfId="8271" xr:uid="{3893188A-BEA1-474E-9703-A3D3F5055C84}"/>
    <cellStyle name="SAPBEXaggItem 8 2 4" xfId="9523" xr:uid="{7A8D14EA-FE0C-4D2C-ADA1-9FCB600199E8}"/>
    <cellStyle name="SAPBEXaggItem 8 2 5" xfId="10757" xr:uid="{6DB3A7CC-23C2-47DA-B4B4-9B54D91C1FCF}"/>
    <cellStyle name="SAPBEXaggItem 8 2 6" xfId="11916" xr:uid="{B40D0A10-CB69-4CAA-A472-07098BDD5BF2}"/>
    <cellStyle name="SAPBEXaggItem 8 2 7" xfId="13044" xr:uid="{AA007AEA-DDED-41F0-97B3-6540C4EADC06}"/>
    <cellStyle name="SAPBEXaggItem 8 2 8" xfId="14151" xr:uid="{036C88BA-F6BA-49FF-9457-13CB08FBC4D8}"/>
    <cellStyle name="SAPBEXaggItem 8 2 9" xfId="15057" xr:uid="{AB6AF528-0F66-4197-BA74-23427CEF1B1E}"/>
    <cellStyle name="SAPBEXaggItem 8 3" xfId="4144" xr:uid="{B41B2BF6-541E-4CC6-8B9C-A889338E1212}"/>
    <cellStyle name="SAPBEXaggItem 8 4" xfId="5090" xr:uid="{996ECA90-9D05-4A36-8E47-30D939A61237}"/>
    <cellStyle name="SAPBEXaggItem 8 5" xfId="3151" xr:uid="{01F18C3E-1ABC-455A-86AE-EF18F0234250}"/>
    <cellStyle name="SAPBEXaggItem 8 6" xfId="3341" xr:uid="{A8CC4D8F-F496-4D6E-85F3-459562764575}"/>
    <cellStyle name="SAPBEXaggItem 8 7" xfId="7904" xr:uid="{B3125FBF-7C90-4357-86D4-2D4E9F85D613}"/>
    <cellStyle name="SAPBEXaggItem 8 8" xfId="9158" xr:uid="{CDE74DCE-EE45-4CCF-8F7B-3EDECBB998DB}"/>
    <cellStyle name="SAPBEXaggItem 8 9" xfId="10363" xr:uid="{4989163C-0823-48A8-A304-B91D84F7E0FE}"/>
    <cellStyle name="SAPBEXaggItem 9" xfId="1521" xr:uid="{00000000-0005-0000-0000-0000F7060000}"/>
    <cellStyle name="SAPBEXaggItem 9 10" xfId="11875" xr:uid="{EA7DDECF-A655-4DBE-A1F3-B8158B576B18}"/>
    <cellStyle name="SAPBEXaggItem 9 11" xfId="13883" xr:uid="{B5582F85-8182-4243-BCD7-CD8B7D856B46}"/>
    <cellStyle name="SAPBEXaggItem 9 12" xfId="13819" xr:uid="{8829C00A-4953-4FF8-9C94-AB4BEF43E4F3}"/>
    <cellStyle name="SAPBEXaggItem 9 2" xfId="5581" xr:uid="{1D63F592-9A1D-4190-B198-8311FB96669D}"/>
    <cellStyle name="SAPBEXaggItem 9 2 10" xfId="15650" xr:uid="{A246E094-015C-4AC2-A6E4-BE8574B44008}"/>
    <cellStyle name="SAPBEXaggItem 9 2 2" xfId="7051" xr:uid="{D38C1DEE-9A64-47A7-A4C3-781319F711C4}"/>
    <cellStyle name="SAPBEXaggItem 9 2 3" xfId="8272" xr:uid="{1DB6CC19-E725-4E12-9771-0910F82E5396}"/>
    <cellStyle name="SAPBEXaggItem 9 2 4" xfId="9524" xr:uid="{EAB44E60-DD8C-4EF3-BE20-9BFC9C26FB0C}"/>
    <cellStyle name="SAPBEXaggItem 9 2 5" xfId="10758" xr:uid="{E61CD7E7-E5D4-46DB-B283-65400969B730}"/>
    <cellStyle name="SAPBEXaggItem 9 2 6" xfId="11917" xr:uid="{078CA340-53AC-4448-B0EA-63F243F7FDE5}"/>
    <cellStyle name="SAPBEXaggItem 9 2 7" xfId="13045" xr:uid="{23D7B95E-E759-493D-A46A-4783D11A3517}"/>
    <cellStyle name="SAPBEXaggItem 9 2 8" xfId="14152" xr:uid="{5DBA24A9-5D89-4F17-969B-8894219406E1}"/>
    <cellStyle name="SAPBEXaggItem 9 2 9" xfId="15058" xr:uid="{168732C9-45D4-45D6-9ECB-8005AA072D20}"/>
    <cellStyle name="SAPBEXaggItem 9 3" xfId="4145" xr:uid="{928F25B9-C9FA-47D1-AA9C-323BD6BACED3}"/>
    <cellStyle name="SAPBEXaggItem 9 4" xfId="5089" xr:uid="{A00612FC-38DE-4392-9AD3-80AC6E42DE77}"/>
    <cellStyle name="SAPBEXaggItem 9 5" xfId="6751" xr:uid="{8F1122EB-BAE8-4693-B5B9-0B02E1B9EA1E}"/>
    <cellStyle name="SAPBEXaggItem 9 6" xfId="6662" xr:uid="{D38C0DBC-8A4F-4704-A4E3-27CE96773AB5}"/>
    <cellStyle name="SAPBEXaggItem 9 7" xfId="7906" xr:uid="{F9359E53-2626-4B28-9D8A-FDE1D6F8D5AF}"/>
    <cellStyle name="SAPBEXaggItem 9 8" xfId="7606" xr:uid="{0906A988-37CC-42A7-9534-70DD92FCA08C}"/>
    <cellStyle name="SAPBEXaggItem 9 9" xfId="11665" xr:uid="{63244AD9-96B9-4D8F-8C60-C88C915046DA}"/>
    <cellStyle name="SAPBEXaggItem_gxaccion, 68" xfId="1522" xr:uid="{00000000-0005-0000-0000-0000F8060000}"/>
    <cellStyle name="SAPBEXaggItemX" xfId="1523" xr:uid="{00000000-0005-0000-0000-0000F9060000}"/>
    <cellStyle name="SAPBEXaggItemX 10" xfId="1524" xr:uid="{00000000-0005-0000-0000-0000FA060000}"/>
    <cellStyle name="SAPBEXaggItemX 10 10" xfId="11300" xr:uid="{E61B2C80-64BD-4C01-8188-9FE71C580383}"/>
    <cellStyle name="SAPBEXaggItemX 10 11" xfId="14827" xr:uid="{42ADA90F-C4A3-4170-840F-8FD7542F88F3}"/>
    <cellStyle name="SAPBEXaggItemX 10 2" xfId="4147" xr:uid="{A1084428-FF7A-4066-8AD4-843A34FE1DCC}"/>
    <cellStyle name="SAPBEXaggItemX 10 3" xfId="5087" xr:uid="{44167584-63CF-43E2-B060-4F73BC8593DF}"/>
    <cellStyle name="SAPBEXaggItemX 10 4" xfId="3971" xr:uid="{ADD4999D-DDB6-4EC1-9A82-CA2869626A24}"/>
    <cellStyle name="SAPBEXaggItemX 10 5" xfId="4875" xr:uid="{12C8329B-AC79-41FE-A286-4B3D4B07CD36}"/>
    <cellStyle name="SAPBEXaggItemX 10 6" xfId="9228" xr:uid="{E996FAF0-BCE4-4815-97A1-164B2F7E14C4}"/>
    <cellStyle name="SAPBEXaggItemX 10 7" xfId="10467" xr:uid="{57976455-8067-4420-A5B0-A34938EB24B4}"/>
    <cellStyle name="SAPBEXaggItemX 10 8" xfId="10365" xr:uid="{8A9918BE-60AD-42BE-8775-007FE28FDEAD}"/>
    <cellStyle name="SAPBEXaggItemX 10 9" xfId="12758" xr:uid="{1FCA621B-C03F-4B8E-ACEB-5A18621295B2}"/>
    <cellStyle name="SAPBEXaggItemX 11" xfId="1525" xr:uid="{00000000-0005-0000-0000-0000FB060000}"/>
    <cellStyle name="SAPBEXaggItemX 11 10" xfId="10350" xr:uid="{45CEEF4A-5D2E-47D1-8965-35EF9300901F}"/>
    <cellStyle name="SAPBEXaggItemX 11 11" xfId="14826" xr:uid="{6E751056-BF86-4189-A6CE-17C23D3DD7E6}"/>
    <cellStyle name="SAPBEXaggItemX 11 2" xfId="4148" xr:uid="{1379A0C7-3705-43C1-9298-7A26B088EAE7}"/>
    <cellStyle name="SAPBEXaggItemX 11 3" xfId="5086" xr:uid="{89E2B640-3168-4E77-9840-FF7B802356E4}"/>
    <cellStyle name="SAPBEXaggItemX 11 4" xfId="3972" xr:uid="{F611DC04-20A3-49D8-A5DE-597A41232DAE}"/>
    <cellStyle name="SAPBEXaggItemX 11 5" xfId="5994" xr:uid="{1008566F-2E6C-44AD-AB9E-AD57B621AB36}"/>
    <cellStyle name="SAPBEXaggItemX 11 6" xfId="9227" xr:uid="{07C7DFFF-1229-434B-B890-32CA25236302}"/>
    <cellStyle name="SAPBEXaggItemX 11 7" xfId="10466" xr:uid="{1F6686E5-56D1-40EF-A21A-A5BDE7423A8B}"/>
    <cellStyle name="SAPBEXaggItemX 11 8" xfId="9175" xr:uid="{13F536BB-C2FB-430E-A76F-97B1E2640D03}"/>
    <cellStyle name="SAPBEXaggItemX 11 9" xfId="12757" xr:uid="{065CB5DF-E09A-44E5-9CEF-43C48F2C3837}"/>
    <cellStyle name="SAPBEXaggItemX 12" xfId="2697" xr:uid="{00000000-0005-0000-0000-0000FC060000}"/>
    <cellStyle name="SAPBEXaggItemX 13" xfId="2739" xr:uid="{00000000-0005-0000-0000-0000FD060000}"/>
    <cellStyle name="SAPBEXaggItemX 14" xfId="2786" xr:uid="{D55735C5-A697-4FCE-ADE0-8033EB5E411A}"/>
    <cellStyle name="SAPBEXaggItemX 15" xfId="2838" xr:uid="{834D302E-30B7-4380-8273-5A9E0BEF0064}"/>
    <cellStyle name="SAPBEXaggItemX 16" xfId="2875" xr:uid="{C67A491E-452A-4673-8B71-373AC3E77AFB}"/>
    <cellStyle name="SAPBEXaggItemX 17" xfId="2919" xr:uid="{80F0A22C-1EF6-4EE4-9518-D2C97C38376D}"/>
    <cellStyle name="SAPBEXaggItemX 18" xfId="2963" xr:uid="{62747A51-886D-4DB9-93EE-06CB3E207BFF}"/>
    <cellStyle name="SAPBEXaggItemX 19" xfId="4146" xr:uid="{56F7CEE3-9433-48DE-B1EA-73C0BF35FB70}"/>
    <cellStyle name="SAPBEXaggItemX 2" xfId="1526" xr:uid="{00000000-0005-0000-0000-0000FE060000}"/>
    <cellStyle name="SAPBEXaggItemX 2 10" xfId="11877" xr:uid="{4F2286D8-F910-4CB7-90CD-E9249CA8A917}"/>
    <cellStyle name="SAPBEXaggItemX 2 11" xfId="12669" xr:uid="{3E27EF93-1DA8-41F2-B55D-619678711D40}"/>
    <cellStyle name="SAPBEXaggItemX 2 12" xfId="12388" xr:uid="{BFF1C255-8628-4218-83B7-34470F3497CD}"/>
    <cellStyle name="SAPBEXaggItemX 2 2" xfId="1527" xr:uid="{00000000-0005-0000-0000-0000FF060000}"/>
    <cellStyle name="SAPBEXaggItemX 2 2 10" xfId="11878" xr:uid="{D20D65FE-9876-4C06-B31A-4FFC991C3B5C}"/>
    <cellStyle name="SAPBEXaggItemX 2 2 11" xfId="12660" xr:uid="{EB1B7AB1-989F-4EE9-9D2A-880257394B9D}"/>
    <cellStyle name="SAPBEXaggItemX 2 2 12" xfId="12396" xr:uid="{D8BECA87-8B02-4C67-A587-5BD54065DD8B}"/>
    <cellStyle name="SAPBEXaggItemX 2 2 2" xfId="1528" xr:uid="{00000000-0005-0000-0000-000000070000}"/>
    <cellStyle name="SAPBEXaggItemX 2 2 2 10" xfId="12700" xr:uid="{B4F825B2-6868-4BCE-A3B5-8461F7BF64EE}"/>
    <cellStyle name="SAPBEXaggItemX 2 2 2 11" xfId="12391" xr:uid="{90946318-9F49-4F8E-8DBA-06ED2725051B}"/>
    <cellStyle name="SAPBEXaggItemX 2 2 2 2" xfId="4151" xr:uid="{DDDAFC90-5622-4745-B794-A1D3EB015EEF}"/>
    <cellStyle name="SAPBEXaggItemX 2 2 2 3" xfId="5084" xr:uid="{2F285183-B609-425F-AEF9-3E00E615D43D}"/>
    <cellStyle name="SAPBEXaggItemX 2 2 2 4" xfId="3012" xr:uid="{60003CFF-85AD-4BD7-B465-B87A99F7A85D}"/>
    <cellStyle name="SAPBEXaggItemX 2 2 2 5" xfId="6692" xr:uid="{42C8F7B1-FC64-452D-B375-993C63C54843}"/>
    <cellStyle name="SAPBEXaggItemX 2 2 2 6" xfId="6384" xr:uid="{0E46BCF2-E3E9-421E-A6BE-E10A1711C44C}"/>
    <cellStyle name="SAPBEXaggItemX 2 2 2 7" xfId="3369" xr:uid="{7714371D-AC40-4E51-8FB8-3FAF9DB5CA99}"/>
    <cellStyle name="SAPBEXaggItemX 2 2 2 8" xfId="9285" xr:uid="{9738845B-D6F3-4149-BA6F-DB2E091F165C}"/>
    <cellStyle name="SAPBEXaggItemX 2 2 2 9" xfId="11879" xr:uid="{41E90564-4BFD-42B2-8CE6-B45543A8B720}"/>
    <cellStyle name="SAPBEXaggItemX 2 2 3" xfId="4150" xr:uid="{5C08187D-F042-4F5E-8967-7DDD5F22719B}"/>
    <cellStyle name="SAPBEXaggItemX 2 2 4" xfId="3235" xr:uid="{F3006120-502C-4EFD-B0BF-1ACCB1D58670}"/>
    <cellStyle name="SAPBEXaggItemX 2 2 5" xfId="3973" xr:uid="{11516743-A076-44B9-BC77-95D4E5D932DF}"/>
    <cellStyle name="SAPBEXaggItemX 2 2 6" xfId="6696" xr:uid="{C2AAD4B8-2682-4C87-86E9-EF1EBF46FF89}"/>
    <cellStyle name="SAPBEXaggItemX 2 2 7" xfId="6393" xr:uid="{0A9C946D-BA9A-4F38-8676-E99296EB9413}"/>
    <cellStyle name="SAPBEXaggItemX 2 2 8" xfId="7595" xr:uid="{AF9A005D-9893-491A-9898-44C14F511854}"/>
    <cellStyle name="SAPBEXaggItemX 2 2 9" xfId="11663" xr:uid="{29BEA779-C283-470F-81DE-8072B0A101BD}"/>
    <cellStyle name="SAPBEXaggItemX 2 3" xfId="4149" xr:uid="{61DE3AC7-496B-46DF-ACFF-E66CE0379C85}"/>
    <cellStyle name="SAPBEXaggItemX 2 4" xfId="5085" xr:uid="{4E02EB3E-35CD-4B81-8E03-C15FC41C2321}"/>
    <cellStyle name="SAPBEXaggItemX 2 5" xfId="4823" xr:uid="{C9B18311-A3AE-4B60-AFA4-E0B82BF84F17}"/>
    <cellStyle name="SAPBEXaggItemX 2 6" xfId="6691" xr:uid="{1FC59771-35D5-4B5F-BF0B-7FFF099714EB}"/>
    <cellStyle name="SAPBEXaggItemX 2 7" xfId="8498" xr:uid="{E9A54644-25FB-4B71-A8A0-F89BD55E540C}"/>
    <cellStyle name="SAPBEXaggItemX 2 8" xfId="7622" xr:uid="{A2E13820-3FB0-4245-864E-FA5C8FD7AE9E}"/>
    <cellStyle name="SAPBEXaggItemX 2 9" xfId="11664" xr:uid="{E9BCBA18-AA95-49AC-AF8B-C8B0ECDF91B5}"/>
    <cellStyle name="SAPBEXaggItemX 20" xfId="5088" xr:uid="{3F67F4C3-3B75-4BF1-84F2-13D12B512734}"/>
    <cellStyle name="SAPBEXaggItemX 21" xfId="2999" xr:uid="{97217EFA-261F-4A3B-B3C0-B76789B4FF2C}"/>
    <cellStyle name="SAPBEXaggItemX 22" xfId="7277" xr:uid="{93B00258-1CCB-4E20-A0CC-B46F22AE6758}"/>
    <cellStyle name="SAPBEXaggItemX 23" xfId="6677" xr:uid="{C995E053-E569-493F-B4D9-C6FCBA8C43F4}"/>
    <cellStyle name="SAPBEXaggItemX 24" xfId="7610" xr:uid="{B7759B9E-2612-41D5-AC7B-F2163A9292FC}"/>
    <cellStyle name="SAPBEXaggItemX 25" xfId="10364" xr:uid="{129099FB-3E97-4DC9-BCEC-AB6F16DB31D4}"/>
    <cellStyle name="SAPBEXaggItemX 26" xfId="11876" xr:uid="{192279DF-C24E-4601-A022-A74FD5F5A0C3}"/>
    <cellStyle name="SAPBEXaggItemX 27" xfId="11323" xr:uid="{785646D9-4F06-4F7F-86BD-F50A55967A64}"/>
    <cellStyle name="SAPBEXaggItemX 28" xfId="13825" xr:uid="{414183E3-184A-48A2-B743-2B066B46A7DE}"/>
    <cellStyle name="SAPBEXaggItemX 29" xfId="15874" xr:uid="{F7D03E70-39B1-4586-BE4B-E282883BF9F9}"/>
    <cellStyle name="SAPBEXaggItemX 3" xfId="1529" xr:uid="{00000000-0005-0000-0000-000001070000}"/>
    <cellStyle name="SAPBEXaggItemX 3 10" xfId="13272" xr:uid="{4944DF13-4152-4B5D-BEAB-C5830998A875}"/>
    <cellStyle name="SAPBEXaggItemX 3 11" xfId="13503" xr:uid="{9DDA754B-ACAD-41A3-949D-C7EB50F7472F}"/>
    <cellStyle name="SAPBEXaggItemX 3 2" xfId="4152" xr:uid="{3BFEAE6D-4669-4E1C-A483-1F1040E43B51}"/>
    <cellStyle name="SAPBEXaggItemX 3 3" xfId="3234" xr:uid="{A24FF3AF-99C9-467E-8C27-667A3B6A1132}"/>
    <cellStyle name="SAPBEXaggItemX 3 4" xfId="5156" xr:uid="{772DD693-C798-4702-BC82-D553C76424C9}"/>
    <cellStyle name="SAPBEXaggItemX 3 5" xfId="6690" xr:uid="{ADBC31E5-24EF-400C-975D-D8F40C57A601}"/>
    <cellStyle name="SAPBEXaggItemX 3 6" xfId="7528" xr:uid="{5D98397D-BC9F-48A5-9AE9-E9D42FB79AF5}"/>
    <cellStyle name="SAPBEXaggItemX 3 7" xfId="9137" xr:uid="{2F19587B-CF84-4D6E-91D4-F160BB1DD1CE}"/>
    <cellStyle name="SAPBEXaggItemX 3 8" xfId="10391" xr:uid="{A68702C5-E7CF-4D20-98DC-B72613382714}"/>
    <cellStyle name="SAPBEXaggItemX 3 9" xfId="11555" xr:uid="{A7F1592A-A3C7-419A-A204-E6EED7416F53}"/>
    <cellStyle name="SAPBEXaggItemX 4" xfId="1530" xr:uid="{00000000-0005-0000-0000-000002070000}"/>
    <cellStyle name="SAPBEXaggItemX 4 10" xfId="11289" xr:uid="{65A4ABC3-7088-411A-957D-CE3F851A3BF7}"/>
    <cellStyle name="SAPBEXaggItemX 4 11" xfId="12404" xr:uid="{286E15B1-5B48-4C3B-B4BD-3754CBDC172A}"/>
    <cellStyle name="SAPBEXaggItemX 4 2" xfId="4153" xr:uid="{DE15104C-4315-46F4-A588-0FFE093EA83D}"/>
    <cellStyle name="SAPBEXaggItemX 4 3" xfId="5083" xr:uid="{DB77ECA9-65E9-4411-B3FD-68AB0D700F53}"/>
    <cellStyle name="SAPBEXaggItemX 4 4" xfId="3974" xr:uid="{863C93C6-C25F-429E-9DE5-1F95CB28AD78}"/>
    <cellStyle name="SAPBEXaggItemX 4 5" xfId="6695" xr:uid="{9DEF6AE9-5498-4184-B392-287B92769106}"/>
    <cellStyle name="SAPBEXaggItemX 4 6" xfId="8169" xr:uid="{17FF71C7-1020-4C66-B3D1-2CB679454688}"/>
    <cellStyle name="SAPBEXaggItemX 4 7" xfId="9128" xr:uid="{CF555331-91E1-467D-9383-7E4834BC705D}"/>
    <cellStyle name="SAPBEXaggItemX 4 8" xfId="10649" xr:uid="{F3FC3C4C-55E7-49C8-B24D-B73477374DB4}"/>
    <cellStyle name="SAPBEXaggItemX 4 9" xfId="11880" xr:uid="{905ECA2B-3B1A-4813-9296-0021009E7077}"/>
    <cellStyle name="SAPBEXaggItemX 5" xfId="1531" xr:uid="{00000000-0005-0000-0000-000003070000}"/>
    <cellStyle name="SAPBEXaggItemX 5 10" xfId="10047" xr:uid="{5B325F13-EB63-40DF-9E76-B92E1F0863F3}"/>
    <cellStyle name="SAPBEXaggItemX 5 11" xfId="12380" xr:uid="{9ADE667E-E095-4659-B572-AADD7CA4B780}"/>
    <cellStyle name="SAPBEXaggItemX 5 2" xfId="4154" xr:uid="{41055B3F-C506-4826-8EA0-129E6514A887}"/>
    <cellStyle name="SAPBEXaggItemX 5 3" xfId="3233" xr:uid="{A0821C50-A77F-4F59-80B7-13F820489648}"/>
    <cellStyle name="SAPBEXaggItemX 5 4" xfId="5157" xr:uid="{98715EE9-1128-487F-A612-AFCD1CBF18EA}"/>
    <cellStyle name="SAPBEXaggItemX 5 5" xfId="7973" xr:uid="{37D89451-F5A1-4C58-B15D-E28547747771}"/>
    <cellStyle name="SAPBEXaggItemX 5 6" xfId="7903" xr:uid="{E7521B70-DF55-4BD9-919E-5C8EB7CC1B1E}"/>
    <cellStyle name="SAPBEXaggItemX 5 7" xfId="9172" xr:uid="{58869595-542B-4BE2-A0F5-12120C821443}"/>
    <cellStyle name="SAPBEXaggItemX 5 8" xfId="11662" xr:uid="{279EE418-B77B-48FF-9A8A-2DE7E5DBE865}"/>
    <cellStyle name="SAPBEXaggItemX 5 9" xfId="9110" xr:uid="{5C656583-640C-4211-B2B2-2B8A8697F79C}"/>
    <cellStyle name="SAPBEXaggItemX 6" xfId="1532" xr:uid="{00000000-0005-0000-0000-000004070000}"/>
    <cellStyle name="SAPBEXaggItemX 6 10" xfId="12691" xr:uid="{71A4FEBD-EA27-497B-8BC0-7EEAA46BEE6C}"/>
    <cellStyle name="SAPBEXaggItemX 6 11" xfId="11236" xr:uid="{F79FE65A-AC7A-46A2-9783-3BC46A1F576B}"/>
    <cellStyle name="SAPBEXaggItemX 6 2" xfId="4155" xr:uid="{A3F6DE5A-2CF8-4588-82E9-D0B6901020A5}"/>
    <cellStyle name="SAPBEXaggItemX 6 3" xfId="5082" xr:uid="{680FE1F4-F08A-40D6-831F-5A49064D4EFE}"/>
    <cellStyle name="SAPBEXaggItemX 6 4" xfId="5158" xr:uid="{7E8F810F-3C2B-4D98-80D5-EFABC55C2C86}"/>
    <cellStyle name="SAPBEXaggItemX 6 5" xfId="6693" xr:uid="{44F213AC-22F4-4DC5-99F6-6F4B6F725A97}"/>
    <cellStyle name="SAPBEXaggItemX 6 6" xfId="7905" xr:uid="{EB787800-D0E0-4BB3-8B02-1D1C5DA81AEF}"/>
    <cellStyle name="SAPBEXaggItemX 6 7" xfId="9750" xr:uid="{B7BE2B26-D6B8-45BE-B317-C46BFD5DADC0}"/>
    <cellStyle name="SAPBEXaggItemX 6 8" xfId="8746" xr:uid="{BFB72A5F-3D44-40AF-AE19-3470705A87C9}"/>
    <cellStyle name="SAPBEXaggItemX 6 9" xfId="9111" xr:uid="{8EC85025-FDA0-40A7-B1FC-C48E5722991A}"/>
    <cellStyle name="SAPBEXaggItemX 7" xfId="1533" xr:uid="{00000000-0005-0000-0000-000005070000}"/>
    <cellStyle name="SAPBEXaggItemX 7 10" xfId="12695" xr:uid="{8C31440C-C937-422A-AEE5-4B325BE4E624}"/>
    <cellStyle name="SAPBEXaggItemX 7 11" xfId="13804" xr:uid="{C1B19513-6557-46AB-81E8-091E63B00D5F}"/>
    <cellStyle name="SAPBEXaggItemX 7 2" xfId="4156" xr:uid="{798689E6-CD85-4213-BC4C-795FBC715AFC}"/>
    <cellStyle name="SAPBEXaggItemX 7 3" xfId="3232" xr:uid="{CE050102-F663-44F6-AEA5-C7ED0C05BD62}"/>
    <cellStyle name="SAPBEXaggItemX 7 4" xfId="5159" xr:uid="{68897CBF-9E65-42E6-B773-62BD58D0A60C}"/>
    <cellStyle name="SAPBEXaggItemX 7 5" xfId="7972" xr:uid="{8A36B5F7-7C8E-4A90-A46A-FCD5954DB636}"/>
    <cellStyle name="SAPBEXaggItemX 7 6" xfId="7902" xr:uid="{C6717AE5-DDAF-491F-B24E-5A7E133012E5}"/>
    <cellStyle name="SAPBEXaggItemX 7 7" xfId="7578" xr:uid="{EE87078C-AC6E-4CA1-B5AC-82FBE6E4B59A}"/>
    <cellStyle name="SAPBEXaggItemX 7 8" xfId="11661" xr:uid="{8F5D853B-CA53-4816-BAB7-13FB8B8673E1}"/>
    <cellStyle name="SAPBEXaggItemX 7 9" xfId="9414" xr:uid="{BF65B18A-FA1C-4557-BE9A-CE5EB193F4D6}"/>
    <cellStyle name="SAPBEXaggItemX 8" xfId="1534" xr:uid="{00000000-0005-0000-0000-000006070000}"/>
    <cellStyle name="SAPBEXaggItemX 8 10" xfId="12692" xr:uid="{842B3681-83BD-4756-9C93-25A8854B75CA}"/>
    <cellStyle name="SAPBEXaggItemX 8 11" xfId="13836" xr:uid="{69BC6FF5-8CE1-41AD-99A9-F0C64FA4AA0C}"/>
    <cellStyle name="SAPBEXaggItemX 8 2" xfId="4157" xr:uid="{88D38BFC-55C9-461C-A463-BDB3E16986DE}"/>
    <cellStyle name="SAPBEXaggItemX 8 3" xfId="3231" xr:uid="{903EEFCA-462E-4A7B-AED9-353418195B14}"/>
    <cellStyle name="SAPBEXaggItemX 8 4" xfId="3018" xr:uid="{2176751A-B7C4-4F88-A550-C959E51AFDB2}"/>
    <cellStyle name="SAPBEXaggItemX 8 5" xfId="6694" xr:uid="{DBF96AA4-89C8-4328-B818-D54F601B1DFA}"/>
    <cellStyle name="SAPBEXaggItemX 8 6" xfId="7907" xr:uid="{C3DB17DF-2ACB-4025-8623-E55806FAC709}"/>
    <cellStyle name="SAPBEXaggItemX 8 7" xfId="6250" xr:uid="{661D1F36-C61C-4D76-A7F9-B130192F6968}"/>
    <cellStyle name="SAPBEXaggItemX 8 8" xfId="10650" xr:uid="{14487672-E0ED-4D1E-BDD1-843A814CA8A9}"/>
    <cellStyle name="SAPBEXaggItemX 8 9" xfId="9413" xr:uid="{F440E106-AE1B-469E-A9BB-E83D212710ED}"/>
    <cellStyle name="SAPBEXaggItemX 9" xfId="1535" xr:uid="{00000000-0005-0000-0000-000007070000}"/>
    <cellStyle name="SAPBEXaggItemX 9 10" xfId="12690" xr:uid="{BD19ACEE-684B-4C98-9997-CE62172D6612}"/>
    <cellStyle name="SAPBEXaggItemX 9 11" xfId="14378" xr:uid="{1BE03E33-0E12-42A3-AE21-16BB2E9F9712}"/>
    <cellStyle name="SAPBEXaggItemX 9 2" xfId="4158" xr:uid="{30B50ABF-4C7A-4288-8C09-0830B0290865}"/>
    <cellStyle name="SAPBEXaggItemX 9 3" xfId="3230" xr:uid="{AC8EE543-8C83-4E00-A200-4DCA82A33CF0}"/>
    <cellStyle name="SAPBEXaggItemX 9 4" xfId="5160" xr:uid="{EA7AFE40-A876-4D25-8020-724F260BEA94}"/>
    <cellStyle name="SAPBEXaggItemX 9 5" xfId="6706" xr:uid="{4F955D28-82F9-437D-8035-3E210362BCCB}"/>
    <cellStyle name="SAPBEXaggItemX 9 6" xfId="7909" xr:uid="{DFA761D2-628A-46C1-819D-D21367DA406A}"/>
    <cellStyle name="SAPBEXaggItemX 9 7" xfId="9161" xr:uid="{D591E4A2-20EA-4B61-97AA-BC70C00746A3}"/>
    <cellStyle name="SAPBEXaggItemX 9 8" xfId="9139" xr:uid="{A7F595AC-8E3E-44E7-93FF-F6DA6B315D3D}"/>
    <cellStyle name="SAPBEXaggItemX 9 9" xfId="9112" xr:uid="{6BC7B564-3F07-4FFA-8201-0FDC40253AD4}"/>
    <cellStyle name="SAPBEXaggItemX_valor justo.junio2010" xfId="5582" xr:uid="{D9FB831F-02FE-49FC-9CA4-4ADD36452BA7}"/>
    <cellStyle name="SAPBEXchaText" xfId="3" xr:uid="{00000000-0005-0000-0000-000008070000}"/>
    <cellStyle name="SAPBEXchaText 10" xfId="1537" xr:uid="{00000000-0005-0000-0000-000009070000}"/>
    <cellStyle name="SAPBEXchaText 10 10" xfId="9113" xr:uid="{CA9E9A88-8A0B-494B-B18B-5E30A940579B}"/>
    <cellStyle name="SAPBEXchaText 10 11" xfId="12693" xr:uid="{40746033-F173-4A40-B9B2-BF78ED8DBB08}"/>
    <cellStyle name="SAPBEXchaText 10 12" xfId="12483" xr:uid="{82606AD7-2781-4FA4-8F26-67BD4685DF2F}"/>
    <cellStyle name="SAPBEXchaText 10 2" xfId="2768" xr:uid="{00000000-0005-0000-0000-00000A070000}"/>
    <cellStyle name="SAPBEXchaText 10 2 10" xfId="15059" xr:uid="{8FC78AF4-49C2-48C2-9D49-211456F985DA}"/>
    <cellStyle name="SAPBEXchaText 10 2 11" xfId="15651" xr:uid="{9C20035D-7494-4EA5-BB36-D0657A7B7FB9}"/>
    <cellStyle name="SAPBEXchaText 10 2 2" xfId="5583" xr:uid="{347B3C81-D8A7-466E-BD59-735AC149010D}"/>
    <cellStyle name="SAPBEXchaText 10 2 3" xfId="7052" xr:uid="{EB3D5C41-90FF-4A33-B467-C2F1E19A038E}"/>
    <cellStyle name="SAPBEXchaText 10 2 4" xfId="8273" xr:uid="{3F08CEEB-55B2-44F8-9B48-6C517A8814B1}"/>
    <cellStyle name="SAPBEXchaText 10 2 5" xfId="9525" xr:uid="{6C41BA1B-2D44-499A-98A5-35629FDF147C}"/>
    <cellStyle name="SAPBEXchaText 10 2 6" xfId="10759" xr:uid="{1316BCD3-AB10-4442-82E8-6B650B326414}"/>
    <cellStyle name="SAPBEXchaText 10 2 7" xfId="11918" xr:uid="{95B4F1A0-8979-44C5-8F7C-FD178B187154}"/>
    <cellStyle name="SAPBEXchaText 10 2 8" xfId="13046" xr:uid="{B5421972-58E3-432E-AE37-BF84D4E12558}"/>
    <cellStyle name="SAPBEXchaText 10 2 9" xfId="14153" xr:uid="{E36CA68E-8AA6-496C-A0F3-EE354B53582C}"/>
    <cellStyle name="SAPBEXchaText 10 3" xfId="4160" xr:uid="{DD38099A-79FB-4FBE-AC9E-CEAE3C9FDC2B}"/>
    <cellStyle name="SAPBEXchaText 10 4" xfId="5081" xr:uid="{651149D2-A70D-42D0-A752-B55BC95D5DA3}"/>
    <cellStyle name="SAPBEXchaText 10 5" xfId="5162" xr:uid="{7F4C994E-5DAE-4F9E-9EAD-CE3C5B408C55}"/>
    <cellStyle name="SAPBEXchaText 10 6" xfId="7971" xr:uid="{B07D120A-CE35-4434-BAA8-61376CD6945B}"/>
    <cellStyle name="SAPBEXchaText 10 7" xfId="6390" xr:uid="{3B1871EE-0F7E-4A78-94BD-E8A6074A98A1}"/>
    <cellStyle name="SAPBEXchaText 10 8" xfId="9162" xr:uid="{CD0EAD33-EE5F-49EB-A740-87C59B4FA445}"/>
    <cellStyle name="SAPBEXchaText 10 9" xfId="11660" xr:uid="{DFD5F7F0-19C0-4723-9F05-37786714DD9C}"/>
    <cellStyle name="SAPBEXchaText 11" xfId="1538" xr:uid="{00000000-0005-0000-0000-00000B070000}"/>
    <cellStyle name="SAPBEXchaText 11 10" xfId="10498" xr:uid="{F11F25CC-D7FA-4727-863E-3410A90583F5}"/>
    <cellStyle name="SAPBEXchaText 11 11" xfId="12694" xr:uid="{B693E561-39E1-4A54-8250-42D385BEFA22}"/>
    <cellStyle name="SAPBEXchaText 11 12" xfId="13826" xr:uid="{2E58B1E9-A9C4-4F5C-B232-94670B47E97C}"/>
    <cellStyle name="SAPBEXchaText 11 2" xfId="5584" xr:uid="{1365F43F-57EC-42F4-8028-49CCEEDA1421}"/>
    <cellStyle name="SAPBEXchaText 11 2 10" xfId="15652" xr:uid="{B4DD833F-3001-42EF-8268-89EFCE3F4D73}"/>
    <cellStyle name="SAPBEXchaText 11 2 2" xfId="7053" xr:uid="{B3F2274E-DD00-4E59-9659-9C8969011F50}"/>
    <cellStyle name="SAPBEXchaText 11 2 3" xfId="8274" xr:uid="{D8CBF52F-4812-4003-804F-386A3D59D57C}"/>
    <cellStyle name="SAPBEXchaText 11 2 4" xfId="9526" xr:uid="{DBD90AC8-5781-487A-A2B0-6128E983C970}"/>
    <cellStyle name="SAPBEXchaText 11 2 5" xfId="10760" xr:uid="{FE50BE94-F2FD-4B13-8927-7F21D3CEE7AA}"/>
    <cellStyle name="SAPBEXchaText 11 2 6" xfId="11919" xr:uid="{795308E8-FC7E-4283-ADC1-7823379AFDAD}"/>
    <cellStyle name="SAPBEXchaText 11 2 7" xfId="13047" xr:uid="{85476691-B049-4859-B798-C2EF90C94773}"/>
    <cellStyle name="SAPBEXchaText 11 2 8" xfId="14154" xr:uid="{4DF9F407-6AB1-49F5-9023-582373DDFDCF}"/>
    <cellStyle name="SAPBEXchaText 11 2 9" xfId="15060" xr:uid="{18759EB1-C305-437D-94AE-C0090AB2C41F}"/>
    <cellStyle name="SAPBEXchaText 11 3" xfId="4161" xr:uid="{548763DA-01C4-4EE3-8F96-989076B38999}"/>
    <cellStyle name="SAPBEXchaText 11 4" xfId="5080" xr:uid="{19ECD950-39ED-4E7B-82C8-1001613B0DF0}"/>
    <cellStyle name="SAPBEXchaText 11 5" xfId="5220" xr:uid="{77F7472A-F143-4756-86FC-E2CCDB69C91E}"/>
    <cellStyle name="SAPBEXchaText 11 6" xfId="4891" xr:uid="{D69220A8-389B-478F-89D5-78903781D51D}"/>
    <cellStyle name="SAPBEXchaText 11 7" xfId="6386" xr:uid="{A0D310BA-0882-4F40-8DDE-D42CA00610BA}"/>
    <cellStyle name="SAPBEXchaText 11 8" xfId="9160" xr:uid="{E0B45DA0-EE83-45C7-B1CF-9571557F185F}"/>
    <cellStyle name="SAPBEXchaText 11 9" xfId="8853" xr:uid="{20897EB1-3889-41AB-A203-F32455FA67B6}"/>
    <cellStyle name="SAPBEXchaText 12" xfId="1539" xr:uid="{00000000-0005-0000-0000-00000C070000}"/>
    <cellStyle name="SAPBEXchaText 12 10" xfId="9415" xr:uid="{B0037AEB-9486-42AA-BB91-AFF481BDD850}"/>
    <cellStyle name="SAPBEXchaText 12 11" xfId="12707" xr:uid="{238A3FC1-F03B-4F8A-AFB4-5C89B4930F7D}"/>
    <cellStyle name="SAPBEXchaText 12 12" xfId="13831" xr:uid="{A619A77F-7A34-40DB-B8EE-D3D00BE81DAA}"/>
    <cellStyle name="SAPBEXchaText 12 2" xfId="5585" xr:uid="{56339B3A-47E1-4811-A731-7C0AD02CEAF7}"/>
    <cellStyle name="SAPBEXchaText 12 2 10" xfId="15653" xr:uid="{649E5831-560A-40E1-852C-95B4FB5B63B9}"/>
    <cellStyle name="SAPBEXchaText 12 2 2" xfId="7054" xr:uid="{A0F43D5B-AFA7-4C34-B2D2-6C0E03563E60}"/>
    <cellStyle name="SAPBEXchaText 12 2 3" xfId="8275" xr:uid="{F850C6D4-D2DC-44E9-B458-D756DBD39D7D}"/>
    <cellStyle name="SAPBEXchaText 12 2 4" xfId="9527" xr:uid="{0F2E520E-68DF-4E4B-8E72-62605AFAA662}"/>
    <cellStyle name="SAPBEXchaText 12 2 5" xfId="10761" xr:uid="{F8A8FCB8-1B54-46CB-B90A-C26B2BD4E7AF}"/>
    <cellStyle name="SAPBEXchaText 12 2 6" xfId="11920" xr:uid="{99D39311-F634-49C6-AD39-78BFF0DA5C40}"/>
    <cellStyle name="SAPBEXchaText 12 2 7" xfId="13048" xr:uid="{B289E178-3DBD-49CE-84C1-4FF4EC97314F}"/>
    <cellStyle name="SAPBEXchaText 12 2 8" xfId="14155" xr:uid="{8CE8BBB9-267D-43CA-A44E-ADDBB81309EC}"/>
    <cellStyle name="SAPBEXchaText 12 2 9" xfId="15061" xr:uid="{0B3FBF40-EAE0-4EDE-BE73-15BB7905E1A3}"/>
    <cellStyle name="SAPBEXchaText 12 3" xfId="4162" xr:uid="{EE9847A9-1422-4BED-903E-4AEE93994642}"/>
    <cellStyle name="SAPBEXchaText 12 4" xfId="5079" xr:uid="{2BCAA9E1-B90A-4E92-9A54-A2507FD3F4AC}"/>
    <cellStyle name="SAPBEXchaText 12 5" xfId="5163" xr:uid="{CE830AEF-677B-4C7B-9A12-98A04739DC2F}"/>
    <cellStyle name="SAPBEXchaText 12 6" xfId="7969" xr:uid="{92A06D84-EB18-433E-9AB7-C35CE1B79886}"/>
    <cellStyle name="SAPBEXchaText 12 7" xfId="6398" xr:uid="{5D5875F8-A402-434C-B87F-C2988CACA201}"/>
    <cellStyle name="SAPBEXchaText 12 8" xfId="9165" xr:uid="{142A8E47-85FF-4C64-A0D2-E6ED22AD22F2}"/>
    <cellStyle name="SAPBEXchaText 12 9" xfId="11658" xr:uid="{57E80E9D-B3BB-46E4-B963-F423F8828B5B}"/>
    <cellStyle name="SAPBEXchaText 13" xfId="1540" xr:uid="{00000000-0005-0000-0000-00000D070000}"/>
    <cellStyle name="SAPBEXchaText 13 10" xfId="3382" xr:uid="{26735EC0-BDFE-4D33-915B-900D4F932739}"/>
    <cellStyle name="SAPBEXchaText 13 11" xfId="13882" xr:uid="{DC5E8ACF-5FD8-48DF-9972-6DB8C4693A21}"/>
    <cellStyle name="SAPBEXchaText 13 12" xfId="13827" xr:uid="{895A93BA-5EA2-4B5D-8B0E-4982CD014EF4}"/>
    <cellStyle name="SAPBEXchaText 13 2" xfId="5586" xr:uid="{8F15719A-FEF5-4C72-BC38-CD8A11898F9C}"/>
    <cellStyle name="SAPBEXchaText 13 2 10" xfId="15654" xr:uid="{7B9EA789-87FB-4594-8D5D-F889A08D6070}"/>
    <cellStyle name="SAPBEXchaText 13 2 2" xfId="7055" xr:uid="{D5F3CA0A-0A22-4309-B83A-E7FD14B4D854}"/>
    <cellStyle name="SAPBEXchaText 13 2 3" xfId="8276" xr:uid="{00C7C2B3-A727-4AC6-A27B-E31D517CA56D}"/>
    <cellStyle name="SAPBEXchaText 13 2 4" xfId="9528" xr:uid="{5F0C981A-BC13-4E9B-AFCB-BFE2D95F074A}"/>
    <cellStyle name="SAPBEXchaText 13 2 5" xfId="10762" xr:uid="{D59C48C6-F0AA-4DD0-B85B-540295342DEF}"/>
    <cellStyle name="SAPBEXchaText 13 2 6" xfId="11921" xr:uid="{76B41321-F88A-4216-A56A-9C2DE21D546E}"/>
    <cellStyle name="SAPBEXchaText 13 2 7" xfId="13049" xr:uid="{68891B3E-2BDC-45EC-A167-B1AC19352C03}"/>
    <cellStyle name="SAPBEXchaText 13 2 8" xfId="14156" xr:uid="{6D58B672-104B-4A65-91C1-62F73696CFB7}"/>
    <cellStyle name="SAPBEXchaText 13 2 9" xfId="15062" xr:uid="{82471553-612F-42D6-ADDE-8BBB9964976C}"/>
    <cellStyle name="SAPBEXchaText 13 3" xfId="4163" xr:uid="{14C044B9-6B42-4089-9E35-B383EF3700CC}"/>
    <cellStyle name="SAPBEXchaText 13 4" xfId="5078" xr:uid="{D7827287-28D2-4A1C-8BCE-819B44D4A673}"/>
    <cellStyle name="SAPBEXchaText 13 5" xfId="6750" xr:uid="{6FC62FED-2F28-4AEC-BA6D-F4EE7567B298}"/>
    <cellStyle name="SAPBEXchaText 13 6" xfId="6663" xr:uid="{8FDEA8ED-C0AD-41E6-8E5B-9BEBDA27ACF7}"/>
    <cellStyle name="SAPBEXchaText 13 7" xfId="6373" xr:uid="{38B5D8F2-653D-4EAB-A2D4-00B809A92D00}"/>
    <cellStyle name="SAPBEXchaText 13 8" xfId="9163" xr:uid="{F8F03C42-867B-4C0D-92C7-0B4FD61C17EA}"/>
    <cellStyle name="SAPBEXchaText 13 9" xfId="10651" xr:uid="{2E8B1AA8-CE21-4A68-BBAC-2CE7A5C094D3}"/>
    <cellStyle name="SAPBEXchaText 14" xfId="1536" xr:uid="{00000000-0005-0000-0000-00000E070000}"/>
    <cellStyle name="SAPBEXchaText 15" xfId="2681" xr:uid="{00000000-0005-0000-0000-00000F070000}"/>
    <cellStyle name="SAPBEXchaText 16" xfId="2730" xr:uid="{00000000-0005-0000-0000-000010070000}"/>
    <cellStyle name="SAPBEXchaText 17" xfId="2770" xr:uid="{69B30138-D7B6-4FFE-9A14-77BFA5831805}"/>
    <cellStyle name="SAPBEXchaText 18" xfId="2815" xr:uid="{FD93890E-9BE4-4E24-BB51-1BB0BDA4B3E3}"/>
    <cellStyle name="SAPBEXchaText 19" xfId="2824" xr:uid="{5E23DD17-EAAD-456D-9F9F-F57DB56C9BA7}"/>
    <cellStyle name="SAPBEXchaText 2" xfId="51" xr:uid="{00000000-0005-0000-0000-000011070000}"/>
    <cellStyle name="SAPBEXchaText 2 10" xfId="11297" xr:uid="{0CC11A43-AA0E-414A-9671-1FEFF0724256}"/>
    <cellStyle name="SAPBEXchaText 2 11" xfId="12376" xr:uid="{18F00B8A-E7F5-4771-839C-8CE3B4BFF627}"/>
    <cellStyle name="SAPBEXchaText 2 12" xfId="13558" xr:uid="{DA8EF5FE-918D-4A65-8E56-259F74B476AA}"/>
    <cellStyle name="SAPBEXchaText 2 13" xfId="14547" xr:uid="{DA94E016-F957-4981-B938-16F036D5850A}"/>
    <cellStyle name="SAPBEXchaText 2 2" xfId="1541" xr:uid="{00000000-0005-0000-0000-000012070000}"/>
    <cellStyle name="SAPBEXchaText 2 2 2" xfId="1542" xr:uid="{00000000-0005-0000-0000-000013070000}"/>
    <cellStyle name="SAPBEXchaText 2 2 2 10" xfId="10497" xr:uid="{9325BF2B-F533-460A-BC6A-9FF290ED2F20}"/>
    <cellStyle name="SAPBEXchaText 2 2 2 11" xfId="13881" xr:uid="{37C9BB51-E9CB-46A5-B426-CF776F8733C7}"/>
    <cellStyle name="SAPBEXchaText 2 2 2 12" xfId="13830" xr:uid="{989AE48C-FF88-4443-8150-662F55776417}"/>
    <cellStyle name="SAPBEXchaText 2 2 2 2" xfId="5588" xr:uid="{9103E4EB-431C-4C45-8C96-19F418E084C1}"/>
    <cellStyle name="SAPBEXchaText 2 2 2 2 10" xfId="15656" xr:uid="{09E1C9A3-5EDC-41FE-98B6-D2646320B895}"/>
    <cellStyle name="SAPBEXchaText 2 2 2 2 2" xfId="7057" xr:uid="{9F2481DB-C520-4AEA-AE11-6FFC5503F8B5}"/>
    <cellStyle name="SAPBEXchaText 2 2 2 2 3" xfId="8278" xr:uid="{D4AF27AE-2546-43DD-9816-C7F463825F33}"/>
    <cellStyle name="SAPBEXchaText 2 2 2 2 4" xfId="9530" xr:uid="{54879F0C-2073-4E4B-AC58-BB5FBA4BAA20}"/>
    <cellStyle name="SAPBEXchaText 2 2 2 2 5" xfId="10764" xr:uid="{46B032BB-18A7-476D-867B-7C6F4498FD8F}"/>
    <cellStyle name="SAPBEXchaText 2 2 2 2 6" xfId="11923" xr:uid="{F23B40B7-05FC-4446-A54D-148C6A1304C2}"/>
    <cellStyle name="SAPBEXchaText 2 2 2 2 7" xfId="13051" xr:uid="{937A9929-314A-4C23-B25D-960FACE78383}"/>
    <cellStyle name="SAPBEXchaText 2 2 2 2 8" xfId="14158" xr:uid="{145AD685-CE42-40FD-9A2C-A1D72800B57A}"/>
    <cellStyle name="SAPBEXchaText 2 2 2 2 9" xfId="15064" xr:uid="{5E3720F0-E947-4461-8108-14F6D54C2189}"/>
    <cellStyle name="SAPBEXchaText 2 2 2 3" xfId="4165" xr:uid="{F96C6D19-9CCD-44F8-B66C-B6CC738F8564}"/>
    <cellStyle name="SAPBEXchaText 2 2 2 4" xfId="5076" xr:uid="{4D583593-5134-4D4C-A130-2A6CD8155B78}"/>
    <cellStyle name="SAPBEXchaText 2 2 2 5" xfId="6749" xr:uid="{60E9C9ED-5FF2-471D-B10E-4315DD6D1E01}"/>
    <cellStyle name="SAPBEXchaText 2 2 2 6" xfId="3340" xr:uid="{10B46B45-1E65-4201-9D00-799796610FB0}"/>
    <cellStyle name="SAPBEXchaText 2 2 2 7" xfId="7888" xr:uid="{0D6323C9-776C-4BB0-9DFE-28F4A84E7638}"/>
    <cellStyle name="SAPBEXchaText 2 2 2 8" xfId="9178" xr:uid="{DC7D0C4B-B03C-462E-9F54-D9C2255875CB}"/>
    <cellStyle name="SAPBEXchaText 2 2 2 9" xfId="8915" xr:uid="{A75A4916-EF55-49E3-9D05-C2B61D50C7ED}"/>
    <cellStyle name="SAPBEXchaText 2 3" xfId="5587" xr:uid="{8078CBBC-27FE-426D-8D82-6550E91621CE}"/>
    <cellStyle name="SAPBEXchaText 2 3 10" xfId="15655" xr:uid="{06F454D4-74C7-420D-93EE-9176D31407AA}"/>
    <cellStyle name="SAPBEXchaText 2 3 2" xfId="7056" xr:uid="{8837D4A0-6694-44DA-82A5-E0AA5AD17423}"/>
    <cellStyle name="SAPBEXchaText 2 3 3" xfId="8277" xr:uid="{8F1B6E58-5709-4AC7-B408-4D35A3AA26D8}"/>
    <cellStyle name="SAPBEXchaText 2 3 4" xfId="9529" xr:uid="{E3C94D38-9260-4876-9E0E-4EFE96E08700}"/>
    <cellStyle name="SAPBEXchaText 2 3 5" xfId="10763" xr:uid="{268B324E-5D17-4C09-995A-C284278C5AB7}"/>
    <cellStyle name="SAPBEXchaText 2 3 6" xfId="11922" xr:uid="{AD3FA211-66C9-49AC-B4F7-F6B996FD77F1}"/>
    <cellStyle name="SAPBEXchaText 2 3 7" xfId="13050" xr:uid="{D9046D52-F2E1-4E86-B7F9-6E38CFF1D4B3}"/>
    <cellStyle name="SAPBEXchaText 2 3 8" xfId="14157" xr:uid="{D5B616D0-D797-43B5-AEB8-30FF961E8B57}"/>
    <cellStyle name="SAPBEXchaText 2 3 9" xfId="15063" xr:uid="{5731556A-8349-42F9-80E9-6E1A76AD24E1}"/>
    <cellStyle name="SAPBEXchaText 2 4" xfId="3048" xr:uid="{17C32F83-7B30-41B4-AC3B-CA162EE6DDFC}"/>
    <cellStyle name="SAPBEXchaText 2 5" xfId="4885" xr:uid="{5095B9C4-14AF-425A-837A-F69BE96897BC}"/>
    <cellStyle name="SAPBEXchaText 2 6" xfId="6368" xr:uid="{84CAF074-0F07-4390-BCE2-49C9B4F22D82}"/>
    <cellStyle name="SAPBEXchaText 2 7" xfId="7590" xr:uid="{8B3E640F-CFC3-4E22-A6DE-454509D873A1}"/>
    <cellStyle name="SAPBEXchaText 2 8" xfId="8834" xr:uid="{7B06FCE3-BF6C-46DA-BE05-65052B05323F}"/>
    <cellStyle name="SAPBEXchaText 2 9" xfId="10082" xr:uid="{84C7FA07-36CA-4C2D-9EDB-CA64AD203FB6}"/>
    <cellStyle name="SAPBEXchaText 20" xfId="2876" xr:uid="{669F4030-457E-4F2D-B0E0-D32AA809E68C}"/>
    <cellStyle name="SAPBEXchaText 21" xfId="2920" xr:uid="{2D620E03-7B0F-48BA-A26A-0B17B5E786F1}"/>
    <cellStyle name="SAPBEXchaText 22" xfId="2964" xr:uid="{6ADE7046-FDDA-4346-ABA3-F623940D4A59}"/>
    <cellStyle name="SAPBEXchaText 23" xfId="3002" xr:uid="{25AA09B2-7458-46DD-A4EC-A4BEFC0E6E25}"/>
    <cellStyle name="SAPBEXchaText 24" xfId="15875" xr:uid="{F25FBF60-A9D3-4338-B919-99BC079F5554}"/>
    <cellStyle name="SAPBEXchaText 3" xfId="1543" xr:uid="{00000000-0005-0000-0000-000014070000}"/>
    <cellStyle name="SAPBEXchaText 3 10" xfId="12756" xr:uid="{66468BA0-9E13-4319-B885-BBF28EE965A8}"/>
    <cellStyle name="SAPBEXchaText 3 11" xfId="12661" xr:uid="{779DA1C9-00D2-4A6A-BAD7-64C9441ED942}"/>
    <cellStyle name="SAPBEXchaText 3 12" xfId="14825" xr:uid="{2F4200FF-73CC-4C4D-B5E7-3BDD821C408D}"/>
    <cellStyle name="SAPBEXchaText 3 2" xfId="5589" xr:uid="{A44CDB20-F7BA-443A-8F3E-62383827E482}"/>
    <cellStyle name="SAPBEXchaText 3 2 10" xfId="15657" xr:uid="{541A1CDC-EC89-41DE-B4EB-F2CC1B14A398}"/>
    <cellStyle name="SAPBEXchaText 3 2 2" xfId="7058" xr:uid="{6292BF12-CA63-4177-AD82-3450BD0F3094}"/>
    <cellStyle name="SAPBEXchaText 3 2 3" xfId="8279" xr:uid="{D4338538-6431-4017-85CC-4C41E2B78ACA}"/>
    <cellStyle name="SAPBEXchaText 3 2 4" xfId="9531" xr:uid="{E45591BC-A83A-4739-81E7-C342A3A9F86F}"/>
    <cellStyle name="SAPBEXchaText 3 2 5" xfId="10765" xr:uid="{09377B58-0322-4AA7-897B-04C0FCF293C2}"/>
    <cellStyle name="SAPBEXchaText 3 2 6" xfId="11924" xr:uid="{486FD849-297B-4B24-90A5-C8FB771FCC3F}"/>
    <cellStyle name="SAPBEXchaText 3 2 7" xfId="13052" xr:uid="{96FD04F5-1810-4B1E-9B4F-5554A6F83627}"/>
    <cellStyle name="SAPBEXchaText 3 2 8" xfId="14159" xr:uid="{08172AC9-9162-417D-966D-2097C3B2BC61}"/>
    <cellStyle name="SAPBEXchaText 3 2 9" xfId="15065" xr:uid="{B33DE84C-7A7A-48E4-8ED5-099A4720B186}"/>
    <cellStyle name="SAPBEXchaText 3 3" xfId="4166" xr:uid="{A1504F88-D5D5-4484-BD15-7D81E6DE33BE}"/>
    <cellStyle name="SAPBEXchaText 3 4" xfId="5075" xr:uid="{0E58E4F2-21DD-404A-A51C-B43BBD1E113C}"/>
    <cellStyle name="SAPBEXchaText 3 5" xfId="5165" xr:uid="{EDC66A18-1C6A-46D0-ACEC-3AFFB776693C}"/>
    <cellStyle name="SAPBEXchaText 3 6" xfId="7968" xr:uid="{EA0D4E7D-FA03-4291-A582-C0CB88A85126}"/>
    <cellStyle name="SAPBEXchaText 3 7" xfId="9226" xr:uid="{D4AFABC7-0C76-47EF-B27A-9211DDC05267}"/>
    <cellStyle name="SAPBEXchaText 3 8" xfId="10465" xr:uid="{C434A2B7-A47F-48D7-86DB-7D92A9CE1D0B}"/>
    <cellStyle name="SAPBEXchaText 3 9" xfId="11656" xr:uid="{10376348-780B-42DE-883E-205648CF70CD}"/>
    <cellStyle name="SAPBEXchaText 4" xfId="1544" xr:uid="{00000000-0005-0000-0000-000015070000}"/>
    <cellStyle name="SAPBEXchaText 4 10" xfId="9114" xr:uid="{E29AD81B-72FF-4765-978D-B3A7F2C42EC9}"/>
    <cellStyle name="SAPBEXchaText 4 11" xfId="10639" xr:uid="{FDC2266A-B4E6-4640-A7B3-73BAB1820B65}"/>
    <cellStyle name="SAPBEXchaText 4 12" xfId="13828" xr:uid="{B32DD478-E95E-4201-9DB8-E5FFCF0EFBFD}"/>
    <cellStyle name="SAPBEXchaText 4 2" xfId="5590" xr:uid="{E2AA22FD-6F72-4773-9184-253BFFB0F079}"/>
    <cellStyle name="SAPBEXchaText 4 2 10" xfId="15658" xr:uid="{582C0F7C-9080-47A1-9C04-FD4CDFB82816}"/>
    <cellStyle name="SAPBEXchaText 4 2 2" xfId="7059" xr:uid="{0D1C58EE-0D2C-4A2E-8274-5EA8BD674EA5}"/>
    <cellStyle name="SAPBEXchaText 4 2 3" xfId="8280" xr:uid="{5FAF23C9-44EA-4B33-B7B4-BFEEB88740C2}"/>
    <cellStyle name="SAPBEXchaText 4 2 4" xfId="9532" xr:uid="{EDA9A4B5-BD90-4766-B125-C4ADF2949B43}"/>
    <cellStyle name="SAPBEXchaText 4 2 5" xfId="10766" xr:uid="{062FD7C3-2FBD-4A02-9D65-C12BD31FEBB1}"/>
    <cellStyle name="SAPBEXchaText 4 2 6" xfId="11925" xr:uid="{3696DF58-16FC-422F-85BF-2CDFDCA1BC9C}"/>
    <cellStyle name="SAPBEXchaText 4 2 7" xfId="13053" xr:uid="{7C927B91-0424-44DA-ABBB-62EE2708999D}"/>
    <cellStyle name="SAPBEXchaText 4 2 8" xfId="14160" xr:uid="{578F333D-EA52-429F-AD51-9216253FDC3E}"/>
    <cellStyle name="SAPBEXchaText 4 2 9" xfId="15066" xr:uid="{D276A0A0-21DB-4F73-9959-D082A8221B33}"/>
    <cellStyle name="SAPBEXchaText 4 3" xfId="4167" xr:uid="{22B814F8-DFF5-41DF-8254-224F5EB9F004}"/>
    <cellStyle name="SAPBEXchaText 4 4" xfId="5074" xr:uid="{1D5A7BBB-688A-4DC3-B4D5-EF10240A183C}"/>
    <cellStyle name="SAPBEXchaText 4 5" xfId="5166" xr:uid="{DEC1111D-DD12-4F12-95A6-66FEF92A0337}"/>
    <cellStyle name="SAPBEXchaText 4 6" xfId="6701" xr:uid="{8F0B02FF-2853-4D60-9357-6C6241B1AB40}"/>
    <cellStyle name="SAPBEXchaText 4 7" xfId="7920" xr:uid="{20048C15-13A1-40FE-932C-202B259776C0}"/>
    <cellStyle name="SAPBEXchaText 4 8" xfId="7597" xr:uid="{437167C8-7574-47DC-B725-558068789E67}"/>
    <cellStyle name="SAPBEXchaText 4 9" xfId="10366" xr:uid="{7991E7BB-3913-440B-9524-433A52FC29E0}"/>
    <cellStyle name="SAPBEXchaText 5" xfId="1545" xr:uid="{00000000-0005-0000-0000-000016070000}"/>
    <cellStyle name="SAPBEXchaText 5 10" xfId="12755" xr:uid="{FD63F612-BC7D-44FE-93EE-7DB64B594322}"/>
    <cellStyle name="SAPBEXchaText 5 11" xfId="13879" xr:uid="{90CCD302-B879-45ED-A8A3-FE40BECEEED1}"/>
    <cellStyle name="SAPBEXchaText 5 12" xfId="14824" xr:uid="{8F3BEC02-CCEB-4998-887B-51E6EA423258}"/>
    <cellStyle name="SAPBEXchaText 5 2" xfId="5591" xr:uid="{DA0DDD88-AA6F-4F82-B0B5-BDECACECE72A}"/>
    <cellStyle name="SAPBEXchaText 5 2 10" xfId="15659" xr:uid="{9042C931-ECAA-4136-B2D8-EB766F8702F8}"/>
    <cellStyle name="SAPBEXchaText 5 2 2" xfId="7060" xr:uid="{5A1D139F-B8CE-4765-87F2-8F744CBFCD62}"/>
    <cellStyle name="SAPBEXchaText 5 2 3" xfId="8281" xr:uid="{16323343-AF52-4B70-AFFD-C22A2BA114D4}"/>
    <cellStyle name="SAPBEXchaText 5 2 4" xfId="9533" xr:uid="{A98EFDE7-8401-41E7-9A18-C86614DE111F}"/>
    <cellStyle name="SAPBEXchaText 5 2 5" xfId="10767" xr:uid="{83D50C65-DE66-4544-9887-8B035FFB07AA}"/>
    <cellStyle name="SAPBEXchaText 5 2 6" xfId="11926" xr:uid="{6AED189A-8E47-44AE-A99F-3C2B04596B16}"/>
    <cellStyle name="SAPBEXchaText 5 2 7" xfId="13054" xr:uid="{7B749178-124E-4294-B05C-EFC3B8CD8436}"/>
    <cellStyle name="SAPBEXchaText 5 2 8" xfId="14161" xr:uid="{FD4465B9-CA5F-4898-8594-9CE145FE9EBD}"/>
    <cellStyle name="SAPBEXchaText 5 2 9" xfId="15067" xr:uid="{F48B4831-066B-4F4B-AA63-9BE92A1E012B}"/>
    <cellStyle name="SAPBEXchaText 5 3" xfId="4168" xr:uid="{7E1B6E2C-94B2-490E-B005-E69DC1472418}"/>
    <cellStyle name="SAPBEXchaText 5 4" xfId="3229" xr:uid="{EEEA2474-B5A9-403C-B175-F11F511E1719}"/>
    <cellStyle name="SAPBEXchaText 5 5" xfId="6747" xr:uid="{89A47F63-94B8-4321-BBAE-335BD329FAA0}"/>
    <cellStyle name="SAPBEXchaText 5 6" xfId="6950" xr:uid="{4DE6CF10-E5BD-46F3-AFC8-8F39478D3260}"/>
    <cellStyle name="SAPBEXchaText 5 7" xfId="9225" xr:uid="{F7F94AF1-9B9F-453D-9537-037F75B51495}"/>
    <cellStyle name="SAPBEXchaText 5 8" xfId="10464" xr:uid="{5566E08F-FB1B-43F1-B186-DCDB47C446FA}"/>
    <cellStyle name="SAPBEXchaText 5 9" xfId="9140" xr:uid="{A79E42B5-D59B-4AAB-94F7-6CC04988D56E}"/>
    <cellStyle name="SAPBEXchaText 6" xfId="1546" xr:uid="{00000000-0005-0000-0000-000017070000}"/>
    <cellStyle name="SAPBEXchaText 6 10" xfId="10495" xr:uid="{D1001FBA-14FC-4355-9E6E-B8E916530D2B}"/>
    <cellStyle name="SAPBEXchaText 6 11" xfId="13880" xr:uid="{08D6973F-6675-42EC-8444-FFA4298BB701}"/>
    <cellStyle name="SAPBEXchaText 6 12" xfId="13829" xr:uid="{6368CCD9-22DA-47E4-B9EA-7BB14949EE77}"/>
    <cellStyle name="SAPBEXchaText 6 2" xfId="5592" xr:uid="{705E93FE-8267-45F9-9F55-C7062C1280DB}"/>
    <cellStyle name="SAPBEXchaText 6 2 10" xfId="15660" xr:uid="{DA03D9A1-1AB9-4265-8F32-98AA9D3F7823}"/>
    <cellStyle name="SAPBEXchaText 6 2 2" xfId="7061" xr:uid="{51638BED-6B6C-428B-8ABA-BF764993834C}"/>
    <cellStyle name="SAPBEXchaText 6 2 3" xfId="8282" xr:uid="{C2359BE4-1566-4843-9734-48E854271D01}"/>
    <cellStyle name="SAPBEXchaText 6 2 4" xfId="9534" xr:uid="{EE5F01BE-5321-4D42-A775-486DC96E9811}"/>
    <cellStyle name="SAPBEXchaText 6 2 5" xfId="10768" xr:uid="{91938F36-D94D-4D4A-977A-25A9448E56D0}"/>
    <cellStyle name="SAPBEXchaText 6 2 6" xfId="11927" xr:uid="{8E99F2DE-686C-4CEF-BCCE-CADB97596C67}"/>
    <cellStyle name="SAPBEXchaText 6 2 7" xfId="13055" xr:uid="{041906BB-3637-4131-A465-54D974A64EB2}"/>
    <cellStyle name="SAPBEXchaText 6 2 8" xfId="14162" xr:uid="{A42619D3-710E-406C-BE84-81CEC896E331}"/>
    <cellStyle name="SAPBEXchaText 6 2 9" xfId="15068" xr:uid="{9AE6FCC2-8FED-440B-B15F-A8FDE847FB39}"/>
    <cellStyle name="SAPBEXchaText 6 3" xfId="4169" xr:uid="{B6F3A11F-A4B1-4BE7-B800-3FBA6FDE1A08}"/>
    <cellStyle name="SAPBEXchaText 6 4" xfId="5073" xr:uid="{63B94DBF-F0A9-4D2C-87B4-2EB750426C0C}"/>
    <cellStyle name="SAPBEXchaText 6 5" xfId="6748" xr:uid="{3F54206A-0614-41AA-B42F-B8CB772DE1B2}"/>
    <cellStyle name="SAPBEXchaText 6 6" xfId="7267" xr:uid="{8FADC4A8-DC08-45F2-B24C-894848B3C4D5}"/>
    <cellStyle name="SAPBEXchaText 6 7" xfId="8497" xr:uid="{4706EB32-AF8C-4BD4-B1A3-43380FEAFE58}"/>
    <cellStyle name="SAPBEXchaText 6 8" xfId="9129" xr:uid="{4D008B98-E57B-4D88-A9E5-6A1406577D42}"/>
    <cellStyle name="SAPBEXchaText 6 9" xfId="10367" xr:uid="{171AD912-C81C-4C03-8E99-D752AC530D60}"/>
    <cellStyle name="SAPBEXchaText 7" xfId="1547" xr:uid="{00000000-0005-0000-0000-000018070000}"/>
    <cellStyle name="SAPBEXchaText 7 10" xfId="9115" xr:uid="{EDA0A656-1DD3-4B76-8C45-499CE6B9F93F}"/>
    <cellStyle name="SAPBEXchaText 7 11" xfId="12701" xr:uid="{6A67A879-16BA-4933-B490-B4B8FEF7A09E}"/>
    <cellStyle name="SAPBEXchaText 7 12" xfId="13840" xr:uid="{4D76AD16-63AD-41F9-BB0D-0C6C17D82053}"/>
    <cellStyle name="SAPBEXchaText 7 2" xfId="5593" xr:uid="{FE89231E-253E-4105-8DFA-A2CB010A6F6B}"/>
    <cellStyle name="SAPBEXchaText 7 2 10" xfId="15661" xr:uid="{6F48CCA4-5756-47F5-AB0D-48E63A9FE2F9}"/>
    <cellStyle name="SAPBEXchaText 7 2 2" xfId="7062" xr:uid="{12952E64-091C-461C-9A73-600C950A451F}"/>
    <cellStyle name="SAPBEXchaText 7 2 3" xfId="8283" xr:uid="{3CFA89AE-A214-450B-B6CD-CA356700DE01}"/>
    <cellStyle name="SAPBEXchaText 7 2 4" xfId="9535" xr:uid="{6692AE01-802D-4A5E-92C2-910F22FECF99}"/>
    <cellStyle name="SAPBEXchaText 7 2 5" xfId="10769" xr:uid="{00C0437B-37FC-44BB-AA8D-40B434633AE0}"/>
    <cellStyle name="SAPBEXchaText 7 2 6" xfId="11928" xr:uid="{49C76DA5-7AE2-4150-99B9-93E39CA236EC}"/>
    <cellStyle name="SAPBEXchaText 7 2 7" xfId="13056" xr:uid="{4CD052C9-345E-45C1-AAAD-BB2A5AB96700}"/>
    <cellStyle name="SAPBEXchaText 7 2 8" xfId="14163" xr:uid="{E521DBE7-05BA-4A3A-9CF1-97F0B1BE24A6}"/>
    <cellStyle name="SAPBEXchaText 7 2 9" xfId="15069" xr:uid="{F6584648-2C02-4456-8CE9-E525D58F65F4}"/>
    <cellStyle name="SAPBEXchaText 7 3" xfId="4170" xr:uid="{884B4A10-8C6E-4D3F-B18F-A1AF23382A6D}"/>
    <cellStyle name="SAPBEXchaText 7 4" xfId="3228" xr:uid="{C15C2572-07CB-42DE-93C2-B2AB3D5F9F2B}"/>
    <cellStyle name="SAPBEXchaText 7 5" xfId="3975" xr:uid="{3F5E54D4-6F48-4420-BA70-A36210D0CE42}"/>
    <cellStyle name="SAPBEXchaText 7 6" xfId="7268" xr:uid="{2DD8B1F3-2781-4C64-BF64-5A3D2D2FC43F}"/>
    <cellStyle name="SAPBEXchaText 7 7" xfId="6357" xr:uid="{559730C8-3C6F-467B-92AC-4A1F21AC964F}"/>
    <cellStyle name="SAPBEXchaText 7 8" xfId="3368" xr:uid="{86176DE7-6AC0-4621-8B5F-B13A5B163B01}"/>
    <cellStyle name="SAPBEXchaText 7 9" xfId="8840" xr:uid="{F8B5D555-0726-4161-A00B-8C116BAB8359}"/>
    <cellStyle name="SAPBEXchaText 8" xfId="1548" xr:uid="{00000000-0005-0000-0000-000019070000}"/>
    <cellStyle name="SAPBEXchaText 8 10" xfId="12753" xr:uid="{D8E31958-4266-44FA-8A52-343D870138E3}"/>
    <cellStyle name="SAPBEXchaText 8 11" xfId="13878" xr:uid="{E20213EF-C09B-452B-9226-5B97BE945DB4}"/>
    <cellStyle name="SAPBEXchaText 8 12" xfId="14822" xr:uid="{ECB111E7-4E13-4D15-811A-D1A35DB18310}"/>
    <cellStyle name="SAPBEXchaText 8 2" xfId="5594" xr:uid="{A1578C76-0C1C-4C7B-B6C8-034902BEA164}"/>
    <cellStyle name="SAPBEXchaText 8 2 10" xfId="15662" xr:uid="{2C069B04-C5F3-4486-B8A2-B1FCEDEAAD2D}"/>
    <cellStyle name="SAPBEXchaText 8 2 2" xfId="7063" xr:uid="{70765DDD-946F-4E5D-8D65-339248F4540E}"/>
    <cellStyle name="SAPBEXchaText 8 2 3" xfId="8284" xr:uid="{F89E5046-5069-435E-98DC-5E98BCC2C8C6}"/>
    <cellStyle name="SAPBEXchaText 8 2 4" xfId="9536" xr:uid="{7B9E529D-F213-42ED-A278-618E37E78F22}"/>
    <cellStyle name="SAPBEXchaText 8 2 5" xfId="10770" xr:uid="{81A70AC5-6D94-4903-BD6D-2313C5E4FB2B}"/>
    <cellStyle name="SAPBEXchaText 8 2 6" xfId="11929" xr:uid="{75776A8E-995C-4489-A356-8E2AD3013C78}"/>
    <cellStyle name="SAPBEXchaText 8 2 7" xfId="13057" xr:uid="{B98D5640-D2CC-4F2F-A142-24B08691DDF8}"/>
    <cellStyle name="SAPBEXchaText 8 2 8" xfId="14164" xr:uid="{DA4EEB8D-6CD2-4B70-B0BC-155420A5BED4}"/>
    <cellStyle name="SAPBEXchaText 8 2 9" xfId="15070" xr:uid="{294AA537-B28B-4996-8465-C97C110AA507}"/>
    <cellStyle name="SAPBEXchaText 8 3" xfId="4171" xr:uid="{EC9F5E56-4C32-45CE-B10E-B756756BF014}"/>
    <cellStyle name="SAPBEXchaText 8 4" xfId="5072" xr:uid="{81EC3DE7-D33D-4FDD-8E84-5B102A038E25}"/>
    <cellStyle name="SAPBEXchaText 8 5" xfId="6746" xr:uid="{CB8A7990-661B-40BD-A602-074EBAC1601B}"/>
    <cellStyle name="SAPBEXchaText 8 6" xfId="7967" xr:uid="{E2F8C026-C490-4E88-8746-9FAD136B5A02}"/>
    <cellStyle name="SAPBEXchaText 8 7" xfId="9223" xr:uid="{46623E67-4195-4004-A68D-88C3FDCAB1C3}"/>
    <cellStyle name="SAPBEXchaText 8 8" xfId="10462" xr:uid="{0AC30B9A-9466-44F0-915D-227C4EEF8355}"/>
    <cellStyle name="SAPBEXchaText 8 9" xfId="11655" xr:uid="{8F120255-9621-40B9-8D8F-E1431EC0D21C}"/>
    <cellStyle name="SAPBEXchaText 9" xfId="1549" xr:uid="{00000000-0005-0000-0000-00001A070000}"/>
    <cellStyle name="SAPBEXchaText 9 10" xfId="12754" xr:uid="{052E4C8C-20A5-44C2-AA60-057DC2946BF4}"/>
    <cellStyle name="SAPBEXchaText 9 11" xfId="12943" xr:uid="{91FAD7EF-3170-4A32-A98D-8E6BC9AF9624}"/>
    <cellStyle name="SAPBEXchaText 9 12" xfId="14823" xr:uid="{3E8753F0-1C46-4AFB-B966-44A76E2E1DEE}"/>
    <cellStyle name="SAPBEXchaText 9 2" xfId="5595" xr:uid="{C08A8206-4389-45CA-805E-2D8B25E4AFE7}"/>
    <cellStyle name="SAPBEXchaText 9 2 10" xfId="15663" xr:uid="{B69AC81C-2312-4E36-969A-F8FBA32CF253}"/>
    <cellStyle name="SAPBEXchaText 9 2 2" xfId="7064" xr:uid="{33868B36-EBCC-4809-83B3-0395B2E428C8}"/>
    <cellStyle name="SAPBEXchaText 9 2 3" xfId="8285" xr:uid="{890B1CF4-0BA1-481B-99FD-E049D8102E4B}"/>
    <cellStyle name="SAPBEXchaText 9 2 4" xfId="9537" xr:uid="{475E4007-686E-4AE4-9094-6967885F6613}"/>
    <cellStyle name="SAPBEXchaText 9 2 5" xfId="10771" xr:uid="{7D485A3C-14DC-4993-967A-CF35D0C26D55}"/>
    <cellStyle name="SAPBEXchaText 9 2 6" xfId="11930" xr:uid="{C0FC7DB8-161F-4E48-9A63-965E1DC83564}"/>
    <cellStyle name="SAPBEXchaText 9 2 7" xfId="13058" xr:uid="{87D154A4-927C-4E19-81D6-F56CA56C7A02}"/>
    <cellStyle name="SAPBEXchaText 9 2 8" xfId="14165" xr:uid="{6F0E9B87-ECBC-4561-AC09-F09BDA38F365}"/>
    <cellStyle name="SAPBEXchaText 9 2 9" xfId="15071" xr:uid="{0925F1C9-426B-41CA-9F61-2DC85FA7305F}"/>
    <cellStyle name="SAPBEXchaText 9 3" xfId="4172" xr:uid="{7CF60AFE-B6E0-4B8B-AE0E-3022B9E86C83}"/>
    <cellStyle name="SAPBEXchaText 9 4" xfId="3227" xr:uid="{F74ADD59-1EF3-4D86-A1C9-E5D11BD637BF}"/>
    <cellStyle name="SAPBEXchaText 9 5" xfId="5167" xr:uid="{AE42BEBD-C20C-4E3F-9AE6-E676CC765790}"/>
    <cellStyle name="SAPBEXchaText 9 6" xfId="7966" xr:uid="{0F627A55-5950-4832-B0EE-B97371687D1C}"/>
    <cellStyle name="SAPBEXchaText 9 7" xfId="9224" xr:uid="{E53D6AA2-BAF0-4C5C-9D93-B52156FDC1AB}"/>
    <cellStyle name="SAPBEXchaText 9 8" xfId="10463" xr:uid="{527B16CF-8437-4464-B68D-F81528290D03}"/>
    <cellStyle name="SAPBEXchaText 9 9" xfId="11654" xr:uid="{E2ED03B6-8D08-4595-A560-037089D54C73}"/>
    <cellStyle name="SAPBEXchaText_gxaccion, 68" xfId="1550" xr:uid="{00000000-0005-0000-0000-00001B070000}"/>
    <cellStyle name="SAPBEXexcBad7" xfId="1551" xr:uid="{00000000-0005-0000-0000-00001C070000}"/>
    <cellStyle name="SAPBEXexcBad7 10" xfId="1552" xr:uid="{00000000-0005-0000-0000-00001D070000}"/>
    <cellStyle name="SAPBEXexcBad7 10 10" xfId="10494" xr:uid="{68356CCA-F65D-4C93-A0D0-207D84C677B6}"/>
    <cellStyle name="SAPBEXexcBad7 10 11" xfId="13877" xr:uid="{E1B0B1D7-8B5D-41C3-BDE8-74F54322CF75}"/>
    <cellStyle name="SAPBEXexcBad7 10 12" xfId="13805" xr:uid="{09085A10-1751-4236-9865-E60F353C6A95}"/>
    <cellStyle name="SAPBEXexcBad7 10 2" xfId="5596" xr:uid="{9364C230-C265-4896-AD0B-965A8AB0348D}"/>
    <cellStyle name="SAPBEXexcBad7 10 2 10" xfId="15664" xr:uid="{480C30B7-5845-46A5-AD78-8126866C180C}"/>
    <cellStyle name="SAPBEXexcBad7 10 2 2" xfId="7065" xr:uid="{CD8091C7-BB63-4479-AC6B-9BD9D87C850E}"/>
    <cellStyle name="SAPBEXexcBad7 10 2 3" xfId="8286" xr:uid="{0445F9E5-499B-4C82-9914-2BF2D8006A89}"/>
    <cellStyle name="SAPBEXexcBad7 10 2 4" xfId="9538" xr:uid="{52C8686D-A3DD-42A4-B762-E5AAD5FD5BD3}"/>
    <cellStyle name="SAPBEXexcBad7 10 2 5" xfId="10772" xr:uid="{867266C0-0B8E-48C2-A816-57BEF6D89F30}"/>
    <cellStyle name="SAPBEXexcBad7 10 2 6" xfId="11931" xr:uid="{643F8C85-5E35-470D-8AFF-DCDC1220C190}"/>
    <cellStyle name="SAPBEXexcBad7 10 2 7" xfId="13059" xr:uid="{4B463ABC-6442-47FB-9C64-C775E83B1E06}"/>
    <cellStyle name="SAPBEXexcBad7 10 2 8" xfId="14166" xr:uid="{480AD49E-066D-4C79-81D2-362DA85356FC}"/>
    <cellStyle name="SAPBEXexcBad7 10 2 9" xfId="15072" xr:uid="{5A8EF70D-2F15-40EC-BD1C-7C1793D70AAF}"/>
    <cellStyle name="SAPBEXexcBad7 10 3" xfId="4174" xr:uid="{4CF3A716-90B5-4EEE-AB1A-4C9270165D19}"/>
    <cellStyle name="SAPBEXexcBad7 10 4" xfId="3225" xr:uid="{6B7763B6-EA16-4ABA-A47C-407A532BCAE0}"/>
    <cellStyle name="SAPBEXexcBad7 10 5" xfId="6745" xr:uid="{B0C496EF-DE71-452B-BEDF-BE765F58CCF2}"/>
    <cellStyle name="SAPBEXexcBad7 10 6" xfId="7271" xr:uid="{541655C3-118E-42EC-83D4-C94ADBC15C7F}"/>
    <cellStyle name="SAPBEXexcBad7 10 7" xfId="7911" xr:uid="{FF0B7B25-174B-4B63-B6F8-6B2B2F13959B}"/>
    <cellStyle name="SAPBEXexcBad7 10 8" xfId="9423" xr:uid="{970CA9BB-D71F-49C7-9FF9-5F0E1641034D}"/>
    <cellStyle name="SAPBEXexcBad7 10 9" xfId="10368" xr:uid="{C1FCDABA-0C17-4474-8846-685BC5BFD8F0}"/>
    <cellStyle name="SAPBEXexcBad7 11" xfId="1553" xr:uid="{00000000-0005-0000-0000-00001E070000}"/>
    <cellStyle name="SAPBEXexcBad7 11 10" xfId="12751" xr:uid="{4DABC16E-40E8-4212-B2FA-58577A5AA025}"/>
    <cellStyle name="SAPBEXexcBad7 11 11" xfId="13262" xr:uid="{FB2EE45A-C063-4F2A-BAF8-8CD5280D7298}"/>
    <cellStyle name="SAPBEXexcBad7 11 12" xfId="14820" xr:uid="{7CFB0ADA-E221-4F50-987C-16368BE64E89}"/>
    <cellStyle name="SAPBEXexcBad7 11 2" xfId="5597" xr:uid="{6E5DF30A-24C6-496C-8C8D-065AB7631DE0}"/>
    <cellStyle name="SAPBEXexcBad7 11 2 10" xfId="15665" xr:uid="{2096E12A-A165-4BA9-B18B-C4438B523A15}"/>
    <cellStyle name="SAPBEXexcBad7 11 2 2" xfId="7066" xr:uid="{16137294-B839-4861-A76D-6E2202BF9801}"/>
    <cellStyle name="SAPBEXexcBad7 11 2 3" xfId="8287" xr:uid="{4A076C16-C1B9-467D-9883-1ECD242C88B2}"/>
    <cellStyle name="SAPBEXexcBad7 11 2 4" xfId="9539" xr:uid="{278E032B-498C-4C75-B541-8F5E292C0796}"/>
    <cellStyle name="SAPBEXexcBad7 11 2 5" xfId="10773" xr:uid="{A886959D-2912-438B-9C4D-EFE8DD05ABD7}"/>
    <cellStyle name="SAPBEXexcBad7 11 2 6" xfId="11932" xr:uid="{596E474E-DC6F-4BC1-ACA2-F8011E76E546}"/>
    <cellStyle name="SAPBEXexcBad7 11 2 7" xfId="13060" xr:uid="{84A412EF-EAD1-4846-9A06-C79346783B3F}"/>
    <cellStyle name="SAPBEXexcBad7 11 2 8" xfId="14167" xr:uid="{590F1DAC-8980-4BCF-B490-AD23DEDE56EC}"/>
    <cellStyle name="SAPBEXexcBad7 11 2 9" xfId="15073" xr:uid="{4D4EDB71-BACD-44D3-8F75-248DEB8BC659}"/>
    <cellStyle name="SAPBEXexcBad7 11 3" xfId="4175" xr:uid="{7C9AC278-5C87-4836-9FDF-5194C5497BBE}"/>
    <cellStyle name="SAPBEXexcBad7 11 4" xfId="3224" xr:uid="{51784488-5CE8-4916-A925-815B7F9FAAFE}"/>
    <cellStyle name="SAPBEXexcBad7 11 5" xfId="5169" xr:uid="{1D324F89-4054-48CE-9EA2-C255B2C4BF41}"/>
    <cellStyle name="SAPBEXexcBad7 11 6" xfId="7965" xr:uid="{A686D183-22E6-4377-9DC9-2F308F4447AD}"/>
    <cellStyle name="SAPBEXexcBad7 11 7" xfId="9221" xr:uid="{9D41B64F-AB01-471B-AE77-DE6083BDBD97}"/>
    <cellStyle name="SAPBEXexcBad7 11 8" xfId="10460" xr:uid="{DCBCBA73-42CA-4CE4-B6F4-350123F00A89}"/>
    <cellStyle name="SAPBEXexcBad7 11 9" xfId="10019" xr:uid="{B2A57AE7-8B93-4714-97EF-E041A0C28E32}"/>
    <cellStyle name="SAPBEXexcBad7 12" xfId="2698" xr:uid="{00000000-0005-0000-0000-00001F070000}"/>
    <cellStyle name="SAPBEXexcBad7 13" xfId="2729" xr:uid="{00000000-0005-0000-0000-000020070000}"/>
    <cellStyle name="SAPBEXexcBad7 14" xfId="2787" xr:uid="{7A52D995-D6D0-4385-946E-F343FB760D80}"/>
    <cellStyle name="SAPBEXexcBad7 15" xfId="2839" xr:uid="{34013CD5-AA96-4A9E-8ADC-4D850F7F8FE9}"/>
    <cellStyle name="SAPBEXexcBad7 16" xfId="2877" xr:uid="{408A8E4C-D6AF-4F94-907F-BEB1695DBE77}"/>
    <cellStyle name="SAPBEXexcBad7 17" xfId="2921" xr:uid="{310E589F-5ED9-44A3-A770-D51AAD907E84}"/>
    <cellStyle name="SAPBEXexcBad7 18" xfId="2965" xr:uid="{078DAB35-3C2C-47EA-A65B-7461CB26F5FF}"/>
    <cellStyle name="SAPBEXexcBad7 19" xfId="4173" xr:uid="{B02B19D4-AF55-4981-9D19-6BB346300101}"/>
    <cellStyle name="SAPBEXexcBad7 2" xfId="1554" xr:uid="{00000000-0005-0000-0000-000021070000}"/>
    <cellStyle name="SAPBEXexcBad7 2 10" xfId="4818" xr:uid="{3841874C-9053-4498-9F7B-7A9CE9FB020E}"/>
    <cellStyle name="SAPBEXexcBad7 2 11" xfId="9116" xr:uid="{34CB7710-1115-4F61-B216-94A0A955DA2C}"/>
    <cellStyle name="SAPBEXexcBad7 2 12" xfId="13263" xr:uid="{9EE577F2-8F34-427C-BEA6-89B29931457F}"/>
    <cellStyle name="SAPBEXexcBad7 2 13" xfId="11813" xr:uid="{DE845DE2-28F1-4761-9037-0DC1FBA4BCAA}"/>
    <cellStyle name="SAPBEXexcBad7 2 2" xfId="1555" xr:uid="{00000000-0005-0000-0000-000022070000}"/>
    <cellStyle name="SAPBEXexcBad7 2 2 10" xfId="12750" xr:uid="{E354E8F3-192E-40FE-A9A3-31DE046C9726}"/>
    <cellStyle name="SAPBEXexcBad7 2 2 11" xfId="13264" xr:uid="{AB148A2C-895D-4344-B9CE-1B174EF5DC37}"/>
    <cellStyle name="SAPBEXexcBad7 2 2 12" xfId="14819" xr:uid="{57B91AA1-C381-4ABB-8E40-08A61CC317FA}"/>
    <cellStyle name="SAPBEXexcBad7 2 2 2" xfId="1556" xr:uid="{00000000-0005-0000-0000-000023070000}"/>
    <cellStyle name="SAPBEXexcBad7 2 2 2 10" xfId="10493" xr:uid="{20C786B1-BD5D-4687-9CBF-E9AA41107D1A}"/>
    <cellStyle name="SAPBEXexcBad7 2 2 2 11" xfId="13266" xr:uid="{9A4A78ED-3074-4F15-A86C-7EFA3FBCDD5F}"/>
    <cellStyle name="SAPBEXexcBad7 2 2 2 12" xfId="13837" xr:uid="{60D680B4-4BB8-4680-9EEE-F42BB299A19B}"/>
    <cellStyle name="SAPBEXexcBad7 2 2 2 2" xfId="5599" xr:uid="{AD1AB0E6-0809-4982-8561-E2C7965B56BE}"/>
    <cellStyle name="SAPBEXexcBad7 2 2 2 2 10" xfId="15667" xr:uid="{033B69A9-5C08-4C04-9215-5425C4EB1608}"/>
    <cellStyle name="SAPBEXexcBad7 2 2 2 2 2" xfId="7068" xr:uid="{57EA4804-9848-4C0D-9B59-F031EF2D454E}"/>
    <cellStyle name="SAPBEXexcBad7 2 2 2 2 3" xfId="8289" xr:uid="{25884796-6872-4ABD-A014-23DB1C2137E7}"/>
    <cellStyle name="SAPBEXexcBad7 2 2 2 2 4" xfId="9541" xr:uid="{840D8E9E-115A-4077-9985-1270C5F8F334}"/>
    <cellStyle name="SAPBEXexcBad7 2 2 2 2 5" xfId="10775" xr:uid="{66C4140B-29C3-4E53-B256-A24ED77F49E9}"/>
    <cellStyle name="SAPBEXexcBad7 2 2 2 2 6" xfId="11934" xr:uid="{D1AF6DB9-546A-4CEA-8EE8-30BCB16EF15E}"/>
    <cellStyle name="SAPBEXexcBad7 2 2 2 2 7" xfId="13062" xr:uid="{8322753E-7F12-464F-B9C1-FCD7302FBB82}"/>
    <cellStyle name="SAPBEXexcBad7 2 2 2 2 8" xfId="14169" xr:uid="{7C768AE9-5CCF-4E1C-8FB1-5A2B145A761D}"/>
    <cellStyle name="SAPBEXexcBad7 2 2 2 2 9" xfId="15075" xr:uid="{74E74B93-4941-4A3D-A39C-B5B985D48D03}"/>
    <cellStyle name="SAPBEXexcBad7 2 2 2 3" xfId="4178" xr:uid="{5EAFC636-A1BE-40D1-993A-AE5174DE014E}"/>
    <cellStyle name="SAPBEXexcBad7 2 2 2 4" xfId="5070" xr:uid="{A32FA399-3132-4C8D-BE01-EF54379F0D99}"/>
    <cellStyle name="SAPBEXexcBad7 2 2 2 5" xfId="5172" xr:uid="{C34BDAD9-A98F-4B40-A904-9A29625A5702}"/>
    <cellStyle name="SAPBEXexcBad7 2 2 2 6" xfId="7272" xr:uid="{9F1528AD-ED52-4CF9-8EB8-FADC35C5CC12}"/>
    <cellStyle name="SAPBEXexcBad7 2 2 2 7" xfId="7912" xr:uid="{2701096D-5E65-46F4-A26F-E22B1B263A7B}"/>
    <cellStyle name="SAPBEXexcBad7 2 2 2 8" xfId="9741" xr:uid="{B3AEE715-EB00-4067-8B2D-30F946CD6CC7}"/>
    <cellStyle name="SAPBEXexcBad7 2 2 2 9" xfId="9283" xr:uid="{1A0A4BBA-1E8C-4BB7-8340-1B34A89B341A}"/>
    <cellStyle name="SAPBEXexcBad7 2 2 3" xfId="4177" xr:uid="{508EDFC3-0002-4012-83B3-C6D3474C6EBB}"/>
    <cellStyle name="SAPBEXexcBad7 2 2 4" xfId="5071" xr:uid="{D4759168-EF87-4182-A158-5398F85DBABC}"/>
    <cellStyle name="SAPBEXexcBad7 2 2 5" xfId="5171" xr:uid="{6F498B84-6268-406D-848E-DC7B3ED15AC9}"/>
    <cellStyle name="SAPBEXexcBad7 2 2 6" xfId="7964" xr:uid="{8D2666E4-2C7A-4B75-B533-E3A5D28EB77C}"/>
    <cellStyle name="SAPBEXexcBad7 2 2 7" xfId="9220" xr:uid="{C229CCA3-49B2-4B7D-BE6C-AE982BDC6E27}"/>
    <cellStyle name="SAPBEXexcBad7 2 2 8" xfId="10459" xr:uid="{C6E29B39-11FA-4511-A705-4D3DAFB47674}"/>
    <cellStyle name="SAPBEXexcBad7 2 2 9" xfId="10369" xr:uid="{E47081F3-EE7B-48C4-8118-41B1EBA80F66}"/>
    <cellStyle name="SAPBEXexcBad7 2 3" xfId="5598" xr:uid="{AC7A5FD0-4D90-4D64-BAE7-1065B2AA60F1}"/>
    <cellStyle name="SAPBEXexcBad7 2 3 10" xfId="15666" xr:uid="{061262E7-65B7-4E90-88A8-E4E56E9B9955}"/>
    <cellStyle name="SAPBEXexcBad7 2 3 2" xfId="7067" xr:uid="{DD58AEAF-0C2C-4A78-AEA9-F357541A9FED}"/>
    <cellStyle name="SAPBEXexcBad7 2 3 3" xfId="8288" xr:uid="{4432AD21-E20E-49A3-AEF7-BBA7B9167C76}"/>
    <cellStyle name="SAPBEXexcBad7 2 3 4" xfId="9540" xr:uid="{325F882B-2EBE-4C91-A935-3F1D45DE5BB2}"/>
    <cellStyle name="SAPBEXexcBad7 2 3 5" xfId="10774" xr:uid="{98841677-3654-4E92-9D13-8D16001A41F2}"/>
    <cellStyle name="SAPBEXexcBad7 2 3 6" xfId="11933" xr:uid="{4DD1263B-2F72-41CA-8B1A-F7E81049FDE2}"/>
    <cellStyle name="SAPBEXexcBad7 2 3 7" xfId="13061" xr:uid="{EC9F50B4-5188-40F5-98BD-A31A2FEA0DF8}"/>
    <cellStyle name="SAPBEXexcBad7 2 3 8" xfId="14168" xr:uid="{3F8F59D5-023A-4DA0-96F6-1078AF8061F3}"/>
    <cellStyle name="SAPBEXexcBad7 2 3 9" xfId="15074" xr:uid="{F3734706-D6BE-4C5D-988E-0B8B221F8B33}"/>
    <cellStyle name="SAPBEXexcBad7 2 4" xfId="4176" xr:uid="{E010626B-1A7B-43E4-AEDA-8998BFD8ADA7}"/>
    <cellStyle name="SAPBEXexcBad7 2 5" xfId="3092" xr:uid="{1F275280-82E8-428C-ACD5-7EC16F0FCB1A}"/>
    <cellStyle name="SAPBEXexcBad7 2 6" xfId="5170" xr:uid="{6250ED79-8E31-43BC-A18E-6AD456068EEA}"/>
    <cellStyle name="SAPBEXexcBad7 2 7" xfId="7270" xr:uid="{EDD489C9-AB23-48D8-9FA3-37BBD2EA7271}"/>
    <cellStyle name="SAPBEXexcBad7 2 8" xfId="7916" xr:uid="{08E27B79-77C0-4F10-BEFF-AFA60E287C45}"/>
    <cellStyle name="SAPBEXexcBad7 2 9" xfId="9740" xr:uid="{478B2576-3EB0-4A86-9F02-0DAD650926E2}"/>
    <cellStyle name="SAPBEXexcBad7 20" xfId="3226" xr:uid="{CB9CD37F-5483-4235-8E53-3C2E751DD922}"/>
    <cellStyle name="SAPBEXexcBad7 21" xfId="5168" xr:uid="{3627243F-109D-4131-A282-6DEBE78835A1}"/>
    <cellStyle name="SAPBEXexcBad7 22" xfId="7269" xr:uid="{9885A9A4-7933-4CCE-8F71-18A7292840CA}"/>
    <cellStyle name="SAPBEXexcBad7 23" xfId="9222" xr:uid="{65BA64BF-77C2-42FD-9E9C-6F0A53D82E75}"/>
    <cellStyle name="SAPBEXexcBad7 24" xfId="10461" xr:uid="{D1ADFD38-F6B9-40A9-91AA-F8D7F86A428C}"/>
    <cellStyle name="SAPBEXexcBad7 25" xfId="9284" xr:uid="{9209D921-D70B-4684-A959-F694B5A13CE3}"/>
    <cellStyle name="SAPBEXexcBad7 26" xfId="12752" xr:uid="{D5C4F290-EDC5-4BE9-9A4A-E7A7A0D2298C}"/>
    <cellStyle name="SAPBEXexcBad7 27" xfId="13261" xr:uid="{F5D3ED3D-7994-4745-A0B9-5CA31199D185}"/>
    <cellStyle name="SAPBEXexcBad7 28" xfId="14821" xr:uid="{502250B8-01D1-4E95-A175-5B1A9AF498CE}"/>
    <cellStyle name="SAPBEXexcBad7 29" xfId="15876" xr:uid="{964676A1-7EE9-4249-8B4C-55229E700FC3}"/>
    <cellStyle name="SAPBEXexcBad7 3" xfId="1557" xr:uid="{00000000-0005-0000-0000-000024070000}"/>
    <cellStyle name="SAPBEXexcBad7 3 10" xfId="9117" xr:uid="{68883B0E-2143-47D8-AE61-ABD4AF9A86FE}"/>
    <cellStyle name="SAPBEXexcBad7 3 11" xfId="13876" xr:uid="{96EE7FEE-58A5-42D5-B792-0E89B0AD8BF2}"/>
    <cellStyle name="SAPBEXexcBad7 3 12" xfId="14050" xr:uid="{B5071F6E-1C23-472E-A32F-6988F844C45F}"/>
    <cellStyle name="SAPBEXexcBad7 3 2" xfId="5600" xr:uid="{3007E02E-CF55-4466-B925-37A8F5AEA201}"/>
    <cellStyle name="SAPBEXexcBad7 3 2 10" xfId="15668" xr:uid="{C0FC8ADA-7D4F-4433-A050-EDEF26913135}"/>
    <cellStyle name="SAPBEXexcBad7 3 2 2" xfId="7069" xr:uid="{F718BE12-53E8-4E46-94E3-19346F2B0B4E}"/>
    <cellStyle name="SAPBEXexcBad7 3 2 3" xfId="8290" xr:uid="{953F2535-F2FA-4174-9198-3D72559F8D24}"/>
    <cellStyle name="SAPBEXexcBad7 3 2 4" xfId="9542" xr:uid="{C733783E-3075-4B72-9111-3A7D78B8D530}"/>
    <cellStyle name="SAPBEXexcBad7 3 2 5" xfId="10776" xr:uid="{623DF91E-D231-4690-8B67-3F616EB49AED}"/>
    <cellStyle name="SAPBEXexcBad7 3 2 6" xfId="11935" xr:uid="{8DFD70B8-5BAE-49A1-BDB2-C3D3FAEF2731}"/>
    <cellStyle name="SAPBEXexcBad7 3 2 7" xfId="13063" xr:uid="{C467C671-D8E9-458C-8D36-DAE08A848B12}"/>
    <cellStyle name="SAPBEXexcBad7 3 2 8" xfId="14170" xr:uid="{BABD4902-6445-4EEE-945B-BC8016F5A417}"/>
    <cellStyle name="SAPBEXexcBad7 3 2 9" xfId="15076" xr:uid="{7C70A3C5-1F32-4674-B595-B9D4057AC886}"/>
    <cellStyle name="SAPBEXexcBad7 3 3" xfId="4179" xr:uid="{6F61CBA5-1BBB-4A47-ABDA-33AD39967B8D}"/>
    <cellStyle name="SAPBEXexcBad7 3 4" xfId="5069" xr:uid="{9F568F2B-802F-4E19-85D8-D034BFFF84DC}"/>
    <cellStyle name="SAPBEXexcBad7 3 5" xfId="6744" xr:uid="{1F7AAB3F-D76E-4517-AE05-C6E5AD1762C4}"/>
    <cellStyle name="SAPBEXexcBad7 3 6" xfId="7273" xr:uid="{BFD91FAE-6BDC-4D55-A7F7-34F96ECEA8B8}"/>
    <cellStyle name="SAPBEXexcBad7 3 7" xfId="7910" xr:uid="{49058EBF-A1CF-45A2-8150-CE6E3F2595F1}"/>
    <cellStyle name="SAPBEXexcBad7 3 8" xfId="9742" xr:uid="{1F1A73B7-F8D9-4046-9604-19EA91C8F758}"/>
    <cellStyle name="SAPBEXexcBad7 3 9" xfId="10370" xr:uid="{ADAAAEAB-4212-45E0-A5DF-2FA6397EE62A}"/>
    <cellStyle name="SAPBEXexcBad7 4" xfId="1558" xr:uid="{00000000-0005-0000-0000-000025070000}"/>
    <cellStyle name="SAPBEXexcBad7 4 10" xfId="9118" xr:uid="{E5B5FB4F-1796-4574-BDED-6BCAD74606FF}"/>
    <cellStyle name="SAPBEXexcBad7 4 11" xfId="13875" xr:uid="{2CEE47C0-B4F3-4519-B4BE-B857B25DB3FE}"/>
    <cellStyle name="SAPBEXexcBad7 4 12" xfId="14368" xr:uid="{46C6729B-CD06-4D7D-AC34-F3EAF1051471}"/>
    <cellStyle name="SAPBEXexcBad7 4 2" xfId="5601" xr:uid="{C6D6A578-B5CB-416C-9101-FF86B8FC03DA}"/>
    <cellStyle name="SAPBEXexcBad7 4 2 10" xfId="15669" xr:uid="{EA09BC6A-37A2-4FCC-9C5D-138941626181}"/>
    <cellStyle name="SAPBEXexcBad7 4 2 2" xfId="7070" xr:uid="{F9293943-FAE5-43C2-84AD-8574F7A08C10}"/>
    <cellStyle name="SAPBEXexcBad7 4 2 3" xfId="8291" xr:uid="{8C06B508-5D06-47B7-B133-91C4CB87536E}"/>
    <cellStyle name="SAPBEXexcBad7 4 2 4" xfId="9543" xr:uid="{B3BE6869-48CC-4B6F-8717-D2A98881D972}"/>
    <cellStyle name="SAPBEXexcBad7 4 2 5" xfId="10777" xr:uid="{F75B5094-B969-4AD4-96F5-7FD2F98B4769}"/>
    <cellStyle name="SAPBEXexcBad7 4 2 6" xfId="11936" xr:uid="{720D09FA-C144-4BF4-89D0-23D402795215}"/>
    <cellStyle name="SAPBEXexcBad7 4 2 7" xfId="13064" xr:uid="{761215C3-6FB0-4584-A8FD-2DF915252285}"/>
    <cellStyle name="SAPBEXexcBad7 4 2 8" xfId="14171" xr:uid="{254FA5B5-9A4E-4821-AA43-E3B4C64B1637}"/>
    <cellStyle name="SAPBEXexcBad7 4 2 9" xfId="15077" xr:uid="{7DB1A763-0756-4412-BCC4-79B49FF57B9C}"/>
    <cellStyle name="SAPBEXexcBad7 4 3" xfId="4180" xr:uid="{5DF44208-A664-4EBF-A3E5-0E99CFB30EFF}"/>
    <cellStyle name="SAPBEXexcBad7 4 4" xfId="5068" xr:uid="{5BC26BEC-C6E5-4C8C-B6D5-CA81082EC136}"/>
    <cellStyle name="SAPBEXexcBad7 4 5" xfId="6743" xr:uid="{74901E87-7357-4BD7-8F0C-9F3BB296577F}"/>
    <cellStyle name="SAPBEXexcBad7 4 6" xfId="7962" xr:uid="{9C7E2F4A-72D4-4600-A88F-B04E856B6297}"/>
    <cellStyle name="SAPBEXexcBad7 4 7" xfId="7915" xr:uid="{A717A321-DA1C-42F3-8289-515175EB96AD}"/>
    <cellStyle name="SAPBEXexcBad7 4 8" xfId="9743" xr:uid="{BFE57FF8-0FB9-4708-99A7-F53B0A3AA906}"/>
    <cellStyle name="SAPBEXexcBad7 4 9" xfId="10652" xr:uid="{884CD8C8-BDE1-4390-9EEF-A7DEDBCD47A6}"/>
    <cellStyle name="SAPBEXexcBad7 5" xfId="1559" xr:uid="{00000000-0005-0000-0000-000026070000}"/>
    <cellStyle name="SAPBEXexcBad7 5 10" xfId="9119" xr:uid="{2EF7A1DA-DCE2-4716-B824-19382041F332}"/>
    <cellStyle name="SAPBEXexcBad7 5 11" xfId="13265" xr:uid="{FEAD6045-30EE-49D1-9C24-21175EC38F87}"/>
    <cellStyle name="SAPBEXexcBad7 5 12" xfId="14369" xr:uid="{34FC5277-E600-4816-BA4B-418297191393}"/>
    <cellStyle name="SAPBEXexcBad7 5 2" xfId="5602" xr:uid="{E731D83A-39A1-4978-96AD-A7A02EDEBD29}"/>
    <cellStyle name="SAPBEXexcBad7 5 2 10" xfId="15670" xr:uid="{694A1EE5-AEDA-486A-86B1-78874E8E7FEC}"/>
    <cellStyle name="SAPBEXexcBad7 5 2 2" xfId="7071" xr:uid="{909C3F67-F0A2-457A-AA8E-06DD1FC1E3F7}"/>
    <cellStyle name="SAPBEXexcBad7 5 2 3" xfId="8292" xr:uid="{AFCFB07C-2DEB-466F-AC77-0C780DFD9203}"/>
    <cellStyle name="SAPBEXexcBad7 5 2 4" xfId="9544" xr:uid="{1993D418-E4C3-48F6-BF43-17934BBD2C05}"/>
    <cellStyle name="SAPBEXexcBad7 5 2 5" xfId="10778" xr:uid="{AC3A3E8B-A0E5-4C0A-817C-2EF2556337E8}"/>
    <cellStyle name="SAPBEXexcBad7 5 2 6" xfId="11937" xr:uid="{39EC491C-36FA-48F2-839F-6C4BDB26A48D}"/>
    <cellStyle name="SAPBEXexcBad7 5 2 7" xfId="13065" xr:uid="{989BDB8A-3736-477D-840F-224F70B86D16}"/>
    <cellStyle name="SAPBEXexcBad7 5 2 8" xfId="14172" xr:uid="{A1237B72-6A6D-4C93-A65B-0E7A02FD2864}"/>
    <cellStyle name="SAPBEXexcBad7 5 2 9" xfId="15078" xr:uid="{DF4C3EC1-8505-4134-9A73-00F6822C46B6}"/>
    <cellStyle name="SAPBEXexcBad7 5 3" xfId="4181" xr:uid="{38276B4D-4977-465A-A83F-4B5004A09C38}"/>
    <cellStyle name="SAPBEXexcBad7 5 4" xfId="5067" xr:uid="{92860A1F-DCB1-41EF-9A32-C7794DF78203}"/>
    <cellStyle name="SAPBEXexcBad7 5 5" xfId="3001" xr:uid="{356185D4-9F7F-40A7-9411-11C60DD53227}"/>
    <cellStyle name="SAPBEXexcBad7 5 6" xfId="7963" xr:uid="{56160DEF-7946-4D84-AC3A-0AA979113CEE}"/>
    <cellStyle name="SAPBEXexcBad7 5 7" xfId="7913" xr:uid="{BB36A421-9DEE-41CA-B73F-AFB32ACA1BBB}"/>
    <cellStyle name="SAPBEXexcBad7 5 8" xfId="9745" xr:uid="{33DACA29-04DF-4D1B-9D79-C84374CD9B88}"/>
    <cellStyle name="SAPBEXexcBad7 5 9" xfId="4819" xr:uid="{D4180AC3-FC7C-49D2-8E6A-785C848291CF}"/>
    <cellStyle name="SAPBEXexcBad7 6" xfId="1560" xr:uid="{00000000-0005-0000-0000-000027070000}"/>
    <cellStyle name="SAPBEXexcBad7 6 10" xfId="12749" xr:uid="{AD909DDD-E68E-469E-A4C8-1576FCB3DCCB}"/>
    <cellStyle name="SAPBEXexcBad7 6 11" xfId="13267" xr:uid="{8A6CB06F-FAC9-48BF-9AC7-2194C1C1E32B}"/>
    <cellStyle name="SAPBEXexcBad7 6 12" xfId="14818" xr:uid="{1819FFB3-DF82-4D43-ADDA-6C2DE67B0901}"/>
    <cellStyle name="SAPBEXexcBad7 6 2" xfId="5603" xr:uid="{EAD113EA-42FD-4C51-8F3C-D6907BF89C4E}"/>
    <cellStyle name="SAPBEXexcBad7 6 2 10" xfId="15671" xr:uid="{A7F14514-2622-4B93-BE60-3CD2FFD7C1F6}"/>
    <cellStyle name="SAPBEXexcBad7 6 2 2" xfId="7072" xr:uid="{B2BBDA71-F6C8-4072-8BDB-F2AC2E8E9D12}"/>
    <cellStyle name="SAPBEXexcBad7 6 2 3" xfId="8293" xr:uid="{21B0D118-F15C-4956-BC39-F597F791E1F3}"/>
    <cellStyle name="SAPBEXexcBad7 6 2 4" xfId="9545" xr:uid="{DF69EB7D-268B-4E6E-A75C-7BF424B856D9}"/>
    <cellStyle name="SAPBEXexcBad7 6 2 5" xfId="10779" xr:uid="{78EDD778-F8FC-450F-B022-D158E27FAE56}"/>
    <cellStyle name="SAPBEXexcBad7 6 2 6" xfId="11938" xr:uid="{D82F7197-B530-4005-914D-861EC5BC9612}"/>
    <cellStyle name="SAPBEXexcBad7 6 2 7" xfId="13066" xr:uid="{7B3DE494-CE67-4A48-AC42-AE11DC3F4E33}"/>
    <cellStyle name="SAPBEXexcBad7 6 2 8" xfId="14173" xr:uid="{492C0DC6-2991-4465-B784-286179F5097F}"/>
    <cellStyle name="SAPBEXexcBad7 6 2 9" xfId="15079" xr:uid="{69F0BA11-C138-485C-83C2-A53A98DADF19}"/>
    <cellStyle name="SAPBEXexcBad7 6 3" xfId="4182" xr:uid="{F670D6F9-F6BD-4520-B4CE-D9CBDD93F436}"/>
    <cellStyle name="SAPBEXexcBad7 6 4" xfId="5066" xr:uid="{E43FF35A-A5B5-45CF-BE27-D72EF59CE512}"/>
    <cellStyle name="SAPBEXexcBad7 6 5" xfId="3976" xr:uid="{677772AC-A2A1-4490-B532-DA697762939A}"/>
    <cellStyle name="SAPBEXexcBad7 6 6" xfId="7276" xr:uid="{39542C52-5EDB-4A3C-98BD-146624C14133}"/>
    <cellStyle name="SAPBEXexcBad7 6 7" xfId="9219" xr:uid="{AEC52366-E353-4618-99AA-F9096D53CC9F}"/>
    <cellStyle name="SAPBEXexcBad7 6 8" xfId="10458" xr:uid="{05082ADC-55F4-4049-9FA9-AA06024D1B24}"/>
    <cellStyle name="SAPBEXexcBad7 6 9" xfId="10653" xr:uid="{00E5F061-3CCE-495C-A35B-98FFC3C8C872}"/>
    <cellStyle name="SAPBEXexcBad7 7" xfId="1561" xr:uid="{00000000-0005-0000-0000-000028070000}"/>
    <cellStyle name="SAPBEXexcBad7 7 10" xfId="12748" xr:uid="{38DD9C62-077D-46D9-A3CF-8B7AB13F2684}"/>
    <cellStyle name="SAPBEXexcBad7 7 11" xfId="13268" xr:uid="{83D5B15F-B47F-419F-A243-7AA7126BA882}"/>
    <cellStyle name="SAPBEXexcBad7 7 12" xfId="14817" xr:uid="{0816EE0F-ECC9-469F-9576-5F519C6B0545}"/>
    <cellStyle name="SAPBEXexcBad7 7 2" xfId="5604" xr:uid="{85E7EA49-FB50-4D16-AA9A-8697AC1C1A1E}"/>
    <cellStyle name="SAPBEXexcBad7 7 2 10" xfId="15672" xr:uid="{2FEB6049-574A-40A5-BF8F-4DB01355879E}"/>
    <cellStyle name="SAPBEXexcBad7 7 2 2" xfId="7073" xr:uid="{9828415E-3269-4DF7-BD80-B3C7CC89C7D8}"/>
    <cellStyle name="SAPBEXexcBad7 7 2 3" xfId="8294" xr:uid="{AFD9905C-B840-44EC-B59C-D4CA07E83E3C}"/>
    <cellStyle name="SAPBEXexcBad7 7 2 4" xfId="9546" xr:uid="{4AEE6723-B87F-499B-8A9B-D51BB8043708}"/>
    <cellStyle name="SAPBEXexcBad7 7 2 5" xfId="10780" xr:uid="{A20843D0-EF80-49C6-8F0C-C057FABC9634}"/>
    <cellStyle name="SAPBEXexcBad7 7 2 6" xfId="11939" xr:uid="{B259FB84-7596-4DA9-95BE-768E5DD9D8A4}"/>
    <cellStyle name="SAPBEXexcBad7 7 2 7" xfId="13067" xr:uid="{D0554352-AB0F-42BA-9EC4-CED126107BA1}"/>
    <cellStyle name="SAPBEXexcBad7 7 2 8" xfId="14174" xr:uid="{91E04480-2B68-4FF1-BBEA-5A25DF9C9E92}"/>
    <cellStyle name="SAPBEXexcBad7 7 2 9" xfId="15080" xr:uid="{F010B6FE-B941-418A-91D5-42298D67DAF3}"/>
    <cellStyle name="SAPBEXexcBad7 7 3" xfId="4183" xr:uid="{8EB86664-0DF3-4AC2-9C8E-47ECB859A71C}"/>
    <cellStyle name="SAPBEXexcBad7 7 4" xfId="5065" xr:uid="{EA676503-C063-45D5-92D7-455C535DD85E}"/>
    <cellStyle name="SAPBEXexcBad7 7 5" xfId="5194" xr:uid="{812B7497-A8AB-413B-B38E-AEA4069CEADE}"/>
    <cellStyle name="SAPBEXexcBad7 7 6" xfId="7961" xr:uid="{7C0CB89E-46DD-4B16-9DD4-18C1197B93D6}"/>
    <cellStyle name="SAPBEXexcBad7 7 7" xfId="9218" xr:uid="{F382E824-2ADB-4D31-A2CB-0E0494ADECC3}"/>
    <cellStyle name="SAPBEXexcBad7 7 8" xfId="10457" xr:uid="{5012FEA0-967F-45DB-81EF-C5253CBE70E7}"/>
    <cellStyle name="SAPBEXexcBad7 7 9" xfId="9282" xr:uid="{F217BA6F-9E11-45C1-8210-85D9F057AA05}"/>
    <cellStyle name="SAPBEXexcBad7 8" xfId="1562" xr:uid="{00000000-0005-0000-0000-000029070000}"/>
    <cellStyle name="SAPBEXexcBad7 8 10" xfId="7637" xr:uid="{F93554C0-F5D2-456E-919F-562164B89440}"/>
    <cellStyle name="SAPBEXexcBad7 8 11" xfId="13874" xr:uid="{C9999795-1E0E-4A50-89A1-9EA9D815EEAC}"/>
    <cellStyle name="SAPBEXexcBad7 8 12" xfId="14370" xr:uid="{293E0B2B-B52A-4593-AE21-E585003840AD}"/>
    <cellStyle name="SAPBEXexcBad7 8 2" xfId="5605" xr:uid="{923244FB-5CC8-4F21-922B-E31D2B7C5EBE}"/>
    <cellStyle name="SAPBEXexcBad7 8 2 10" xfId="15673" xr:uid="{C3A6316A-3E6B-4475-8E7F-D3643DD53F7A}"/>
    <cellStyle name="SAPBEXexcBad7 8 2 2" xfId="7074" xr:uid="{4D309E5A-EA51-41E8-A427-3812062A9087}"/>
    <cellStyle name="SAPBEXexcBad7 8 2 3" xfId="8295" xr:uid="{9CCAE8E0-43AA-481F-B5D6-5572BDB434FF}"/>
    <cellStyle name="SAPBEXexcBad7 8 2 4" xfId="9547" xr:uid="{FDE5DE01-BC49-423A-A423-E241CE6CAC28}"/>
    <cellStyle name="SAPBEXexcBad7 8 2 5" xfId="10781" xr:uid="{D2C87814-DEB5-4077-87B3-66A654EA0D07}"/>
    <cellStyle name="SAPBEXexcBad7 8 2 6" xfId="11940" xr:uid="{9A8E90B9-09A6-46E7-9CF2-F0B569ED5EF7}"/>
    <cellStyle name="SAPBEXexcBad7 8 2 7" xfId="13068" xr:uid="{CCE5FA1B-709C-4FDA-8967-ED2264EAB5A3}"/>
    <cellStyle name="SAPBEXexcBad7 8 2 8" xfId="14175" xr:uid="{B1C59F5C-62BA-4D5E-982D-7C6D1DF76840}"/>
    <cellStyle name="SAPBEXexcBad7 8 2 9" xfId="15081" xr:uid="{2892BD65-B9A6-4079-A425-BE673699E332}"/>
    <cellStyle name="SAPBEXexcBad7 8 3" xfId="4184" xr:uid="{F24B14CA-CE98-469B-9148-1C5E7C06CA3A}"/>
    <cellStyle name="SAPBEXexcBad7 8 4" xfId="5064" xr:uid="{916ED852-DBC3-4487-912F-6EB7D8C946B1}"/>
    <cellStyle name="SAPBEXexcBad7 8 5" xfId="6742" xr:uid="{942386A4-FD1B-4CDD-9A3D-83BDA63D91BB}"/>
    <cellStyle name="SAPBEXexcBad7 8 6" xfId="7274" xr:uid="{91EE2020-D2D8-4E89-B0AD-B70550F80BFC}"/>
    <cellStyle name="SAPBEXexcBad7 8 7" xfId="7914" xr:uid="{73AF5263-CD14-4DF2-96A2-CE651C3C0B4E}"/>
    <cellStyle name="SAPBEXexcBad7 8 8" xfId="9744" xr:uid="{1C87125F-BFDE-4724-B05A-097E1BEEA14A}"/>
    <cellStyle name="SAPBEXexcBad7 8 9" xfId="10654" xr:uid="{6F8F27E6-169E-48BF-B180-7B97CE993BF0}"/>
    <cellStyle name="SAPBEXexcBad7 9" xfId="1563" xr:uid="{00000000-0005-0000-0000-00002A070000}"/>
    <cellStyle name="SAPBEXexcBad7 9 10" xfId="10492" xr:uid="{6511AC75-7604-4F11-ACAD-564C52093497}"/>
    <cellStyle name="SAPBEXexcBad7 9 11" xfId="13271" xr:uid="{FC03FF5F-B710-410F-B4B8-0BE44CE2EDE9}"/>
    <cellStyle name="SAPBEXexcBad7 9 12" xfId="14371" xr:uid="{75C2AA88-D722-4CD7-8CD2-5757BB986796}"/>
    <cellStyle name="SAPBEXexcBad7 9 2" xfId="5606" xr:uid="{5AD2A880-6388-4A7F-92B6-ED47C428DB24}"/>
    <cellStyle name="SAPBEXexcBad7 9 2 10" xfId="15674" xr:uid="{BDAB7E64-FB4D-4CEF-8206-BC3E646C1DD0}"/>
    <cellStyle name="SAPBEXexcBad7 9 2 2" xfId="7075" xr:uid="{9A751AC7-B521-4B52-9CD0-A2A68F980BF7}"/>
    <cellStyle name="SAPBEXexcBad7 9 2 3" xfId="8296" xr:uid="{3863A9F7-F800-46C4-A731-2DD65C24805D}"/>
    <cellStyle name="SAPBEXexcBad7 9 2 4" xfId="9548" xr:uid="{8EB44E74-B9D1-474F-9B31-B6F1A2C15072}"/>
    <cellStyle name="SAPBEXexcBad7 9 2 5" xfId="10782" xr:uid="{CE2B7A03-9903-4A66-9729-B670AD346D3C}"/>
    <cellStyle name="SAPBEXexcBad7 9 2 6" xfId="11941" xr:uid="{EBE79C72-362E-4E0A-BED7-5AC3667E6A04}"/>
    <cellStyle name="SAPBEXexcBad7 9 2 7" xfId="13069" xr:uid="{39B0A3CF-677B-4710-986F-FF3B016EA7C8}"/>
    <cellStyle name="SAPBEXexcBad7 9 2 8" xfId="14176" xr:uid="{0DF35FFE-3EE6-4341-9744-4FDCA269CF57}"/>
    <cellStyle name="SAPBEXexcBad7 9 2 9" xfId="15082" xr:uid="{54479CAC-9672-4F48-9515-6BB333E78A1D}"/>
    <cellStyle name="SAPBEXexcBad7 9 3" xfId="4185" xr:uid="{F013ADD4-BFD9-4722-BA23-1E1305C45BF6}"/>
    <cellStyle name="SAPBEXexcBad7 9 4" xfId="3223" xr:uid="{7F977C7F-B9F9-4C93-A977-6CC4D8EC3F0A}"/>
    <cellStyle name="SAPBEXexcBad7 9 5" xfId="3152" xr:uid="{782F8C3B-8C79-4942-A712-AAAD0C9C6D5F}"/>
    <cellStyle name="SAPBEXexcBad7 9 6" xfId="7960" xr:uid="{EF683C90-EDE1-4592-9D4D-7F2B381DF15E}"/>
    <cellStyle name="SAPBEXexcBad7 9 7" xfId="7925" xr:uid="{11015806-8B9B-475F-A051-47D16901CE09}"/>
    <cellStyle name="SAPBEXexcBad7 9 8" xfId="9746" xr:uid="{FB2ECB65-02D4-4F71-9E25-251A6924D934}"/>
    <cellStyle name="SAPBEXexcBad7 9 9" xfId="10655" xr:uid="{956CED9B-1CE6-4E32-8C5E-6E03B2589219}"/>
    <cellStyle name="SAPBEXexcBad7_gxaccion, 68" xfId="1564" xr:uid="{00000000-0005-0000-0000-00002B070000}"/>
    <cellStyle name="SAPBEXexcBad8" xfId="1565" xr:uid="{00000000-0005-0000-0000-00002C070000}"/>
    <cellStyle name="SAPBEXexcBad8 10" xfId="1566" xr:uid="{00000000-0005-0000-0000-00002D070000}"/>
    <cellStyle name="SAPBEXexcBad8 10 10" xfId="3381" xr:uid="{4508C63E-3BC0-4A58-B2D6-32515BC9F747}"/>
    <cellStyle name="SAPBEXexcBad8 10 11" xfId="9981" xr:uid="{8244299B-C60C-40B1-B688-973381DEA0AF}"/>
    <cellStyle name="SAPBEXexcBad8 10 12" xfId="14372" xr:uid="{A4E479CB-3134-4B66-ABE7-2F46D09707B7}"/>
    <cellStyle name="SAPBEXexcBad8 10 2" xfId="5607" xr:uid="{A2EC6DD0-B14A-41E6-AC06-96DA02C2FE15}"/>
    <cellStyle name="SAPBEXexcBad8 10 2 10" xfId="15675" xr:uid="{C7BDC721-9C50-4F27-B5F7-100310A5117D}"/>
    <cellStyle name="SAPBEXexcBad8 10 2 2" xfId="7076" xr:uid="{841B8F66-5E0B-4AD7-9278-DA38F8F2206C}"/>
    <cellStyle name="SAPBEXexcBad8 10 2 3" xfId="8297" xr:uid="{2BD9EFC9-0FF5-40EF-BF66-7267779356B9}"/>
    <cellStyle name="SAPBEXexcBad8 10 2 4" xfId="9549" xr:uid="{9AC5D887-81AD-4095-AB06-E8DBFBE9ED1B}"/>
    <cellStyle name="SAPBEXexcBad8 10 2 5" xfId="10783" xr:uid="{159B1CE0-C952-493D-9285-17F416907D13}"/>
    <cellStyle name="SAPBEXexcBad8 10 2 6" xfId="11942" xr:uid="{0AF30A65-B31E-498F-BDB3-23443BCC3A8D}"/>
    <cellStyle name="SAPBEXexcBad8 10 2 7" xfId="13070" xr:uid="{4A39EA4C-D8BE-4FF0-B5B2-60159682725C}"/>
    <cellStyle name="SAPBEXexcBad8 10 2 8" xfId="14177" xr:uid="{F33EF6D0-CEC5-4A3D-BFB3-616ED5D14E75}"/>
    <cellStyle name="SAPBEXexcBad8 10 2 9" xfId="15083" xr:uid="{F201628E-3483-40AB-A659-8D8ACA881127}"/>
    <cellStyle name="SAPBEXexcBad8 10 3" xfId="4187" xr:uid="{C793F2AE-8D73-4D33-A8DD-FB885EBE0894}"/>
    <cellStyle name="SAPBEXexcBad8 10 4" xfId="5063" xr:uid="{B0F1C822-81D8-4925-8AFF-B0AAED7DAF68}"/>
    <cellStyle name="SAPBEXexcBad8 10 5" xfId="3029" xr:uid="{C93E6025-5067-41CD-BF64-D31161540048}"/>
    <cellStyle name="SAPBEXexcBad8 10 6" xfId="3339" xr:uid="{BEF21BE7-3DDF-43A6-852F-A3FF60828D79}"/>
    <cellStyle name="SAPBEXexcBad8 10 7" xfId="7889" xr:uid="{FB6129D8-AFC5-4EED-AE4B-D0A37108EFF2}"/>
    <cellStyle name="SAPBEXexcBad8 10 8" xfId="9749" xr:uid="{02999F8B-34CF-4F09-950C-054C51476451}"/>
    <cellStyle name="SAPBEXexcBad8 10 9" xfId="3009" xr:uid="{965ADBDD-944A-4339-A3CD-B68240EA78E6}"/>
    <cellStyle name="SAPBEXexcBad8 11" xfId="1567" xr:uid="{00000000-0005-0000-0000-00002E070000}"/>
    <cellStyle name="SAPBEXexcBad8 11 10" xfId="12746" xr:uid="{1C4FB79D-F3D7-4DB3-8A4F-94D7BD29CECB}"/>
    <cellStyle name="SAPBEXexcBad8 11 11" xfId="13872" xr:uid="{80FF6AC6-944F-4179-BFEA-FEB10C0024B7}"/>
    <cellStyle name="SAPBEXexcBad8 11 12" xfId="14815" xr:uid="{F1ED3478-8FB8-4624-BFB8-206E09588972}"/>
    <cellStyle name="SAPBEXexcBad8 11 2" xfId="5608" xr:uid="{4562F184-C9B1-4CE8-9638-5207A8ABC889}"/>
    <cellStyle name="SAPBEXexcBad8 11 2 10" xfId="15676" xr:uid="{0A7415E8-B144-40B7-8F96-BE3ED09D4ABD}"/>
    <cellStyle name="SAPBEXexcBad8 11 2 2" xfId="7077" xr:uid="{AA292E52-80B5-466C-B34E-0401403B791F}"/>
    <cellStyle name="SAPBEXexcBad8 11 2 3" xfId="8298" xr:uid="{3EAB7260-D702-45D3-87B7-F9F5AC75184F}"/>
    <cellStyle name="SAPBEXexcBad8 11 2 4" xfId="9550" xr:uid="{AA720103-9E25-405E-A36C-E7591EF9B3B7}"/>
    <cellStyle name="SAPBEXexcBad8 11 2 5" xfId="10784" xr:uid="{78309EC6-02F5-4C89-A238-35269971694D}"/>
    <cellStyle name="SAPBEXexcBad8 11 2 6" xfId="11943" xr:uid="{73319043-83F9-4B89-8066-98575C3E5E57}"/>
    <cellStyle name="SAPBEXexcBad8 11 2 7" xfId="13071" xr:uid="{F09C155F-D032-4B13-85A0-DF357BBBFDA2}"/>
    <cellStyle name="SAPBEXexcBad8 11 2 8" xfId="14178" xr:uid="{93C65D87-FA75-40AC-B8A6-916DBBAC955D}"/>
    <cellStyle name="SAPBEXexcBad8 11 2 9" xfId="15084" xr:uid="{ECC71497-99E9-434C-9F2F-118E88385983}"/>
    <cellStyle name="SAPBEXexcBad8 11 3" xfId="4188" xr:uid="{171EA8BF-E788-4E01-B740-66210B1E0EB4}"/>
    <cellStyle name="SAPBEXexcBad8 11 4" xfId="3221" xr:uid="{6A2F0DFB-15C5-418C-A4EE-1647481D8D9E}"/>
    <cellStyle name="SAPBEXexcBad8 11 5" xfId="6740" xr:uid="{901E01CA-A197-4CB4-9758-A743AFA6E700}"/>
    <cellStyle name="SAPBEXexcBad8 11 6" xfId="6951" xr:uid="{5069842B-E915-4856-BE4F-D9E61CA4B68F}"/>
    <cellStyle name="SAPBEXexcBad8 11 7" xfId="9216" xr:uid="{115BC19F-CCF2-44AD-9535-CE78629A08EB}"/>
    <cellStyle name="SAPBEXexcBad8 11 8" xfId="10455" xr:uid="{539289D4-805C-49DF-B715-39573C7D9AC4}"/>
    <cellStyle name="SAPBEXexcBad8 11 9" xfId="11653" xr:uid="{86D94520-050D-43C8-80E3-964297A1464A}"/>
    <cellStyle name="SAPBEXexcBad8 12" xfId="2699" xr:uid="{00000000-0005-0000-0000-00002F070000}"/>
    <cellStyle name="SAPBEXexcBad8 13" xfId="2728" xr:uid="{00000000-0005-0000-0000-000030070000}"/>
    <cellStyle name="SAPBEXexcBad8 14" xfId="2788" xr:uid="{438770D9-ED12-4E0A-94F1-C0363ADD961A}"/>
    <cellStyle name="SAPBEXexcBad8 15" xfId="2840" xr:uid="{B1991CA3-8D8B-45FB-91D7-D586BEB646A9}"/>
    <cellStyle name="SAPBEXexcBad8 16" xfId="2878" xr:uid="{9B0F50E7-48A2-4F3C-B0DD-6C7F58C74D5C}"/>
    <cellStyle name="SAPBEXexcBad8 17" xfId="2922" xr:uid="{D3D3E956-54B2-4952-9AB9-925E0E5FA470}"/>
    <cellStyle name="SAPBEXexcBad8 18" xfId="2966" xr:uid="{5BCE17C8-70BB-4311-A9BB-B8518288C37E}"/>
    <cellStyle name="SAPBEXexcBad8 19" xfId="4186" xr:uid="{59B8E4C6-C080-40B5-A81D-0A540D86023D}"/>
    <cellStyle name="SAPBEXexcBad8 2" xfId="1568" xr:uid="{00000000-0005-0000-0000-000031070000}"/>
    <cellStyle name="SAPBEXexcBad8 2 10" xfId="10372" xr:uid="{ECFC6967-036A-4096-8795-232541A55259}"/>
    <cellStyle name="SAPBEXexcBad8 2 11" xfId="9148" xr:uid="{AFF8899F-6A5F-4906-90C2-E2E813491856}"/>
    <cellStyle name="SAPBEXexcBad8 2 12" xfId="13873" xr:uid="{612487ED-751D-465F-AA23-C4E606B7B16A}"/>
    <cellStyle name="SAPBEXexcBad8 2 13" xfId="14373" xr:uid="{6D2E77B5-94C2-4ECE-8A6A-FBA157443615}"/>
    <cellStyle name="SAPBEXexcBad8 2 2" xfId="1569" xr:uid="{00000000-0005-0000-0000-000032070000}"/>
    <cellStyle name="SAPBEXexcBad8 2 2 10" xfId="9416" xr:uid="{8D0E43C7-23F9-4980-BABC-FD34BEA603AF}"/>
    <cellStyle name="SAPBEXexcBad8 2 2 11" xfId="8146" xr:uid="{D39AA8F0-C6A7-40E9-9BDB-52D2A72A9404}"/>
    <cellStyle name="SAPBEXexcBad8 2 2 12" xfId="14374" xr:uid="{613CD832-0490-4B42-A923-C841A968EEE9}"/>
    <cellStyle name="SAPBEXexcBad8 2 2 2" xfId="1570" xr:uid="{00000000-0005-0000-0000-000033070000}"/>
    <cellStyle name="SAPBEXexcBad8 2 2 2 10" xfId="12744" xr:uid="{BB95FB1C-2B67-49B6-AB70-DEF580DE495F}"/>
    <cellStyle name="SAPBEXexcBad8 2 2 2 11" xfId="13871" xr:uid="{0B4D5D17-4418-4B97-9CD0-FF0703E47334}"/>
    <cellStyle name="SAPBEXexcBad8 2 2 2 12" xfId="14813" xr:uid="{A657EEDB-D566-4E9B-92E4-A16A9330FC46}"/>
    <cellStyle name="SAPBEXexcBad8 2 2 2 2" xfId="5610" xr:uid="{58C190FC-8DE4-46C7-A770-D5890B57C961}"/>
    <cellStyle name="SAPBEXexcBad8 2 2 2 2 10" xfId="15678" xr:uid="{AEC321BB-8415-40CB-9858-384202A4A2F6}"/>
    <cellStyle name="SAPBEXexcBad8 2 2 2 2 2" xfId="7079" xr:uid="{FA7A6A5A-25B7-4223-8835-90E71DBF6C6C}"/>
    <cellStyle name="SAPBEXexcBad8 2 2 2 2 3" xfId="8300" xr:uid="{3975410B-5E80-4AA0-9254-AC9A6757173B}"/>
    <cellStyle name="SAPBEXexcBad8 2 2 2 2 4" xfId="9552" xr:uid="{94EB4AC2-EC8D-4AD8-90D2-EB9EBEAD3D46}"/>
    <cellStyle name="SAPBEXexcBad8 2 2 2 2 5" xfId="10786" xr:uid="{D4FB125E-2088-4E75-969B-0C64780F897B}"/>
    <cellStyle name="SAPBEXexcBad8 2 2 2 2 6" xfId="11945" xr:uid="{926CDED8-00E6-4C0C-8D5A-F97F1516CE7D}"/>
    <cellStyle name="SAPBEXexcBad8 2 2 2 2 7" xfId="13073" xr:uid="{B7FB166A-E942-45B0-BB12-4B81290E623C}"/>
    <cellStyle name="SAPBEXexcBad8 2 2 2 2 8" xfId="14180" xr:uid="{77F25347-765A-451B-B706-F5674EB001BE}"/>
    <cellStyle name="SAPBEXexcBad8 2 2 2 2 9" xfId="15086" xr:uid="{F73BAFA0-657F-4017-9456-A42FAC3D8AF9}"/>
    <cellStyle name="SAPBEXexcBad8 2 2 2 3" xfId="4191" xr:uid="{2DD4B3CC-FF8F-4DFB-87FF-7E1922F0CA58}"/>
    <cellStyle name="SAPBEXexcBad8 2 2 2 4" xfId="3219" xr:uid="{9A965DE1-BEAA-446C-A0F9-E21CF992DB53}"/>
    <cellStyle name="SAPBEXexcBad8 2 2 2 5" xfId="6739" xr:uid="{D5CD0D63-59C2-49E4-B9CB-88704DE020CC}"/>
    <cellStyle name="SAPBEXexcBad8 2 2 2 6" xfId="7958" xr:uid="{8D9AA1E9-0D61-4019-AE88-356864400972}"/>
    <cellStyle name="SAPBEXexcBad8 2 2 2 7" xfId="9214" xr:uid="{F56681CD-265B-4C1C-A794-675047C76F7D}"/>
    <cellStyle name="SAPBEXexcBad8 2 2 2 8" xfId="10453" xr:uid="{081CCCFD-3920-4489-9E29-FC6E6387EE7D}"/>
    <cellStyle name="SAPBEXexcBad8 2 2 2 9" xfId="9281" xr:uid="{37B6046A-0937-43F5-BABB-1FCCF7688395}"/>
    <cellStyle name="SAPBEXexcBad8 2 2 3" xfId="4190" xr:uid="{2DE712A9-2C1C-4355-9AD3-AC2470FB40D6}"/>
    <cellStyle name="SAPBEXexcBad8 2 2 4" xfId="3220" xr:uid="{DF098AED-DDCC-4C6C-BB04-74D9FB56DB56}"/>
    <cellStyle name="SAPBEXexcBad8 2 2 5" xfId="3010" xr:uid="{35315495-D3F8-43D4-818C-D6C573D277F3}"/>
    <cellStyle name="SAPBEXexcBad8 2 2 6" xfId="7279" xr:uid="{89396A1C-5FD4-44D1-AC85-4E521B967BBF}"/>
    <cellStyle name="SAPBEXexcBad8 2 2 7" xfId="7921" xr:uid="{AA54AC13-7F70-4BAB-B218-073F27668A74}"/>
    <cellStyle name="SAPBEXexcBad8 2 2 8" xfId="7628" xr:uid="{94C587E5-87B4-405C-8BF8-60413AF98E54}"/>
    <cellStyle name="SAPBEXexcBad8 2 2 9" xfId="11652" xr:uid="{E6018C86-47AC-4977-BD0C-9CD276FB709A}"/>
    <cellStyle name="SAPBEXexcBad8 2 3" xfId="5609" xr:uid="{AA0A56AD-357B-4CE1-8DF4-7C2A8B23A190}"/>
    <cellStyle name="SAPBEXexcBad8 2 3 10" xfId="15677" xr:uid="{3E24E9F4-83A7-4DD9-8EC1-C635B1BE6D58}"/>
    <cellStyle name="SAPBEXexcBad8 2 3 2" xfId="7078" xr:uid="{BDF43B85-584D-4583-B782-5E595053B5DD}"/>
    <cellStyle name="SAPBEXexcBad8 2 3 3" xfId="8299" xr:uid="{2441EF7F-93D3-47C4-87EA-3251397752AA}"/>
    <cellStyle name="SAPBEXexcBad8 2 3 4" xfId="9551" xr:uid="{C1F1E9F6-E8B9-4FC1-9ADD-1C2BD1A8735E}"/>
    <cellStyle name="SAPBEXexcBad8 2 3 5" xfId="10785" xr:uid="{4ABCEA89-B06C-4BF2-911F-28E561801637}"/>
    <cellStyle name="SAPBEXexcBad8 2 3 6" xfId="11944" xr:uid="{72CA3247-5971-4F85-B6B0-1718560295E5}"/>
    <cellStyle name="SAPBEXexcBad8 2 3 7" xfId="13072" xr:uid="{8D9374EA-87CB-4E60-BCEF-4CF5FE031191}"/>
    <cellStyle name="SAPBEXexcBad8 2 3 8" xfId="14179" xr:uid="{E69F81F3-523B-411A-ACF7-647BCB31E8B5}"/>
    <cellStyle name="SAPBEXexcBad8 2 3 9" xfId="15085" xr:uid="{C673ACB6-F68C-40A0-8F91-4ED4FFF617AA}"/>
    <cellStyle name="SAPBEXexcBad8 2 4" xfId="4189" xr:uid="{1CCD7042-4896-4684-8652-2F65A297C568}"/>
    <cellStyle name="SAPBEXexcBad8 2 5" xfId="5062" xr:uid="{F07A0C09-DE5F-412E-BFDB-22101507BCBA}"/>
    <cellStyle name="SAPBEXexcBad8 2 6" xfId="6741" xr:uid="{AFD089A3-2999-4C24-9C0F-D9090262A80C}"/>
    <cellStyle name="SAPBEXexcBad8 2 7" xfId="7275" xr:uid="{B428B099-99D3-43FF-8008-794042630518}"/>
    <cellStyle name="SAPBEXexcBad8 2 8" xfId="3899" xr:uid="{2A4F9E68-A292-49E2-90C0-CC71C529C967}"/>
    <cellStyle name="SAPBEXexcBad8 2 9" xfId="9747" xr:uid="{3E9C77EE-D7AC-451E-A24C-E389DE9C661B}"/>
    <cellStyle name="SAPBEXexcBad8 20" xfId="3222" xr:uid="{D94CC9FE-6FC9-44FB-AA18-D3EF677257CF}"/>
    <cellStyle name="SAPBEXexcBad8 21" xfId="3015" xr:uid="{732BA87C-169E-4BE0-82C0-93D960F8CCFC}"/>
    <cellStyle name="SAPBEXexcBad8 22" xfId="7959" xr:uid="{EBDA6774-4907-4FA0-8332-34D2B33A975D}"/>
    <cellStyle name="SAPBEXexcBad8 23" xfId="9217" xr:uid="{CC0A0D9E-31C1-44F6-B77D-B4E0E4FA3FC4}"/>
    <cellStyle name="SAPBEXexcBad8 24" xfId="10456" xr:uid="{AEEC5AC9-1634-49B3-AB7B-9DA9B5F02D88}"/>
    <cellStyle name="SAPBEXexcBad8 25" xfId="10371" xr:uid="{C9BC43A5-43C0-4AA1-93B7-819B47C1DEF7}"/>
    <cellStyle name="SAPBEXexcBad8 26" xfId="12747" xr:uid="{6390D7FB-3925-4399-990A-53552822AE87}"/>
    <cellStyle name="SAPBEXexcBad8 27" xfId="13269" xr:uid="{F2262B09-D051-467C-9E06-E70CA804E9C2}"/>
    <cellStyle name="SAPBEXexcBad8 28" xfId="14816" xr:uid="{21BFDE4D-7B18-4808-8DCB-3B3A7F5DD4C8}"/>
    <cellStyle name="SAPBEXexcBad8 29" xfId="15877" xr:uid="{4A065806-1DC2-48BE-8AAD-2965467A61EE}"/>
    <cellStyle name="SAPBEXexcBad8 3" xfId="1571" xr:uid="{00000000-0005-0000-0000-000034070000}"/>
    <cellStyle name="SAPBEXexcBad8 3 10" xfId="12745" xr:uid="{7CE29540-902F-4B43-8C41-66AC2EC6430F}"/>
    <cellStyle name="SAPBEXexcBad8 3 11" xfId="12944" xr:uid="{C99F6FEA-077F-4EA2-915E-5473D62C58A2}"/>
    <cellStyle name="SAPBEXexcBad8 3 12" xfId="14814" xr:uid="{89D635AB-62E0-47D5-99BA-ADF68C720994}"/>
    <cellStyle name="SAPBEXexcBad8 3 2" xfId="5611" xr:uid="{B3DF12F1-6368-4C5C-B4BA-08D48B49B9B5}"/>
    <cellStyle name="SAPBEXexcBad8 3 2 10" xfId="15679" xr:uid="{0ED881E2-7373-4232-AD06-D48C65B13A19}"/>
    <cellStyle name="SAPBEXexcBad8 3 2 2" xfId="7080" xr:uid="{010A759C-A363-40D7-B135-737BBDCFB3E7}"/>
    <cellStyle name="SAPBEXexcBad8 3 2 3" xfId="8301" xr:uid="{FA33C4B3-94E0-4144-BDE4-1631FD333432}"/>
    <cellStyle name="SAPBEXexcBad8 3 2 4" xfId="9553" xr:uid="{9CDDA3BC-9FCC-4086-9632-A21BB6AC34B6}"/>
    <cellStyle name="SAPBEXexcBad8 3 2 5" xfId="10787" xr:uid="{501ABB14-E64F-4BDC-9343-A1036E6D6A43}"/>
    <cellStyle name="SAPBEXexcBad8 3 2 6" xfId="11946" xr:uid="{3EBF71E1-1A53-431A-A6C4-FBEEEB999930}"/>
    <cellStyle name="SAPBEXexcBad8 3 2 7" xfId="13074" xr:uid="{28861ED7-79DD-4DEC-8FC4-BF2B6776A2B7}"/>
    <cellStyle name="SAPBEXexcBad8 3 2 8" xfId="14181" xr:uid="{B97E38CB-F69D-4011-8802-487FA00C6FA6}"/>
    <cellStyle name="SAPBEXexcBad8 3 2 9" xfId="15087" xr:uid="{AEEC7586-CB06-47E2-B488-278B260EE10D}"/>
    <cellStyle name="SAPBEXexcBad8 3 3" xfId="4192" xr:uid="{5247B7BF-721A-46AE-9C7B-8B0EDC42E4A4}"/>
    <cellStyle name="SAPBEXexcBad8 3 4" xfId="3218" xr:uid="{D7104D44-C6A4-46B8-B96C-7005CB1DEF8A}"/>
    <cellStyle name="SAPBEXexcBad8 3 5" xfId="5173" xr:uid="{B387A1EB-E8F6-4CE4-9FF9-12FF9B12EADA}"/>
    <cellStyle name="SAPBEXexcBad8 3 6" xfId="7957" xr:uid="{45350C27-810E-4E2B-985E-FF9442DD1B17}"/>
    <cellStyle name="SAPBEXexcBad8 3 7" xfId="9215" xr:uid="{E0309B17-B97D-4662-99B2-F687B4AD8499}"/>
    <cellStyle name="SAPBEXexcBad8 3 8" xfId="10454" xr:uid="{A00BCEA1-996D-432E-9B44-DCA586BB55C9}"/>
    <cellStyle name="SAPBEXexcBad8 3 9" xfId="3054" xr:uid="{D0589CA2-D929-44FB-B8A7-F046DC43D368}"/>
    <cellStyle name="SAPBEXexcBad8 4" xfId="1572" xr:uid="{00000000-0005-0000-0000-000035070000}"/>
    <cellStyle name="SAPBEXexcBad8 4 10" xfId="10491" xr:uid="{5A87B5A5-471B-4831-9F6E-B660DA8F68EF}"/>
    <cellStyle name="SAPBEXexcBad8 4 11" xfId="13870" xr:uid="{0B93A41F-40A9-4CB2-99C1-072056E12BA9}"/>
    <cellStyle name="SAPBEXexcBad8 4 12" xfId="14377" xr:uid="{42098BFE-25AA-4467-ABF1-18FA024D3D55}"/>
    <cellStyle name="SAPBEXexcBad8 4 2" xfId="5612" xr:uid="{BB3E76B6-25CA-487E-B922-93F341516C56}"/>
    <cellStyle name="SAPBEXexcBad8 4 2 10" xfId="15680" xr:uid="{68772622-B06D-46D9-84B5-DAF5F506F76D}"/>
    <cellStyle name="SAPBEXexcBad8 4 2 2" xfId="7081" xr:uid="{C736412C-A343-44FB-8823-CB9DF60FFFC3}"/>
    <cellStyle name="SAPBEXexcBad8 4 2 3" xfId="8302" xr:uid="{59448731-0ED3-4D00-BAC1-9F3DB9C3FDD2}"/>
    <cellStyle name="SAPBEXexcBad8 4 2 4" xfId="9554" xr:uid="{B9C2B22C-CC5E-43D8-AF71-A271FE1074CF}"/>
    <cellStyle name="SAPBEXexcBad8 4 2 5" xfId="10788" xr:uid="{AD038542-A23C-4D55-8D3B-A8E636A94D9B}"/>
    <cellStyle name="SAPBEXexcBad8 4 2 6" xfId="11947" xr:uid="{CB43BAE0-D501-4522-8DAB-7778AC6DF8BB}"/>
    <cellStyle name="SAPBEXexcBad8 4 2 7" xfId="13075" xr:uid="{9D847A63-5EF9-488F-8C5C-B51AE5BCCE44}"/>
    <cellStyle name="SAPBEXexcBad8 4 2 8" xfId="14182" xr:uid="{42BC6C63-78E7-4278-8B2D-F45F5F69D740}"/>
    <cellStyle name="SAPBEXexcBad8 4 2 9" xfId="15088" xr:uid="{A6D6D2FD-7802-4C20-B8DD-E14CDEE667E4}"/>
    <cellStyle name="SAPBEXexcBad8 4 3" xfId="4193" xr:uid="{8E79DEBF-D157-40D8-A5CA-416C6A7BDB0F}"/>
    <cellStyle name="SAPBEXexcBad8 4 4" xfId="3091" xr:uid="{787AD705-87AD-40F5-A7C5-2194CB7BDDDB}"/>
    <cellStyle name="SAPBEXexcBad8 4 5" xfId="6738" xr:uid="{CF59EDDC-139D-4EF7-834B-52088483CBD5}"/>
    <cellStyle name="SAPBEXexcBad8 4 6" xfId="7282" xr:uid="{FD4281AD-D223-486F-A095-56F6551E7A2E}"/>
    <cellStyle name="SAPBEXexcBad8 4 7" xfId="8170" xr:uid="{1973A879-D40B-4720-9E4D-49B5C1E2EA2F}"/>
    <cellStyle name="SAPBEXexcBad8 4 8" xfId="8026" xr:uid="{C7924DD7-7756-4D53-850A-636E484048D6}"/>
    <cellStyle name="SAPBEXexcBad8 4 9" xfId="11650" xr:uid="{2F4E569A-CBF2-48DD-AA1D-C31AE3478866}"/>
    <cellStyle name="SAPBEXexcBad8 5" xfId="1573" xr:uid="{00000000-0005-0000-0000-000036070000}"/>
    <cellStyle name="SAPBEXexcBad8 5 10" xfId="12743" xr:uid="{7D84EED4-B91B-42F8-A001-18A027B0D16E}"/>
    <cellStyle name="SAPBEXexcBad8 5 11" xfId="13270" xr:uid="{58972FB9-02D3-486B-B3C7-48C018414DC3}"/>
    <cellStyle name="SAPBEXexcBad8 5 12" xfId="14812" xr:uid="{014FD33D-6E17-4E73-BE31-512979F78C4A}"/>
    <cellStyle name="SAPBEXexcBad8 5 2" xfId="5613" xr:uid="{E695DF6D-29A0-4CC6-8D9D-3D7DF21E9E71}"/>
    <cellStyle name="SAPBEXexcBad8 5 2 10" xfId="15681" xr:uid="{5D01B578-0F74-4019-A6CB-9698A17D70E1}"/>
    <cellStyle name="SAPBEXexcBad8 5 2 2" xfId="7082" xr:uid="{579ECFD3-684A-4AA4-8992-6EF8A8B702F8}"/>
    <cellStyle name="SAPBEXexcBad8 5 2 3" xfId="8303" xr:uid="{058D913F-F91D-4921-9488-E871BAA33FB2}"/>
    <cellStyle name="SAPBEXexcBad8 5 2 4" xfId="9555" xr:uid="{D5DD7F32-49A5-4300-A3BD-D8E8917D109E}"/>
    <cellStyle name="SAPBEXexcBad8 5 2 5" xfId="10789" xr:uid="{F7582E41-0F7A-4A81-919B-D1F656AF2787}"/>
    <cellStyle name="SAPBEXexcBad8 5 2 6" xfId="11948" xr:uid="{D4959DE6-7153-41DA-A4FA-A2EBFB3B319E}"/>
    <cellStyle name="SAPBEXexcBad8 5 2 7" xfId="13076" xr:uid="{55F7CFE4-09A8-4D95-B5CF-47C4DBBFCB7C}"/>
    <cellStyle name="SAPBEXexcBad8 5 2 8" xfId="14183" xr:uid="{92ACC38D-3CDA-4BD2-97E4-9D4320F1E8E3}"/>
    <cellStyle name="SAPBEXexcBad8 5 2 9" xfId="15089" xr:uid="{A16483F1-1AD9-465F-8508-5DD056F60947}"/>
    <cellStyle name="SAPBEXexcBad8 5 3" xfId="4194" xr:uid="{504552CC-3E05-4E5B-95BF-5B5C4ADFA03B}"/>
    <cellStyle name="SAPBEXexcBad8 5 4" xfId="5061" xr:uid="{E2A32A2C-B414-4EC8-91D5-0F8185A0C7DF}"/>
    <cellStyle name="SAPBEXexcBad8 5 5" xfId="3014" xr:uid="{69FD3330-D40A-4268-ACA2-C0779CDB47AD}"/>
    <cellStyle name="SAPBEXexcBad8 5 6" xfId="7280" xr:uid="{31F6B9B5-BF2A-4B27-BA5E-AE60B5A0C64B}"/>
    <cellStyle name="SAPBEXexcBad8 5 7" xfId="9213" xr:uid="{1A989E5E-02C0-4B3E-A575-7C52E04CF14E}"/>
    <cellStyle name="SAPBEXexcBad8 5 8" xfId="10452" xr:uid="{74AE5945-E749-486A-A725-5346D4B163BE}"/>
    <cellStyle name="SAPBEXexcBad8 5 9" xfId="11651" xr:uid="{2D6C446D-347F-4D5F-91A9-1435EAF153C3}"/>
    <cellStyle name="SAPBEXexcBad8 6" xfId="1574" xr:uid="{00000000-0005-0000-0000-000037070000}"/>
    <cellStyle name="SAPBEXexcBad8 6 10" xfId="7496" xr:uid="{7C3852DA-36F3-45B6-B2DD-9DDF79958C10}"/>
    <cellStyle name="SAPBEXexcBad8 6 11" xfId="13869" xr:uid="{327837E8-2302-4278-A89F-60F8B6FE565A}"/>
    <cellStyle name="SAPBEXexcBad8 6 12" xfId="14375" xr:uid="{0799B0FB-B4B9-438A-A8F3-4B1BF3720A97}"/>
    <cellStyle name="SAPBEXexcBad8 6 2" xfId="5614" xr:uid="{E4E08D28-9448-4E3C-A552-4CCDC5E498CF}"/>
    <cellStyle name="SAPBEXexcBad8 6 2 10" xfId="15682" xr:uid="{62DCDE69-725B-4596-B270-B61C1D91E180}"/>
    <cellStyle name="SAPBEXexcBad8 6 2 2" xfId="7083" xr:uid="{11ED6F72-DDFF-4E32-A0F0-BB35ABF58630}"/>
    <cellStyle name="SAPBEXexcBad8 6 2 3" xfId="8304" xr:uid="{2B26C766-D76F-49E4-A12F-DD2058BE7CE2}"/>
    <cellStyle name="SAPBEXexcBad8 6 2 4" xfId="9556" xr:uid="{020D4C2E-C94D-4F02-BCD1-F2815F0F7B7E}"/>
    <cellStyle name="SAPBEXexcBad8 6 2 5" xfId="10790" xr:uid="{D54542A6-910F-45C5-B14A-69FEAF87542B}"/>
    <cellStyle name="SAPBEXexcBad8 6 2 6" xfId="11949" xr:uid="{A3C01EB7-B9C2-4EED-A2F8-799D400B8205}"/>
    <cellStyle name="SAPBEXexcBad8 6 2 7" xfId="13077" xr:uid="{CEAAF3ED-A94C-4CFE-AE03-F4A4DD4F1DB0}"/>
    <cellStyle name="SAPBEXexcBad8 6 2 8" xfId="14184" xr:uid="{389E1936-EC18-40B9-913D-B89C54B6A397}"/>
    <cellStyle name="SAPBEXexcBad8 6 2 9" xfId="15090" xr:uid="{B2066175-B10F-4E85-BFED-A1A5A36A7C7D}"/>
    <cellStyle name="SAPBEXexcBad8 6 3" xfId="4195" xr:uid="{AA4AA79A-0EBD-4F7A-A198-368BB6730F69}"/>
    <cellStyle name="SAPBEXexcBad8 6 4" xfId="5060" xr:uid="{4F7E59B3-A029-4015-99EA-4E141CC15E4F}"/>
    <cellStyle name="SAPBEXexcBad8 6 5" xfId="6737" xr:uid="{DFB57744-C07E-4482-ACCA-450884B2450E}"/>
    <cellStyle name="SAPBEXexcBad8 6 6" xfId="7281" xr:uid="{ABD3B9EB-2888-4FB8-BD9B-03D1C6B15606}"/>
    <cellStyle name="SAPBEXexcBad8 6 7" xfId="8488" xr:uid="{B5E5A882-3109-49DC-8575-22ECFE93CEE4}"/>
    <cellStyle name="SAPBEXexcBad8 6 8" xfId="9424" xr:uid="{1C7F95FB-2521-4972-B644-5E4594E408B8}"/>
    <cellStyle name="SAPBEXexcBad8 6 9" xfId="9280" xr:uid="{BA42665B-4CB6-4208-82B1-EF9A8C378A2A}"/>
    <cellStyle name="SAPBEXexcBad8 7" xfId="1575" xr:uid="{00000000-0005-0000-0000-000038070000}"/>
    <cellStyle name="SAPBEXexcBad8 7 10" xfId="12742" xr:uid="{BC46803E-5040-4114-99EF-8FCE7634A1C4}"/>
    <cellStyle name="SAPBEXexcBad8 7 11" xfId="13274" xr:uid="{5CB80E47-F822-4F29-9279-E916198D289B}"/>
    <cellStyle name="SAPBEXexcBad8 7 12" xfId="14811" xr:uid="{FAE830AF-4321-48BD-816E-8AE45EFD4DEF}"/>
    <cellStyle name="SAPBEXexcBad8 7 2" xfId="5615" xr:uid="{5CFC57A8-3D9E-45E7-9A3F-65A9186DD622}"/>
    <cellStyle name="SAPBEXexcBad8 7 2 10" xfId="15683" xr:uid="{8B96E448-6D3C-4733-A468-0DA81D5B6F8A}"/>
    <cellStyle name="SAPBEXexcBad8 7 2 2" xfId="7084" xr:uid="{F4756982-378F-41BE-BC6F-ECDAEF3D43C4}"/>
    <cellStyle name="SAPBEXexcBad8 7 2 3" xfId="8305" xr:uid="{ED84DE61-9DDC-41BC-B2E8-DA3C56412167}"/>
    <cellStyle name="SAPBEXexcBad8 7 2 4" xfId="9557" xr:uid="{CB59F439-A774-4897-BBE7-55855A306278}"/>
    <cellStyle name="SAPBEXexcBad8 7 2 5" xfId="10791" xr:uid="{6330F4BB-D377-474B-AAA1-54401027D2F1}"/>
    <cellStyle name="SAPBEXexcBad8 7 2 6" xfId="11950" xr:uid="{A04E3202-03FA-41E0-8AF7-FF1658F41780}"/>
    <cellStyle name="SAPBEXexcBad8 7 2 7" xfId="13078" xr:uid="{EA1F1A4D-4FB6-4332-89F0-1D2F560D5C95}"/>
    <cellStyle name="SAPBEXexcBad8 7 2 8" xfId="14185" xr:uid="{4842A655-7F6E-4ADD-8243-6B7B7846907D}"/>
    <cellStyle name="SAPBEXexcBad8 7 2 9" xfId="15091" xr:uid="{7CB0BF13-AA4D-4CE6-A252-7219ABE81092}"/>
    <cellStyle name="SAPBEXexcBad8 7 3" xfId="4196" xr:uid="{7A278D64-3881-40CD-8B02-672DE33CC9BD}"/>
    <cellStyle name="SAPBEXexcBad8 7 4" xfId="5059" xr:uid="{4A5B07D8-D578-4C25-AA79-99D48AC9477F}"/>
    <cellStyle name="SAPBEXexcBad8 7 5" xfId="5174" xr:uid="{F57A0BF9-BD91-4AC0-B914-0FA302440C22}"/>
    <cellStyle name="SAPBEXexcBad8 7 6" xfId="6306" xr:uid="{FE55D838-259C-484C-A292-B56FEDC56975}"/>
    <cellStyle name="SAPBEXexcBad8 7 7" xfId="9212" xr:uid="{21E0A453-8550-4EAC-B6D4-7DAF173228BF}"/>
    <cellStyle name="SAPBEXexcBad8 7 8" xfId="10451" xr:uid="{EA4A0581-1092-401D-B498-3EFE90659005}"/>
    <cellStyle name="SAPBEXexcBad8 7 9" xfId="11649" xr:uid="{4684BFB9-348E-447D-84C4-14A26A3A67B2}"/>
    <cellStyle name="SAPBEXexcBad8 8" xfId="1576" xr:uid="{00000000-0005-0000-0000-000039070000}"/>
    <cellStyle name="SAPBEXexcBad8 8 10" xfId="10490" xr:uid="{50F2B114-FE8C-42E6-887F-D8CAE7510F1C}"/>
    <cellStyle name="SAPBEXexcBad8 8 11" xfId="13276" xr:uid="{8A3E9664-4CA3-4E73-B19A-326FBED42E0E}"/>
    <cellStyle name="SAPBEXexcBad8 8 12" xfId="12675" xr:uid="{6A19DE3D-E758-46F4-A6B6-E4522CD620D0}"/>
    <cellStyle name="SAPBEXexcBad8 8 2" xfId="5616" xr:uid="{E06CD1AB-DE99-4DB6-BE08-AACE396B0709}"/>
    <cellStyle name="SAPBEXexcBad8 8 2 10" xfId="15684" xr:uid="{645A80B4-DA8C-4FCC-A019-5C0F0DB4C66F}"/>
    <cellStyle name="SAPBEXexcBad8 8 2 2" xfId="7085" xr:uid="{E9CFF345-B461-4C6B-9E66-8905AE4413A1}"/>
    <cellStyle name="SAPBEXexcBad8 8 2 3" xfId="8306" xr:uid="{7628A352-8D0B-4E7E-83BE-BBCE80871FA9}"/>
    <cellStyle name="SAPBEXexcBad8 8 2 4" xfId="9558" xr:uid="{D52CFB60-6FD6-475E-B8EB-818E33E8E2A2}"/>
    <cellStyle name="SAPBEXexcBad8 8 2 5" xfId="10792" xr:uid="{99267B3E-11A7-446F-BC6D-9FC9B1BDDE75}"/>
    <cellStyle name="SAPBEXexcBad8 8 2 6" xfId="11951" xr:uid="{F44C5DE4-4981-4875-B395-6119FD8ED260}"/>
    <cellStyle name="SAPBEXexcBad8 8 2 7" xfId="13079" xr:uid="{6A41E098-8CF8-4B71-9BE5-BFB8A258EC77}"/>
    <cellStyle name="SAPBEXexcBad8 8 2 8" xfId="14186" xr:uid="{1EEFA72B-3393-42BB-AAF2-264721AF9BE5}"/>
    <cellStyle name="SAPBEXexcBad8 8 2 9" xfId="15092" xr:uid="{4BFDAAF5-E9D5-458C-AA9B-06EDE4C27F75}"/>
    <cellStyle name="SAPBEXexcBad8 8 3" xfId="4197" xr:uid="{26A6958E-01D7-4E96-9E4C-3DE7B1E0FEF8}"/>
    <cellStyle name="SAPBEXexcBad8 8 4" xfId="5058" xr:uid="{EE8D5554-51B3-42F0-91D1-DFAF6F4EAA30}"/>
    <cellStyle name="SAPBEXexcBad8 8 5" xfId="3043" xr:uid="{9DBA445F-34E8-45C6-9CA6-98E5F771B4E4}"/>
    <cellStyle name="SAPBEXexcBad8 8 6" xfId="7283" xr:uid="{3DF3BAC5-3DEB-4BE6-BA09-C818A7C9D3D1}"/>
    <cellStyle name="SAPBEXexcBad8 8 7" xfId="8489" xr:uid="{A3597C60-E28D-4F67-9AC8-4C469220F359}"/>
    <cellStyle name="SAPBEXexcBad8 8 8" xfId="9748" xr:uid="{DD5E85B0-56F1-4D3D-9DBA-CAAD08189601}"/>
    <cellStyle name="SAPBEXexcBad8 8 9" xfId="3895" xr:uid="{EC243692-FE78-4160-A4F7-0F1D9F6E50A7}"/>
    <cellStyle name="SAPBEXexcBad8 9" xfId="1577" xr:uid="{00000000-0005-0000-0000-00003A070000}"/>
    <cellStyle name="SAPBEXexcBad8 9 10" xfId="12741" xr:uid="{E4DF36AB-0092-4720-8A42-53397ABE558D}"/>
    <cellStyle name="SAPBEXexcBad8 9 11" xfId="13275" xr:uid="{42C8FCD3-A2D3-4875-BFBB-D0D06A3E4391}"/>
    <cellStyle name="SAPBEXexcBad8 9 12" xfId="14810" xr:uid="{9F153F2C-1A6C-4288-AE79-1F22085CF60F}"/>
    <cellStyle name="SAPBEXexcBad8 9 2" xfId="5617" xr:uid="{3DC0D7A3-1106-46B0-887E-DB7093F1A0FD}"/>
    <cellStyle name="SAPBEXexcBad8 9 2 10" xfId="15685" xr:uid="{FC5F5815-D844-45B7-A844-7B6A969F2922}"/>
    <cellStyle name="SAPBEXexcBad8 9 2 2" xfId="7086" xr:uid="{182319AD-67A1-4892-9684-40F86C23C918}"/>
    <cellStyle name="SAPBEXexcBad8 9 2 3" xfId="8307" xr:uid="{81244C75-F2E6-4B21-8FFA-64C2E37CE50E}"/>
    <cellStyle name="SAPBEXexcBad8 9 2 4" xfId="9559" xr:uid="{A4E82052-2BBB-4378-91CE-E077BEE6B541}"/>
    <cellStyle name="SAPBEXexcBad8 9 2 5" xfId="10793" xr:uid="{56E918A8-8841-46DB-95A0-29A99AC749F9}"/>
    <cellStyle name="SAPBEXexcBad8 9 2 6" xfId="11952" xr:uid="{1887B839-4551-4858-9F52-EC31206B59E2}"/>
    <cellStyle name="SAPBEXexcBad8 9 2 7" xfId="13080" xr:uid="{B2B4FE5C-50F0-49D4-84A9-1BE788CD0363}"/>
    <cellStyle name="SAPBEXexcBad8 9 2 8" xfId="14187" xr:uid="{A8B25345-C9FF-4137-A62D-FE4FD5E3E1D1}"/>
    <cellStyle name="SAPBEXexcBad8 9 2 9" xfId="15093" xr:uid="{C48721DC-8557-4CE3-8F9C-EA1CFD3699FB}"/>
    <cellStyle name="SAPBEXexcBad8 9 3" xfId="4198" xr:uid="{5E6A1416-23F6-48BB-B437-2DD726795570}"/>
    <cellStyle name="SAPBEXexcBad8 9 4" xfId="5057" xr:uid="{A92B1FC6-E3E3-4046-AB64-CDD2D7024761}"/>
    <cellStyle name="SAPBEXexcBad8 9 5" xfId="3977" xr:uid="{2A6E0F9F-22D0-4290-B84F-755C315EA99E}"/>
    <cellStyle name="SAPBEXexcBad8 9 6" xfId="4918" xr:uid="{1DF0BA24-153B-40CF-AF99-89AEAF4BA15B}"/>
    <cellStyle name="SAPBEXexcBad8 9 7" xfId="9211" xr:uid="{5FF7B3DD-984F-4ED3-87A5-3A9F6B02D0B2}"/>
    <cellStyle name="SAPBEXexcBad8 9 8" xfId="10450" xr:uid="{2C21A67A-DFD3-400D-90FC-250B87C64B07}"/>
    <cellStyle name="SAPBEXexcBad8 9 9" xfId="11648" xr:uid="{DAB4393E-16C0-440C-9ECD-23FAE8C9FE74}"/>
    <cellStyle name="SAPBEXexcBad8_gxaccion, 68" xfId="1578" xr:uid="{00000000-0005-0000-0000-00003B070000}"/>
    <cellStyle name="SAPBEXexcBad9" xfId="1579" xr:uid="{00000000-0005-0000-0000-00003C070000}"/>
    <cellStyle name="SAPBEXexcBad9 10" xfId="1580" xr:uid="{00000000-0005-0000-0000-00003D070000}"/>
    <cellStyle name="SAPBEXexcBad9 10 10" xfId="13867" xr:uid="{87E03A81-BCB2-4676-BCED-2D7F50381278}"/>
    <cellStyle name="SAPBEXexcBad9 10 11" xfId="14376" xr:uid="{E3E3CD91-6C6F-42E1-9703-30F7DBF04499}"/>
    <cellStyle name="SAPBEXexcBad9 10 2" xfId="4200" xr:uid="{2AE5A04A-757A-4BD4-8866-C250C20ECD89}"/>
    <cellStyle name="SAPBEXexcBad9 10 3" xfId="5055" xr:uid="{6EDECDF8-3323-4CE7-BE7A-2CC91A3870DC}"/>
    <cellStyle name="SAPBEXexcBad9 10 4" xfId="6735" xr:uid="{8825CD3F-1367-4766-B6D4-3DDE4EE9658C}"/>
    <cellStyle name="SAPBEXexcBad9 10 5" xfId="6952" xr:uid="{B6CB2312-29C7-4931-A5A2-C69C7ADACD2F}"/>
    <cellStyle name="SAPBEXexcBad9 10 6" xfId="8492" xr:uid="{4D9E4909-28C6-4ADC-BC8E-9543F1E26B71}"/>
    <cellStyle name="SAPBEXexcBad9 10 7" xfId="9752" xr:uid="{5E91632A-8445-4A09-8E62-21C37927F95D}"/>
    <cellStyle name="SAPBEXexcBad9 10 8" xfId="10389" xr:uid="{18FDF36A-8ED9-4327-9746-057973D3D8B4}"/>
    <cellStyle name="SAPBEXexcBad9 10 9" xfId="10488" xr:uid="{11EA7C79-57FA-4051-8526-D2E884956E44}"/>
    <cellStyle name="SAPBEXexcBad9 11" xfId="1581" xr:uid="{00000000-0005-0000-0000-00003E070000}"/>
    <cellStyle name="SAPBEXexcBad9 11 10" xfId="13277" xr:uid="{0D5321C5-7217-4322-97B9-CB0E8CB6B0AB}"/>
    <cellStyle name="SAPBEXexcBad9 11 11" xfId="14380" xr:uid="{52991C9B-21EB-44A0-A2A3-65C4CB532FC5}"/>
    <cellStyle name="SAPBEXexcBad9 11 2" xfId="4201" xr:uid="{76B59F63-096D-45B0-9270-1A5323725A2D}"/>
    <cellStyle name="SAPBEXexcBad9 11 3" xfId="3217" xr:uid="{767C7C12-024B-48AB-952A-B632757F5280}"/>
    <cellStyle name="SAPBEXexcBad9 11 4" xfId="5175" xr:uid="{57012683-02D7-4477-84D1-4BBE68A425AD}"/>
    <cellStyle name="SAPBEXexcBad9 11 5" xfId="3338" xr:uid="{76D0C239-174A-4039-A565-BE39606FA8F1}"/>
    <cellStyle name="SAPBEXexcBad9 11 6" xfId="8491" xr:uid="{CF087080-1DFF-4046-94F9-D2BC18FD1EBD}"/>
    <cellStyle name="SAPBEXexcBad9 11 7" xfId="9753" xr:uid="{95FDC9A7-9B34-480F-863C-1CC795E396C3}"/>
    <cellStyle name="SAPBEXexcBad9 11 8" xfId="10395" xr:uid="{0442F796-6ABE-4746-80FC-29847157D772}"/>
    <cellStyle name="SAPBEXexcBad9 11 9" xfId="10489" xr:uid="{4A38A129-1F83-4D32-A650-4D25B926FB95}"/>
    <cellStyle name="SAPBEXexcBad9 12" xfId="2740" xr:uid="{00000000-0005-0000-0000-00003F070000}"/>
    <cellStyle name="SAPBEXexcBad9 13" xfId="2789" xr:uid="{6BFA2F4A-0C1D-4CBA-8CE5-ACBA12046F10}"/>
    <cellStyle name="SAPBEXexcBad9 14" xfId="2841" xr:uid="{1CB5FA8A-A7B8-4CD8-AB93-7E8BF7B8F6C7}"/>
    <cellStyle name="SAPBEXexcBad9 15" xfId="2879" xr:uid="{2DC3F752-2161-47A7-85CD-48B8D86A84F5}"/>
    <cellStyle name="SAPBEXexcBad9 16" xfId="2923" xr:uid="{1CD0FB9F-6CA6-48F7-AA54-264A2E2C8D02}"/>
    <cellStyle name="SAPBEXexcBad9 17" xfId="2967" xr:uid="{77B08DFC-46EC-46DD-93BF-037000E9D2B6}"/>
    <cellStyle name="SAPBEXexcBad9 18" xfId="4199" xr:uid="{F33A40C1-6223-4E83-AB5A-55955B966129}"/>
    <cellStyle name="SAPBEXexcBad9 19" xfId="5056" xr:uid="{35011DD6-EB4F-4815-8B6E-987879F8409F}"/>
    <cellStyle name="SAPBEXexcBad9 2" xfId="1582" xr:uid="{00000000-0005-0000-0000-000040070000}"/>
    <cellStyle name="SAPBEXexcBad9 2 10" xfId="12740" xr:uid="{961BB290-2611-4AFF-9100-4FAAEE0DFA7D}"/>
    <cellStyle name="SAPBEXexcBad9 2 11" xfId="11560" xr:uid="{8B4C5150-7040-4A83-85CD-DB699C47E557}"/>
    <cellStyle name="SAPBEXexcBad9 2 12" xfId="14809" xr:uid="{8C914BE1-E835-4CF9-9FE7-8B2641BB5BBE}"/>
    <cellStyle name="SAPBEXexcBad9 2 2" xfId="1583" xr:uid="{00000000-0005-0000-0000-000041070000}"/>
    <cellStyle name="SAPBEXexcBad9 2 2 10" xfId="12739" xr:uid="{BB134452-C6ED-424E-8176-30D4C5216DB5}"/>
    <cellStyle name="SAPBEXexcBad9 2 2 11" xfId="12662" xr:uid="{1529D73E-3CD7-42C0-BC63-5A5CE080F8C6}"/>
    <cellStyle name="SAPBEXexcBad9 2 2 12" xfId="14808" xr:uid="{2F88E01C-B85C-4083-90F6-A08665B5AB6D}"/>
    <cellStyle name="SAPBEXexcBad9 2 2 2" xfId="1584" xr:uid="{00000000-0005-0000-0000-000042070000}"/>
    <cellStyle name="SAPBEXexcBad9 2 2 2 10" xfId="12670" xr:uid="{FDE5540F-C9E5-484C-96AA-78FEEB948F12}"/>
    <cellStyle name="SAPBEXexcBad9 2 2 2 11" xfId="14383" xr:uid="{E530E81D-1DD1-4994-871D-ABB6414E8717}"/>
    <cellStyle name="SAPBEXexcBad9 2 2 2 2" xfId="4204" xr:uid="{8138D0D6-0584-4986-8EE5-948D9BEADB42}"/>
    <cellStyle name="SAPBEXexcBad9 2 2 2 3" xfId="5053" xr:uid="{E449E3EF-5107-43D6-BDC7-8FE8DC78081D}"/>
    <cellStyle name="SAPBEXexcBad9 2 2 2 4" xfId="4824" xr:uid="{30F25D22-B6ED-4522-841A-75FCA09106E4}"/>
    <cellStyle name="SAPBEXexcBad9 2 2 2 5" xfId="6665" xr:uid="{1F9D774B-E4AD-4F34-94B9-44C2A0669701}"/>
    <cellStyle name="SAPBEXexcBad9 2 2 2 6" xfId="8493" xr:uid="{C218DF18-8FE7-46E3-A289-B71775D6EDEB}"/>
    <cellStyle name="SAPBEXexcBad9 2 2 2 7" xfId="9755" xr:uid="{92C82DF3-D34C-4EAF-B5C5-FED2D707DDE1}"/>
    <cellStyle name="SAPBEXexcBad9 2 2 2 8" xfId="11646" xr:uid="{194A6970-732D-4D07-AEC2-01EA85148757}"/>
    <cellStyle name="SAPBEXexcBad9 2 2 2 9" xfId="7611" xr:uid="{0D8821FA-DC5D-4FFA-B745-0B5DE5142D3A}"/>
    <cellStyle name="SAPBEXexcBad9 2 2 3" xfId="4203" xr:uid="{1867020B-76F4-4D61-B459-2849E7DEE862}"/>
    <cellStyle name="SAPBEXexcBad9 2 2 4" xfId="3216" xr:uid="{C50C7F71-ACF1-424E-B486-2712505B3C03}"/>
    <cellStyle name="SAPBEXexcBad9 2 2 5" xfId="5176" xr:uid="{A1696F38-3983-43EC-BC8E-BD323E26E100}"/>
    <cellStyle name="SAPBEXexcBad9 2 2 6" xfId="3337" xr:uid="{10E79B97-26F2-436D-90D6-2D4E35E49A3A}"/>
    <cellStyle name="SAPBEXexcBad9 2 2 7" xfId="9209" xr:uid="{08472570-792E-422E-BAB1-B5EDCEE85200}"/>
    <cellStyle name="SAPBEXexcBad9 2 2 8" xfId="10448" xr:uid="{31D4C72F-6030-4AD3-8225-DE88E7A8AAA2}"/>
    <cellStyle name="SAPBEXexcBad9 2 2 9" xfId="8855" xr:uid="{BD3BAE7B-DED3-4714-B6E7-E7DD0A68E114}"/>
    <cellStyle name="SAPBEXexcBad9 2 3" xfId="4202" xr:uid="{DC3586EF-FE96-40F8-8A1B-5B17AF9A5C9E}"/>
    <cellStyle name="SAPBEXexcBad9 2 4" xfId="5054" xr:uid="{B3F479DA-5B8A-4B31-8C02-AF3E73AB7A72}"/>
    <cellStyle name="SAPBEXexcBad9 2 5" xfId="3978" xr:uid="{6CAB4DB3-D59D-41D2-BF1A-D2998B03E9F1}"/>
    <cellStyle name="SAPBEXexcBad9 2 6" xfId="6664" xr:uid="{161CA386-D7AC-4E6A-A115-A9D4E0DE9A0B}"/>
    <cellStyle name="SAPBEXexcBad9 2 7" xfId="9210" xr:uid="{64B51F0B-3492-412F-965D-07514B4E965A}"/>
    <cellStyle name="SAPBEXexcBad9 2 8" xfId="10449" xr:uid="{1E35CDE8-6DC6-4481-BDF2-11A76317855B}"/>
    <cellStyle name="SAPBEXexcBad9 2 9" xfId="10397" xr:uid="{71A24018-8A53-459B-BAD4-A7982D658753}"/>
    <cellStyle name="SAPBEXexcBad9 20" xfId="6736" xr:uid="{6FBB1739-E2FF-4720-B445-7CD88ADE3BEE}"/>
    <cellStyle name="SAPBEXexcBad9 21" xfId="6953" xr:uid="{166AB3F1-34A4-4774-A05B-92DC4C61D9C2}"/>
    <cellStyle name="SAPBEXexcBad9 22" xfId="8490" xr:uid="{C78B552F-AD1C-432E-B670-D80A683FE83A}"/>
    <cellStyle name="SAPBEXexcBad9 23" xfId="9754" xr:uid="{FC2BF0B0-9E67-4BEC-B476-F362BDB29C54}"/>
    <cellStyle name="SAPBEXexcBad9 24" xfId="11647" xr:uid="{5D73D666-3E34-45A3-A908-D2D7D7EBD064}"/>
    <cellStyle name="SAPBEXexcBad9 25" xfId="7624" xr:uid="{4B7D2333-D49F-4928-8AB0-4A262FBC972A}"/>
    <cellStyle name="SAPBEXexcBad9 26" xfId="13868" xr:uid="{C43B4439-4D66-49D6-9B54-70D5E7553734}"/>
    <cellStyle name="SAPBEXexcBad9 27" xfId="14051" xr:uid="{78C3C9E6-84C0-4414-86BF-BC7BD54F1662}"/>
    <cellStyle name="SAPBEXexcBad9 28" xfId="15878" xr:uid="{D6B357D6-0C2C-47A4-89EB-C76D761FD19D}"/>
    <cellStyle name="SAPBEXexcBad9 3" xfId="1585" xr:uid="{00000000-0005-0000-0000-000043070000}"/>
    <cellStyle name="SAPBEXexcBad9 3 10" xfId="12946" xr:uid="{999539F8-E5C0-4F6E-8D6D-7A95E7953A77}"/>
    <cellStyle name="SAPBEXexcBad9 3 11" xfId="14381" xr:uid="{5D7EB199-078E-43DA-8F50-11D6454B87C1}"/>
    <cellStyle name="SAPBEXexcBad9 3 2" xfId="4205" xr:uid="{4CF58807-0E07-41B6-9295-EF1C56C299D2}"/>
    <cellStyle name="SAPBEXexcBad9 3 3" xfId="3215" xr:uid="{472E757C-09E9-4FB1-8214-33C9AA6E4A0D}"/>
    <cellStyle name="SAPBEXexcBad9 3 4" xfId="3979" xr:uid="{6388CD68-9C78-4CD0-94AE-B9BE5C394AD8}"/>
    <cellStyle name="SAPBEXexcBad9 3 5" xfId="4907" xr:uid="{27E2FD60-4B68-4D48-B38F-F3BFCE53C11E}"/>
    <cellStyle name="SAPBEXexcBad9 3 6" xfId="8494" xr:uid="{B3D0AD37-1323-4062-AEEC-60564CA46FC1}"/>
    <cellStyle name="SAPBEXexcBad9 3 7" xfId="7627" xr:uid="{30C10531-5789-4300-A2D8-EA0DE3639961}"/>
    <cellStyle name="SAPBEXexcBad9 3 8" xfId="11645" xr:uid="{4B41A617-BD36-4E8B-825E-9369A31C64DC}"/>
    <cellStyle name="SAPBEXexcBad9 3 9" xfId="10487" xr:uid="{D97FB7AC-43F2-434E-A07F-FA9A746F7303}"/>
    <cellStyle name="SAPBEXexcBad9 4" xfId="1586" xr:uid="{00000000-0005-0000-0000-000044070000}"/>
    <cellStyle name="SAPBEXexcBad9 4 10" xfId="12945" xr:uid="{9466CFED-3BF9-4B1B-8EDD-0428BAA9D6FA}"/>
    <cellStyle name="SAPBEXexcBad9 4 11" xfId="14382" xr:uid="{3F9205B1-F3F6-406B-8FE1-78A288EF9643}"/>
    <cellStyle name="SAPBEXexcBad9 4 2" xfId="4206" xr:uid="{3A8BE819-796E-4DF0-92A3-ABA2874E3DA0}"/>
    <cellStyle name="SAPBEXexcBad9 4 3" xfId="5052" xr:uid="{20119B0A-36EE-4E01-B7C3-F4510643011C}"/>
    <cellStyle name="SAPBEXexcBad9 4 4" xfId="5177" xr:uid="{3CCE87ED-0E6B-4906-8258-23067525A960}"/>
    <cellStyle name="SAPBEXexcBad9 4 5" xfId="4895" xr:uid="{99FD7653-A5FA-47C0-8111-D4276A76129C}"/>
    <cellStyle name="SAPBEXexcBad9 4 6" xfId="8496" xr:uid="{6C69FE76-97BC-4AC6-A808-3048267133CF}"/>
    <cellStyle name="SAPBEXexcBad9 4 7" xfId="9130" xr:uid="{E0F4C1FD-8D57-465A-86FE-7419E5961EC5}"/>
    <cellStyle name="SAPBEXexcBad9 4 8" xfId="8916" xr:uid="{A58384C4-93F2-4B07-8F05-ACBDF05530E3}"/>
    <cellStyle name="SAPBEXexcBad9 4 9" xfId="9417" xr:uid="{215D92AF-DA35-4455-B5EE-504A4A7C7A5A}"/>
    <cellStyle name="SAPBEXexcBad9 5" xfId="1587" xr:uid="{00000000-0005-0000-0000-000045070000}"/>
    <cellStyle name="SAPBEXexcBad9 5 10" xfId="6370" xr:uid="{0D0A08B2-02AD-4F8E-8639-F5C46CF922FF}"/>
    <cellStyle name="SAPBEXexcBad9 5 11" xfId="13504" xr:uid="{69595D5E-1AA8-4BC5-84A8-DDBDA407A15B}"/>
    <cellStyle name="SAPBEXexcBad9 5 2" xfId="4207" xr:uid="{622AA475-3D1B-44A0-AE20-B68725BF15B2}"/>
    <cellStyle name="SAPBEXexcBad9 5 3" xfId="3214" xr:uid="{1589F579-871E-4DA3-9C6A-C8F099C3A3F7}"/>
    <cellStyle name="SAPBEXexcBad9 5 4" xfId="3980" xr:uid="{6ACACFE8-B3DD-4856-B198-77D4DE7BDAF2}"/>
    <cellStyle name="SAPBEXexcBad9 5 5" xfId="4892" xr:uid="{770FCDA5-2875-4104-8E86-8E4AA3439AC2}"/>
    <cellStyle name="SAPBEXexcBad9 5 6" xfId="7529" xr:uid="{AE01E256-DB24-4654-86F7-A6DC47E2B0C5}"/>
    <cellStyle name="SAPBEXexcBad9 5 7" xfId="9138" xr:uid="{39F24C37-C31E-4C54-A457-A10D13285F13}"/>
    <cellStyle name="SAPBEXexcBad9 5 8" xfId="10985" xr:uid="{EE2F150D-A8F6-46D4-8456-2BAF0F25324D}"/>
    <cellStyle name="SAPBEXexcBad9 5 9" xfId="8737" xr:uid="{C92FA7EE-B4D3-413B-B37C-A3F36AC4D052}"/>
    <cellStyle name="SAPBEXexcBad9 6" xfId="1588" xr:uid="{00000000-0005-0000-0000-000046070000}"/>
    <cellStyle name="SAPBEXexcBad9 6 10" xfId="12663" xr:uid="{467444D0-6DD1-4784-81AD-26076BDEBCC8}"/>
    <cellStyle name="SAPBEXexcBad9 6 11" xfId="14384" xr:uid="{1016420C-6343-4366-8E96-350CA6570EE8}"/>
    <cellStyle name="SAPBEXexcBad9 6 2" xfId="4208" xr:uid="{D44F7041-9EB8-4829-A0B2-D3751922B70C}"/>
    <cellStyle name="SAPBEXexcBad9 6 3" xfId="3213" xr:uid="{97B08C33-0024-41E9-9E1C-498255352CCE}"/>
    <cellStyle name="SAPBEXexcBad9 6 4" xfId="3981" xr:uid="{5254D776-F3F5-4A27-87C4-3E3B3A27595C}"/>
    <cellStyle name="SAPBEXexcBad9 6 5" xfId="4896" xr:uid="{F6AFCEC0-0531-44C6-B001-5791B230C6F4}"/>
    <cellStyle name="SAPBEXexcBad9 6 6" xfId="8495" xr:uid="{0DFF1CC6-CA51-4162-B71F-D926B9082DB6}"/>
    <cellStyle name="SAPBEXexcBad9 6 7" xfId="9426" xr:uid="{25CF4161-7DD1-40BD-8EA2-6B7BB5723860}"/>
    <cellStyle name="SAPBEXexcBad9 6 8" xfId="8859" xr:uid="{885011DF-E83C-4457-8B94-E4C6D7DD2843}"/>
    <cellStyle name="SAPBEXexcBad9 6 9" xfId="10486" xr:uid="{261A7C53-B219-4F3E-8FA8-4EF608471C13}"/>
    <cellStyle name="SAPBEXexcBad9 7" xfId="1589" xr:uid="{00000000-0005-0000-0000-000047070000}"/>
    <cellStyle name="SAPBEXexcBad9 7 10" xfId="7858" xr:uid="{8416A6ED-56DA-4B95-AFB3-9E4872ACCCD1}"/>
    <cellStyle name="SAPBEXexcBad9 7 11" xfId="12674" xr:uid="{E93C1696-EB77-4175-9825-2E6A57EFCE0A}"/>
    <cellStyle name="SAPBEXexcBad9 7 2" xfId="4209" xr:uid="{44CBE3D0-D73E-4E10-A1FB-BC03EAD9499C}"/>
    <cellStyle name="SAPBEXexcBad9 7 3" xfId="3212" xr:uid="{ADEC06A2-A98E-4B91-9122-74771FE1B41B}"/>
    <cellStyle name="SAPBEXexcBad9 7 4" xfId="5178" xr:uid="{FD3441BB-8F5D-43EA-AC15-D2E393A01F1A}"/>
    <cellStyle name="SAPBEXexcBad9 7 5" xfId="7956" xr:uid="{EBC8DDD4-500C-4241-A319-0797E810389D}"/>
    <cellStyle name="SAPBEXexcBad9 7 6" xfId="6674" xr:uid="{D1AEC76C-123E-494D-A811-7B3573F3C82B}"/>
    <cellStyle name="SAPBEXexcBad9 7 7" xfId="9425" xr:uid="{AE1F0672-FD52-4C91-A9FD-871018A3896E}"/>
    <cellStyle name="SAPBEXexcBad9 7 8" xfId="11644" xr:uid="{E3E6B202-16F5-4416-859B-03B04DEE88AC}"/>
    <cellStyle name="SAPBEXexcBad9 7 9" xfId="7629" xr:uid="{899E502F-C0AC-43B6-AFC9-07B734AEF9EC}"/>
    <cellStyle name="SAPBEXexcBad9 8" xfId="1590" xr:uid="{00000000-0005-0000-0000-000048070000}"/>
    <cellStyle name="SAPBEXexcBad9 8 10" xfId="12664" xr:uid="{946DB0C9-8D84-4E0F-A538-8738CA8A9EEA}"/>
    <cellStyle name="SAPBEXexcBad9 8 11" xfId="13806" xr:uid="{E5283AC8-CA3B-480E-B455-04849EFA83CD}"/>
    <cellStyle name="SAPBEXexcBad9 8 2" xfId="4210" xr:uid="{6137DB97-0FAC-4398-A179-C78119378F73}"/>
    <cellStyle name="SAPBEXexcBad9 8 3" xfId="3090" xr:uid="{9F8CFC1B-F382-42B0-9C96-16EBF91B9DFF}"/>
    <cellStyle name="SAPBEXexcBad9 8 4" xfId="5179" xr:uid="{0D5ECD37-765F-4D32-9E21-4318FE3AB60F}"/>
    <cellStyle name="SAPBEXexcBad9 8 5" xfId="6954" xr:uid="{826D9B2F-1969-4848-A7EA-F87B43EC524A}"/>
    <cellStyle name="SAPBEXexcBad9 8 6" xfId="3898" xr:uid="{9CA11296-CDF7-47FA-99E6-3DDA0F7CF4D9}"/>
    <cellStyle name="SAPBEXexcBad9 8 7" xfId="8025" xr:uid="{A17E066C-F180-4325-B0BC-5515020DAB70}"/>
    <cellStyle name="SAPBEXexcBad9 8 8" xfId="8850" xr:uid="{65B9E310-CF91-443F-8C54-58D5F4FFDB4B}"/>
    <cellStyle name="SAPBEXexcBad9 8 9" xfId="10485" xr:uid="{87FB4123-C62B-44F8-9193-E4F7842FBF76}"/>
    <cellStyle name="SAPBEXexcBad9 9" xfId="1591" xr:uid="{00000000-0005-0000-0000-000049070000}"/>
    <cellStyle name="SAPBEXexcBad9 9 10" xfId="11317" xr:uid="{A3177713-71C7-47C7-A066-31E10EE9FE8A}"/>
    <cellStyle name="SAPBEXexcBad9 9 11" xfId="14052" xr:uid="{FA25E30F-4A13-4C07-B579-30B96C4F3E90}"/>
    <cellStyle name="SAPBEXexcBad9 9 2" xfId="4211" xr:uid="{A0D2589E-CE63-4620-BD29-D022C8FDB8B3}"/>
    <cellStyle name="SAPBEXexcBad9 9 3" xfId="5051" xr:uid="{71FE0863-5631-422C-B517-4732669B8904}"/>
    <cellStyle name="SAPBEXexcBad9 9 4" xfId="3982" xr:uid="{C523AF4C-9884-45B8-8DC4-FF9551573B69}"/>
    <cellStyle name="SAPBEXexcBad9 9 5" xfId="7955" xr:uid="{E1B02F59-A65B-4916-BFA0-5E2FD8DF1996}"/>
    <cellStyle name="SAPBEXexcBad9 9 6" xfId="8171" xr:uid="{FC79FB7A-4183-43CC-9FA1-EE7399A67C0D}"/>
    <cellStyle name="SAPBEXexcBad9 9 7" xfId="9131" xr:uid="{4C01F321-0D64-4EA1-A9E1-F39D59D1A0FF}"/>
    <cellStyle name="SAPBEXexcBad9 9 8" xfId="11643" xr:uid="{954CC200-DB0A-430E-B44C-54DA81133189}"/>
    <cellStyle name="SAPBEXexcBad9 9 9" xfId="9120" xr:uid="{FF1DA0C0-0926-4F6F-95C7-ED0F2A67B04E}"/>
    <cellStyle name="SAPBEXexcBad9_gxaccion, 68" xfId="1592" xr:uid="{00000000-0005-0000-0000-00004A070000}"/>
    <cellStyle name="SAPBEXexcCritical4" xfId="1593" xr:uid="{00000000-0005-0000-0000-00004B070000}"/>
    <cellStyle name="SAPBEXexcCritical4 10" xfId="1594" xr:uid="{00000000-0005-0000-0000-00004C070000}"/>
    <cellStyle name="SAPBEXexcCritical4 10 10" xfId="7596" xr:uid="{205862F7-B1AB-4033-8CB0-1A01D5150EC1}"/>
    <cellStyle name="SAPBEXexcCritical4 10 11" xfId="11305" xr:uid="{F51D60EC-C570-479D-9DE1-4A806AE57240}"/>
    <cellStyle name="SAPBEXexcCritical4 10 12" xfId="13807" xr:uid="{60D605B5-C4CC-4A57-B69E-D58AD54146D3}"/>
    <cellStyle name="SAPBEXexcCritical4 10 2" xfId="5618" xr:uid="{E3F78C67-A6CE-4972-96E3-3CC66E857124}"/>
    <cellStyle name="SAPBEXexcCritical4 10 2 10" xfId="15686" xr:uid="{681C27DD-26E1-428C-AAF2-DF7B8C0F1024}"/>
    <cellStyle name="SAPBEXexcCritical4 10 2 2" xfId="7087" xr:uid="{CFE2324D-CB4E-4749-A448-47FBCDC7CEBD}"/>
    <cellStyle name="SAPBEXexcCritical4 10 2 3" xfId="8308" xr:uid="{172D6275-F889-40B8-8AE4-AC3F57AD9B7A}"/>
    <cellStyle name="SAPBEXexcCritical4 10 2 4" xfId="9560" xr:uid="{2E8C1A6F-2714-4A7D-8165-EF3F4072D5FC}"/>
    <cellStyle name="SAPBEXexcCritical4 10 2 5" xfId="10794" xr:uid="{FDD00DF5-AAFD-4DBF-B385-EC14371B9F4F}"/>
    <cellStyle name="SAPBEXexcCritical4 10 2 6" xfId="11953" xr:uid="{9DF3E369-880C-4962-9A2F-7B0D7BD726A8}"/>
    <cellStyle name="SAPBEXexcCritical4 10 2 7" xfId="13081" xr:uid="{D631E95F-ED34-4212-A834-27DF1E36C7C9}"/>
    <cellStyle name="SAPBEXexcCritical4 10 2 8" xfId="14188" xr:uid="{42A26CFE-A2E3-4938-B1D3-1AE798C65CE0}"/>
    <cellStyle name="SAPBEXexcCritical4 10 2 9" xfId="15094" xr:uid="{A228B86B-2A76-4727-AAFF-6C7E747D92EF}"/>
    <cellStyle name="SAPBEXexcCritical4 10 3" xfId="4213" xr:uid="{E56274D3-4E00-470D-9849-8EACCA72A8B8}"/>
    <cellStyle name="SAPBEXexcCritical4 10 4" xfId="5049" xr:uid="{BECFCFE3-21DC-4119-96A9-7E2939AACE74}"/>
    <cellStyle name="SAPBEXexcCritical4 10 5" xfId="3984" xr:uid="{741B8732-4490-41AF-835B-FDBFEAA8BE66}"/>
    <cellStyle name="SAPBEXexcCritical4 10 6" xfId="7953" xr:uid="{EBFDA7E2-1D1C-482D-B929-9064B96A0DF0}"/>
    <cellStyle name="SAPBEXexcCritical4 10 7" xfId="8502" xr:uid="{8A42C8C3-4CF6-4396-8169-9C6799B5CC50}"/>
    <cellStyle name="SAPBEXexcCritical4 10 8" xfId="7615" xr:uid="{C6130B91-8483-4CF7-81EF-638C87A0D2C8}"/>
    <cellStyle name="SAPBEXexcCritical4 10 9" xfId="11641" xr:uid="{C9F0E86C-6C95-4F8E-B96E-8AC3C3614B24}"/>
    <cellStyle name="SAPBEXexcCritical4 11" xfId="1595" xr:uid="{00000000-0005-0000-0000-00004D070000}"/>
    <cellStyle name="SAPBEXexcCritical4 11 10" xfId="10484" xr:uid="{4E83ADA7-A24F-43AD-87B3-A5B75F8F352C}"/>
    <cellStyle name="SAPBEXexcCritical4 11 11" xfId="12947" xr:uid="{5659A027-B72E-45C1-BC4A-E5E87E601D6A}"/>
    <cellStyle name="SAPBEXexcCritical4 11 12" xfId="11543" xr:uid="{61D7AD06-0DB5-448E-B6E7-B1E0704F1958}"/>
    <cellStyle name="SAPBEXexcCritical4 11 2" xfId="5619" xr:uid="{60C50D17-AF3A-4692-9384-7207AFABA298}"/>
    <cellStyle name="SAPBEXexcCritical4 11 2 10" xfId="15687" xr:uid="{F6F35B63-C1B8-418B-B1A7-18840A5CD2D0}"/>
    <cellStyle name="SAPBEXexcCritical4 11 2 2" xfId="7088" xr:uid="{1884D9A7-9B0F-4A88-8F19-002DB1730A1A}"/>
    <cellStyle name="SAPBEXexcCritical4 11 2 3" xfId="8309" xr:uid="{DC994395-2A25-4D42-86AB-E06081B47AF3}"/>
    <cellStyle name="SAPBEXexcCritical4 11 2 4" xfId="9561" xr:uid="{79F0453B-CD6C-43F4-A4F5-83FFB56A7466}"/>
    <cellStyle name="SAPBEXexcCritical4 11 2 5" xfId="10795" xr:uid="{3E42699C-3CF8-4394-A4F2-CCC81211116E}"/>
    <cellStyle name="SAPBEXexcCritical4 11 2 6" xfId="11954" xr:uid="{A9AAAC4E-FCC1-45E5-BFF2-CEC01C66FC33}"/>
    <cellStyle name="SAPBEXexcCritical4 11 2 7" xfId="13082" xr:uid="{D0B7C1B0-B819-4CE3-BE0F-732C336FD1E8}"/>
    <cellStyle name="SAPBEXexcCritical4 11 2 8" xfId="14189" xr:uid="{5BCF2642-ECE2-4593-A3EA-AE92EFB960A0}"/>
    <cellStyle name="SAPBEXexcCritical4 11 2 9" xfId="15095" xr:uid="{142F47AD-C097-4E89-AB08-B1C381E7414C}"/>
    <cellStyle name="SAPBEXexcCritical4 11 3" xfId="4214" xr:uid="{049ACC81-1A23-433A-AF62-A415FE14DFD4}"/>
    <cellStyle name="SAPBEXexcCritical4 11 4" xfId="5048" xr:uid="{9C60497B-F2C6-46B3-B533-D30CFBED3BDB}"/>
    <cellStyle name="SAPBEXexcCritical4 11 5" xfId="3985" xr:uid="{FF70FFB8-0856-42B1-9134-1996D6516476}"/>
    <cellStyle name="SAPBEXexcCritical4 11 6" xfId="7954" xr:uid="{C70B5618-A97D-458F-B474-4C02165F6537}"/>
    <cellStyle name="SAPBEXexcCritical4 11 7" xfId="8500" xr:uid="{769AFCAC-76A8-4200-809F-EBF5A06F93AC}"/>
    <cellStyle name="SAPBEXexcCritical4 11 8" xfId="7601" xr:uid="{A5E10959-BB3E-41C8-9229-B5279EEDBCF2}"/>
    <cellStyle name="SAPBEXexcCritical4 11 9" xfId="11642" xr:uid="{304B85F9-6A83-4827-86BC-AD606DD2BBF5}"/>
    <cellStyle name="SAPBEXexcCritical4 12" xfId="2700" xr:uid="{00000000-0005-0000-0000-00004E070000}"/>
    <cellStyle name="SAPBEXexcCritical4 13" xfId="2727" xr:uid="{00000000-0005-0000-0000-00004F070000}"/>
    <cellStyle name="SAPBEXexcCritical4 14" xfId="2790" xr:uid="{86376A58-807C-4873-89CE-BBE03126D82D}"/>
    <cellStyle name="SAPBEXexcCritical4 15" xfId="2842" xr:uid="{F8225700-9538-47F6-8A55-D1C143D3AFA0}"/>
    <cellStyle name="SAPBEXexcCritical4 16" xfId="2880" xr:uid="{C4A27C56-AE7E-4CE7-8A64-66C83C515BA0}"/>
    <cellStyle name="SAPBEXexcCritical4 17" xfId="2924" xr:uid="{25CDAA6B-E24F-4F72-8981-A3C37DBB0F5E}"/>
    <cellStyle name="SAPBEXexcCritical4 18" xfId="2968" xr:uid="{FA7F8285-6B20-4E12-8A96-CA8AE96C2D10}"/>
    <cellStyle name="SAPBEXexcCritical4 19" xfId="4212" xr:uid="{091B7740-B861-4A58-8214-CCE0A6CBF901}"/>
    <cellStyle name="SAPBEXexcCritical4 2" xfId="1596" xr:uid="{00000000-0005-0000-0000-000050070000}"/>
    <cellStyle name="SAPBEXexcCritical4 2 10" xfId="10396" xr:uid="{74F53ABF-F8C1-47B4-B247-7C18284016F1}"/>
    <cellStyle name="SAPBEXexcCritical4 2 11" xfId="10483" xr:uid="{5EB447AB-251D-4666-AB52-F0B66447B7CB}"/>
    <cellStyle name="SAPBEXexcCritical4 2 12" xfId="3145" xr:uid="{03E9DE8A-B2F6-4F16-8C7C-D1A122AAA05F}"/>
    <cellStyle name="SAPBEXexcCritical4 2 13" xfId="13808" xr:uid="{17CE651B-D658-4046-9ABE-155E21636B1F}"/>
    <cellStyle name="SAPBEXexcCritical4 2 2" xfId="1597" xr:uid="{00000000-0005-0000-0000-000051070000}"/>
    <cellStyle name="SAPBEXexcCritical4 2 2 10" xfId="6302" xr:uid="{EA7B7CEE-397F-44A5-B914-C57B579F6781}"/>
    <cellStyle name="SAPBEXexcCritical4 2 2 11" xfId="11379" xr:uid="{F3F751B6-B60C-42CD-A624-A0B97274C7AE}"/>
    <cellStyle name="SAPBEXexcCritical4 2 2 12" xfId="12398" xr:uid="{C5867B46-D0F2-470A-A07B-A584E0D1A034}"/>
    <cellStyle name="SAPBEXexcCritical4 2 2 2" xfId="1598" xr:uid="{00000000-0005-0000-0000-000052070000}"/>
    <cellStyle name="SAPBEXexcCritical4 2 2 2 10" xfId="3380" xr:uid="{98D94650-5160-4FBF-ACF2-C7B4BFF8010F}"/>
    <cellStyle name="SAPBEXexcCritical4 2 2 2 11" xfId="13866" xr:uid="{4170BF38-D3D3-47B4-BC04-B401889311E3}"/>
    <cellStyle name="SAPBEXexcCritical4 2 2 2 12" xfId="12385" xr:uid="{B835851D-CABE-45CB-A18F-9E7AC95C76C1}"/>
    <cellStyle name="SAPBEXexcCritical4 2 2 2 2" xfId="5621" xr:uid="{9B782024-D378-4869-8944-3CB9A8B2A481}"/>
    <cellStyle name="SAPBEXexcCritical4 2 2 2 2 10" xfId="15689" xr:uid="{1DF36CF9-5BA1-4144-A0C2-7637D5CE5E18}"/>
    <cellStyle name="SAPBEXexcCritical4 2 2 2 2 2" xfId="7090" xr:uid="{88269AF8-3787-459A-BE6A-693B84054E94}"/>
    <cellStyle name="SAPBEXexcCritical4 2 2 2 2 3" xfId="8311" xr:uid="{8E54677F-D768-4CC1-9BD4-5E6C2DA3A0B9}"/>
    <cellStyle name="SAPBEXexcCritical4 2 2 2 2 4" xfId="9563" xr:uid="{D18E1717-3BC4-4BAB-987E-CFADFA85D4EE}"/>
    <cellStyle name="SAPBEXexcCritical4 2 2 2 2 5" xfId="10797" xr:uid="{49999EA0-98F1-474A-8348-2828FFB2686B}"/>
    <cellStyle name="SAPBEXexcCritical4 2 2 2 2 6" xfId="11956" xr:uid="{866C6CF4-577B-45FD-960E-EDAA2328FADB}"/>
    <cellStyle name="SAPBEXexcCritical4 2 2 2 2 7" xfId="13084" xr:uid="{8238959D-EC84-4B33-B79F-12DDC58450DC}"/>
    <cellStyle name="SAPBEXexcCritical4 2 2 2 2 8" xfId="14191" xr:uid="{068F8004-C3F7-4121-B6D1-E49C241B49ED}"/>
    <cellStyle name="SAPBEXexcCritical4 2 2 2 2 9" xfId="15097" xr:uid="{5883D441-487A-4C9C-B74F-563415E5DD6F}"/>
    <cellStyle name="SAPBEXexcCritical4 2 2 2 3" xfId="4217" xr:uid="{17FE0A0E-C27A-4299-A7A3-16FB814C7132}"/>
    <cellStyle name="SAPBEXexcCritical4 2 2 2 4" xfId="5045" xr:uid="{741244B4-6496-4AE3-ADD6-BC2E85252027}"/>
    <cellStyle name="SAPBEXexcCritical4 2 2 2 5" xfId="6734" xr:uid="{2861840C-7BCD-41E9-BA40-433080802E5A}"/>
    <cellStyle name="SAPBEXexcCritical4 2 2 2 6" xfId="4893" xr:uid="{6EEFF6E5-5960-401F-A11F-94F16EB970A2}"/>
    <cellStyle name="SAPBEXexcCritical4 2 2 2 7" xfId="6673" xr:uid="{F1032766-A20A-4B57-9D24-059B37365C2B}"/>
    <cellStyle name="SAPBEXexcCritical4 2 2 2 8" xfId="9427" xr:uid="{B5A60695-E767-4FC4-8731-8AF196661194}"/>
    <cellStyle name="SAPBEXexcCritical4 2 2 2 9" xfId="10393" xr:uid="{E03A33DD-2072-4DD0-875D-B45732420649}"/>
    <cellStyle name="SAPBEXexcCritical4 2 2 3" xfId="4216" xr:uid="{9995E4CA-CBC9-4376-842C-8C2493AD86B6}"/>
    <cellStyle name="SAPBEXexcCritical4 2 2 4" xfId="5046" xr:uid="{85DA7D37-3760-4CE7-8DF8-B7E9997AFB67}"/>
    <cellStyle name="SAPBEXexcCritical4 2 2 5" xfId="3987" xr:uid="{C2E65C5E-5420-4603-B120-35ACA81C725E}"/>
    <cellStyle name="SAPBEXexcCritical4 2 2 6" xfId="7952" xr:uid="{996856C6-307D-4C75-9704-46A890BA92F7}"/>
    <cellStyle name="SAPBEXexcCritical4 2 2 7" xfId="8503" xr:uid="{03CE0420-6CAC-489F-9C0F-C2B1CF1AA309}"/>
    <cellStyle name="SAPBEXexcCritical4 2 2 8" xfId="7603" xr:uid="{5BA60379-FEF8-4CAE-B1D8-7465B735BA07}"/>
    <cellStyle name="SAPBEXexcCritical4 2 2 9" xfId="11640" xr:uid="{806E49BF-8DED-4A0E-96B4-0967CC4A1B82}"/>
    <cellStyle name="SAPBEXexcCritical4 2 3" xfId="5620" xr:uid="{76DAE1F0-47D1-454A-A240-C6283A400764}"/>
    <cellStyle name="SAPBEXexcCritical4 2 3 10" xfId="15688" xr:uid="{101B4B5E-2916-4374-ADAB-8D28B87F2ED2}"/>
    <cellStyle name="SAPBEXexcCritical4 2 3 2" xfId="7089" xr:uid="{443D1348-9A62-4F9C-AC29-F0DC5360B98E}"/>
    <cellStyle name="SAPBEXexcCritical4 2 3 3" xfId="8310" xr:uid="{67E047F5-803B-49D3-AF5B-EEB54CCA806B}"/>
    <cellStyle name="SAPBEXexcCritical4 2 3 4" xfId="9562" xr:uid="{E22E8BE8-8DF9-4DF4-994E-79AF1AEC2B06}"/>
    <cellStyle name="SAPBEXexcCritical4 2 3 5" xfId="10796" xr:uid="{4B43ED26-A5FE-4CE8-82F2-95E41A346AE7}"/>
    <cellStyle name="SAPBEXexcCritical4 2 3 6" xfId="11955" xr:uid="{A963EA11-887A-4E3F-8C78-320DE6D1A4B7}"/>
    <cellStyle name="SAPBEXexcCritical4 2 3 7" xfId="13083" xr:uid="{80DC57E5-0763-4CD4-BFBF-C59248424978}"/>
    <cellStyle name="SAPBEXexcCritical4 2 3 8" xfId="14190" xr:uid="{505440B2-EB61-4294-BD00-90A0983454B1}"/>
    <cellStyle name="SAPBEXexcCritical4 2 3 9" xfId="15096" xr:uid="{FCE54857-B649-4D39-8E3E-8A61A8E44CA1}"/>
    <cellStyle name="SAPBEXexcCritical4 2 4" xfId="4215" xr:uid="{DC2D6AD2-3E4F-4AFA-8319-FC79E6DAB612}"/>
    <cellStyle name="SAPBEXexcCritical4 2 5" xfId="5047" xr:uid="{3D727D1D-A273-4DE7-B542-9767D9AE4D41}"/>
    <cellStyle name="SAPBEXexcCritical4 2 6" xfId="3986" xr:uid="{F8D2FD2A-A39E-4801-9754-0B999767EC60}"/>
    <cellStyle name="SAPBEXexcCritical4 2 7" xfId="4910" xr:uid="{10F2AF9D-505A-4881-8EBD-A4BEFF2B29B7}"/>
    <cellStyle name="SAPBEXexcCritical4 2 8" xfId="8501" xr:uid="{DDFC4CE4-DF66-4DD6-8F39-37870E97F288}"/>
    <cellStyle name="SAPBEXexcCritical4 2 9" xfId="7598" xr:uid="{E30852DE-A71E-4F70-BA08-4E5A64C9C6E5}"/>
    <cellStyle name="SAPBEXexcCritical4 20" xfId="5050" xr:uid="{8594868C-A477-4556-A43B-3409679F60B6}"/>
    <cellStyle name="SAPBEXexcCritical4 21" xfId="3983" xr:uid="{275B1B8F-100F-426D-9103-EA0A5E8983C0}"/>
    <cellStyle name="SAPBEXexcCritical4 22" xfId="4928" xr:uid="{CFB10FC0-680F-4CA8-A996-D9CAD09A0C6F}"/>
    <cellStyle name="SAPBEXexcCritical4 23" xfId="8499" xr:uid="{52CC1036-C2C4-4D4D-9F2D-008686E4A6AC}"/>
    <cellStyle name="SAPBEXexcCritical4 24" xfId="9132" xr:uid="{EF7D0610-5955-490A-8662-67E0409B9858}"/>
    <cellStyle name="SAPBEXexcCritical4 25" xfId="10394" xr:uid="{19BC5338-B321-415A-A622-9A7A559D9A5A}"/>
    <cellStyle name="SAPBEXexcCritical4 26" xfId="9121" xr:uid="{42CC38F0-19BA-4D9C-BEE5-7EA84124D761}"/>
    <cellStyle name="SAPBEXexcCritical4 27" xfId="11302" xr:uid="{505D5065-52D3-4421-A2AB-7369FC2992BE}"/>
    <cellStyle name="SAPBEXexcCritical4 28" xfId="11542" xr:uid="{16F38E4F-FA98-49B3-B894-3E75F9A67FD9}"/>
    <cellStyle name="SAPBEXexcCritical4 29" xfId="15879" xr:uid="{F1C67B86-D62C-420E-A4B8-FBA2C22F946B}"/>
    <cellStyle name="SAPBEXexcCritical4 3" xfId="1599" xr:uid="{00000000-0005-0000-0000-000053070000}"/>
    <cellStyle name="SAPBEXexcCritical4 3 10" xfId="9122" xr:uid="{C0E6BC99-050B-4EA5-AE28-7079F192E862}"/>
    <cellStyle name="SAPBEXexcCritical4 3 11" xfId="11320" xr:uid="{6A63B8AD-2450-43FF-ACF1-09F689E9A525}"/>
    <cellStyle name="SAPBEXexcCritical4 3 12" xfId="12382" xr:uid="{C46D2090-B79A-4F0F-B861-21FF0B42F826}"/>
    <cellStyle name="SAPBEXexcCritical4 3 2" xfId="5622" xr:uid="{675A81AA-ECA7-42C8-8F91-CD90DB35094C}"/>
    <cellStyle name="SAPBEXexcCritical4 3 2 10" xfId="15690" xr:uid="{E7D8552F-62DC-49F2-BCB1-6F8D78F996CB}"/>
    <cellStyle name="SAPBEXexcCritical4 3 2 2" xfId="7091" xr:uid="{9BD17026-A7B2-48E1-883E-032CA86EB1C5}"/>
    <cellStyle name="SAPBEXexcCritical4 3 2 3" xfId="8312" xr:uid="{393EC0B6-E791-4270-A13F-2B4ECAC92980}"/>
    <cellStyle name="SAPBEXexcCritical4 3 2 4" xfId="9564" xr:uid="{71F3E538-7470-46D9-8CFB-DC8A103ADBF3}"/>
    <cellStyle name="SAPBEXexcCritical4 3 2 5" xfId="10798" xr:uid="{C96CF36C-F8CF-4576-880A-503A32C8D8F5}"/>
    <cellStyle name="SAPBEXexcCritical4 3 2 6" xfId="11957" xr:uid="{38F1DEC3-9B62-49C9-9458-CFBAE4F540C0}"/>
    <cellStyle name="SAPBEXexcCritical4 3 2 7" xfId="13085" xr:uid="{8877EAFD-1C05-4C35-AAE3-2F91348EC5DC}"/>
    <cellStyle name="SAPBEXexcCritical4 3 2 8" xfId="14192" xr:uid="{D426905E-345C-4C32-8EA9-FE6F63BAED82}"/>
    <cellStyle name="SAPBEXexcCritical4 3 2 9" xfId="15098" xr:uid="{7129E9F6-4F9B-4C4F-9687-7A4E8F6DFE30}"/>
    <cellStyle name="SAPBEXexcCritical4 3 3" xfId="4218" xr:uid="{06EC3C87-A7CE-4E12-8F87-6FCFF743668B}"/>
    <cellStyle name="SAPBEXexcCritical4 3 4" xfId="3211" xr:uid="{CE500A7E-2A3B-41E5-9665-E67EE065DAD0}"/>
    <cellStyle name="SAPBEXexcCritical4 3 5" xfId="5192" xr:uid="{F02D6CC7-BF7C-4A56-979E-78FDCFD85093}"/>
    <cellStyle name="SAPBEXexcCritical4 3 6" xfId="7951" xr:uid="{E2AD88B3-5549-42A1-B992-440260E1FA67}"/>
    <cellStyle name="SAPBEXexcCritical4 3 7" xfId="7890" xr:uid="{29551C11-AA91-461D-AB25-150ACA6E8AF6}"/>
    <cellStyle name="SAPBEXexcCritical4 3 8" xfId="8007" xr:uid="{AD2E5959-BC9D-4FDB-99B6-53C109F0F730}"/>
    <cellStyle name="SAPBEXexcCritical4 3 9" xfId="11639" xr:uid="{430A2D10-C6FF-4C52-A738-C8169F18C2EF}"/>
    <cellStyle name="SAPBEXexcCritical4 4" xfId="1600" xr:uid="{00000000-0005-0000-0000-000054070000}"/>
    <cellStyle name="SAPBEXexcCritical4 4 10" xfId="8774" xr:uid="{E0F0E081-91D3-4DC4-B15E-7F3CFEE068A8}"/>
    <cellStyle name="SAPBEXexcCritical4 4 11" xfId="13865" xr:uid="{34BF72F2-4692-4866-8D62-D00BBE8ABE44}"/>
    <cellStyle name="SAPBEXexcCritical4 4 12" xfId="12386" xr:uid="{B1F23284-5CBB-41B4-A72D-D88154BA3706}"/>
    <cellStyle name="SAPBEXexcCritical4 4 2" xfId="5623" xr:uid="{E1F69BA3-B470-4723-919F-71E2E2310840}"/>
    <cellStyle name="SAPBEXexcCritical4 4 2 10" xfId="15691" xr:uid="{E6BFD51B-3958-4CD4-A690-BE0D77F0120E}"/>
    <cellStyle name="SAPBEXexcCritical4 4 2 2" xfId="7092" xr:uid="{7C200FB8-C3C7-4C4C-9E86-E110543A90EB}"/>
    <cellStyle name="SAPBEXexcCritical4 4 2 3" xfId="8313" xr:uid="{B62048B5-F798-4507-9763-C230D73F34B3}"/>
    <cellStyle name="SAPBEXexcCritical4 4 2 4" xfId="9565" xr:uid="{9A3A461E-C498-4219-ABC0-7545FCD70705}"/>
    <cellStyle name="SAPBEXexcCritical4 4 2 5" xfId="10799" xr:uid="{B827BFBC-FF66-4D56-958D-390E20134286}"/>
    <cellStyle name="SAPBEXexcCritical4 4 2 6" xfId="11958" xr:uid="{F33B6746-EDB0-4653-94CC-052DF22ADF1D}"/>
    <cellStyle name="SAPBEXexcCritical4 4 2 7" xfId="13086" xr:uid="{677FD246-5D4E-4339-AA0A-85F5B0B4B2F7}"/>
    <cellStyle name="SAPBEXexcCritical4 4 2 8" xfId="14193" xr:uid="{2A629AA3-C55E-43CB-8A55-14E58D9A68DE}"/>
    <cellStyle name="SAPBEXexcCritical4 4 2 9" xfId="15099" xr:uid="{86A5D2C1-E878-4012-B1EF-482D8B57BC93}"/>
    <cellStyle name="SAPBEXexcCritical4 4 3" xfId="4219" xr:uid="{E5FDC4BD-4819-4A05-A5BC-0ADD8CBF9D50}"/>
    <cellStyle name="SAPBEXexcCritical4 4 4" xfId="5044" xr:uid="{F0F42669-5D4C-4BE5-8BD9-C9AB1429E07E}"/>
    <cellStyle name="SAPBEXexcCritical4 4 5" xfId="6733" xr:uid="{8134FFCC-FF80-419F-976E-8DB5185B3C07}"/>
    <cellStyle name="SAPBEXexcCritical4 4 6" xfId="6666" xr:uid="{B0366BF5-9FDE-4875-A25E-599CB4890552}"/>
    <cellStyle name="SAPBEXexcCritical4 4 7" xfId="8173" xr:uid="{5E46F54D-7ED0-4128-83F4-AD6CFDF3DBE8}"/>
    <cellStyle name="SAPBEXexcCritical4 4 8" xfId="7638" xr:uid="{147E0C2E-6DBF-443A-A33D-16C88159F79A}"/>
    <cellStyle name="SAPBEXexcCritical4 4 9" xfId="10398" xr:uid="{79B51288-F0DE-4C9E-B3AB-E868918DC578}"/>
    <cellStyle name="SAPBEXexcCritical4 5" xfId="1601" xr:uid="{00000000-0005-0000-0000-000055070000}"/>
    <cellStyle name="SAPBEXexcCritical4 5 10" xfId="12738" xr:uid="{98348B25-53B5-4AB1-AFC9-C6219D9203B6}"/>
    <cellStyle name="SAPBEXexcCritical4 5 11" xfId="11303" xr:uid="{B5135B86-CF2E-459C-919C-D37BB285275B}"/>
    <cellStyle name="SAPBEXexcCritical4 5 12" xfId="14807" xr:uid="{BCDE385E-08E3-4C46-82D8-8D9046195215}"/>
    <cellStyle name="SAPBEXexcCritical4 5 2" xfId="5624" xr:uid="{0138520F-903C-4D0F-A8F9-A33613E9AF77}"/>
    <cellStyle name="SAPBEXexcCritical4 5 2 10" xfId="15692" xr:uid="{07A63BED-080D-4948-A3C1-257014E9AE7A}"/>
    <cellStyle name="SAPBEXexcCritical4 5 2 2" xfId="7093" xr:uid="{5493F454-EF39-43FC-8B89-5147D2CEBC37}"/>
    <cellStyle name="SAPBEXexcCritical4 5 2 3" xfId="8314" xr:uid="{5A6B5E26-2FB8-4076-8139-2BD209F61741}"/>
    <cellStyle name="SAPBEXexcCritical4 5 2 4" xfId="9566" xr:uid="{02A47813-CBE8-4982-BC32-C44979D49195}"/>
    <cellStyle name="SAPBEXexcCritical4 5 2 5" xfId="10800" xr:uid="{BD0A9777-250F-4103-8530-809EFDB9B666}"/>
    <cellStyle name="SAPBEXexcCritical4 5 2 6" xfId="11959" xr:uid="{4A8C9D24-5D5D-40AF-AD90-E522EB78BFFC}"/>
    <cellStyle name="SAPBEXexcCritical4 5 2 7" xfId="13087" xr:uid="{E88ACCDA-C713-4618-BCC9-A27A9E73A137}"/>
    <cellStyle name="SAPBEXexcCritical4 5 2 8" xfId="14194" xr:uid="{C4D02F82-3948-436C-8B54-E6A1F6B46179}"/>
    <cellStyle name="SAPBEXexcCritical4 5 2 9" xfId="15100" xr:uid="{294236AB-1212-4BC1-AB11-7D522893E0AA}"/>
    <cellStyle name="SAPBEXexcCritical4 5 3" xfId="4220" xr:uid="{86DD6FE5-E424-46E8-AB97-8AC16371AB12}"/>
    <cellStyle name="SAPBEXexcCritical4 5 4" xfId="3210" xr:uid="{12190676-717C-4F1D-85BB-03ACE1FB059C}"/>
    <cellStyle name="SAPBEXexcCritical4 5 5" xfId="5198" xr:uid="{582E005B-3360-4073-8C72-7EFCD7E2518D}"/>
    <cellStyle name="SAPBEXexcCritical4 5 6" xfId="7950" xr:uid="{65A67EB2-1C9E-49A1-95F8-F10F8BA3ABE8}"/>
    <cellStyle name="SAPBEXexcCritical4 5 7" xfId="9208" xr:uid="{44DAE905-F446-47BF-9D8E-747B2BEBE43B}"/>
    <cellStyle name="SAPBEXexcCritical4 5 8" xfId="10447" xr:uid="{7CA518AD-C95E-48E8-8FCD-E51437FB4DE2}"/>
    <cellStyle name="SAPBEXexcCritical4 5 9" xfId="11638" xr:uid="{37BD6672-A6B9-46D9-B1CE-88A97F03503F}"/>
    <cellStyle name="SAPBEXexcCritical4 6" xfId="1602" xr:uid="{00000000-0005-0000-0000-000056070000}"/>
    <cellStyle name="SAPBEXexcCritical4 6 10" xfId="3379" xr:uid="{DF919B18-B31B-4649-8654-33A511522F60}"/>
    <cellStyle name="SAPBEXexcCritical4 6 11" xfId="12665" xr:uid="{2EE4B2F3-8A1A-4072-A72F-D4D4E0D972B3}"/>
    <cellStyle name="SAPBEXexcCritical4 6 12" xfId="14053" xr:uid="{11C37281-4C5F-436C-9E7F-3A7FF9E696D9}"/>
    <cellStyle name="SAPBEXexcCritical4 6 2" xfId="5625" xr:uid="{449AFF61-2FDE-46C8-8695-288472B3B675}"/>
    <cellStyle name="SAPBEXexcCritical4 6 2 10" xfId="15693" xr:uid="{1A1B83CF-CF9F-4FC8-8B02-ED00E4556B40}"/>
    <cellStyle name="SAPBEXexcCritical4 6 2 2" xfId="7094" xr:uid="{CF7A139C-61A3-4670-98AC-60EA3007B53B}"/>
    <cellStyle name="SAPBEXexcCritical4 6 2 3" xfId="8315" xr:uid="{480D5DA7-57D2-44CA-A874-F471835A9053}"/>
    <cellStyle name="SAPBEXexcCritical4 6 2 4" xfId="9567" xr:uid="{9803C948-3852-476A-B24F-4B81A6BB8ED4}"/>
    <cellStyle name="SAPBEXexcCritical4 6 2 5" xfId="10801" xr:uid="{327869C1-6189-468F-A374-2DECF7DCBE81}"/>
    <cellStyle name="SAPBEXexcCritical4 6 2 6" xfId="11960" xr:uid="{BE102E02-F354-4A2E-978C-193F80AFDC08}"/>
    <cellStyle name="SAPBEXexcCritical4 6 2 7" xfId="13088" xr:uid="{C1E688AC-4FC8-4F32-BE45-05F1005BEC53}"/>
    <cellStyle name="SAPBEXexcCritical4 6 2 8" xfId="14195" xr:uid="{7F23FF96-764B-4CEB-9323-0272FABB2B70}"/>
    <cellStyle name="SAPBEXexcCritical4 6 2 9" xfId="15101" xr:uid="{FEB97CCF-7BB9-4286-B501-BA51DD1DD113}"/>
    <cellStyle name="SAPBEXexcCritical4 6 3" xfId="4221" xr:uid="{F1506AD5-6097-4C88-8459-EDFA1186C87F}"/>
    <cellStyle name="SAPBEXexcCritical4 6 4" xfId="5043" xr:uid="{302E35DD-8B3A-446C-B2D0-28042DB5A40E}"/>
    <cellStyle name="SAPBEXexcCritical4 6 5" xfId="5200" xr:uid="{8B742661-1789-498D-82F3-C949329BE674}"/>
    <cellStyle name="SAPBEXexcCritical4 6 6" xfId="4908" xr:uid="{6FBADA44-A2B4-4BF4-BFE1-E1B2DC4F6D96}"/>
    <cellStyle name="SAPBEXexcCritical4 6 7" xfId="8172" xr:uid="{9F61D87E-6C30-4DDF-A248-B342F88D5AF6}"/>
    <cellStyle name="SAPBEXexcCritical4 6 8" xfId="7618" xr:uid="{9CC6B314-1B9F-4F64-B8A5-A6A56FB1F230}"/>
    <cellStyle name="SAPBEXexcCritical4 6 9" xfId="10401" xr:uid="{10AB6BF7-55EE-49E5-9AE9-AACFEB10A634}"/>
    <cellStyle name="SAPBEXexcCritical4 7" xfId="1603" xr:uid="{00000000-0005-0000-0000-000057070000}"/>
    <cellStyle name="SAPBEXexcCritical4 7 10" xfId="12737" xr:uid="{0192B71B-7D40-43F8-AA5C-7E4DD7901DBE}"/>
    <cellStyle name="SAPBEXexcCritical4 7 11" xfId="13863" xr:uid="{ABD7B58F-DB97-4E6B-97BA-785C73F8BAFC}"/>
    <cellStyle name="SAPBEXexcCritical4 7 12" xfId="14806" xr:uid="{D10DCD84-C840-4ECC-8CF7-60C80F791CD8}"/>
    <cellStyle name="SAPBEXexcCritical4 7 2" xfId="5626" xr:uid="{FB63A222-2F86-455A-ABB5-FA83E379D6F1}"/>
    <cellStyle name="SAPBEXexcCritical4 7 2 10" xfId="15694" xr:uid="{105046DA-B308-408E-BCF1-75A28D2C41A1}"/>
    <cellStyle name="SAPBEXexcCritical4 7 2 2" xfId="7095" xr:uid="{BA232A66-B612-4F74-A888-7D1BADA727C3}"/>
    <cellStyle name="SAPBEXexcCritical4 7 2 3" xfId="8316" xr:uid="{CD382E4A-8256-4DE8-BADA-E09F9413196B}"/>
    <cellStyle name="SAPBEXexcCritical4 7 2 4" xfId="9568" xr:uid="{1E8ABF3E-D43B-4069-B563-AC8FF3760956}"/>
    <cellStyle name="SAPBEXexcCritical4 7 2 5" xfId="10802" xr:uid="{91351482-E52F-4171-8831-0C0BAAC948A8}"/>
    <cellStyle name="SAPBEXexcCritical4 7 2 6" xfId="11961" xr:uid="{400CC1E7-67FA-48E9-A388-BC30705E851E}"/>
    <cellStyle name="SAPBEXexcCritical4 7 2 7" xfId="13089" xr:uid="{33887AB4-7F6F-4744-A4B2-2B0C04CFB866}"/>
    <cellStyle name="SAPBEXexcCritical4 7 2 8" xfId="14196" xr:uid="{69F81F2D-871D-4E11-917C-A7023D8B403C}"/>
    <cellStyle name="SAPBEXexcCritical4 7 2 9" xfId="15102" xr:uid="{5093A5B3-4950-4883-B6B0-63D75F785410}"/>
    <cellStyle name="SAPBEXexcCritical4 7 3" xfId="4222" xr:uid="{93F2B253-44F6-4BCE-ACA4-19FE652B4276}"/>
    <cellStyle name="SAPBEXexcCritical4 7 4" xfId="3209" xr:uid="{2AAF390F-8E87-4182-BCDE-B419B5A0FAF0}"/>
    <cellStyle name="SAPBEXexcCritical4 7 5" xfId="6731" xr:uid="{A9AC3587-FE0B-4062-8280-002917B27756}"/>
    <cellStyle name="SAPBEXexcCritical4 7 6" xfId="6688" xr:uid="{6F1DB203-A20A-4959-B355-90773140AEC0}"/>
    <cellStyle name="SAPBEXexcCritical4 7 7" xfId="9207" xr:uid="{5491EE80-CEC6-4576-9003-C49853EDA405}"/>
    <cellStyle name="SAPBEXexcCritical4 7 8" xfId="10446" xr:uid="{5C91A65C-E4F6-4DC0-80BD-44BF8754FEF8}"/>
    <cellStyle name="SAPBEXexcCritical4 7 9" xfId="8849" xr:uid="{27EE452B-5E09-49C6-90AE-1B198BBBDB61}"/>
    <cellStyle name="SAPBEXexcCritical4 8" xfId="1604" xr:uid="{00000000-0005-0000-0000-000058070000}"/>
    <cellStyle name="SAPBEXexcCritical4 8 10" xfId="9123" xr:uid="{C27CCFEB-9CE9-40E5-B37F-4777CB77CFE4}"/>
    <cellStyle name="SAPBEXexcCritical4 8 11" xfId="13864" xr:uid="{1A48B87F-4F11-47B0-8FF5-196ED0508337}"/>
    <cellStyle name="SAPBEXexcCritical4 8 12" xfId="11573" xr:uid="{0E5DA795-C6BD-429E-A3E8-476ACA33A532}"/>
    <cellStyle name="SAPBEXexcCritical4 8 2" xfId="5627" xr:uid="{DFAE1449-3C10-4A1C-87E8-114A357F40B6}"/>
    <cellStyle name="SAPBEXexcCritical4 8 2 10" xfId="15695" xr:uid="{0832E2A1-9055-4423-A568-46C64E0DA75A}"/>
    <cellStyle name="SAPBEXexcCritical4 8 2 2" xfId="7096" xr:uid="{91EA7123-6BC0-4FD3-A593-123E368D9AB0}"/>
    <cellStyle name="SAPBEXexcCritical4 8 2 3" xfId="8317" xr:uid="{F4FD4478-D4BD-424D-8E65-256DA5130348}"/>
    <cellStyle name="SAPBEXexcCritical4 8 2 4" xfId="9569" xr:uid="{9CB29368-FC26-4A75-AED8-E798E175B6D7}"/>
    <cellStyle name="SAPBEXexcCritical4 8 2 5" xfId="10803" xr:uid="{C1FCDE04-373E-44FB-B5EF-1CDEE3F2FA88}"/>
    <cellStyle name="SAPBEXexcCritical4 8 2 6" xfId="11962" xr:uid="{6809F672-AFFB-4773-80F2-77133B6E4DB7}"/>
    <cellStyle name="SAPBEXexcCritical4 8 2 7" xfId="13090" xr:uid="{78F7C644-D709-4CA4-8D73-88CE0DF61D7A}"/>
    <cellStyle name="SAPBEXexcCritical4 8 2 8" xfId="14197" xr:uid="{9325B294-520C-4386-BE8A-DC439866D533}"/>
    <cellStyle name="SAPBEXexcCritical4 8 2 9" xfId="15103" xr:uid="{AF9494DE-03D6-4763-B68C-C2CBB847E32E}"/>
    <cellStyle name="SAPBEXexcCritical4 8 3" xfId="4223" xr:uid="{481F0FE5-953C-4E65-B9F2-AB283080E528}"/>
    <cellStyle name="SAPBEXexcCritical4 8 4" xfId="5042" xr:uid="{D392A794-0222-4519-88EA-D913249CF465}"/>
    <cellStyle name="SAPBEXexcCritical4 8 5" xfId="6732" xr:uid="{39F695F2-A4E5-40E7-9087-27571FBB0187}"/>
    <cellStyle name="SAPBEXexcCritical4 8 6" xfId="6678" xr:uid="{E575784D-96EA-4336-B17D-03E77914CD75}"/>
    <cellStyle name="SAPBEXexcCritical4 8 7" xfId="5140" xr:uid="{CB63D521-8891-40F0-8481-56213B54D4A4}"/>
    <cellStyle name="SAPBEXexcCritical4 8 8" xfId="7599" xr:uid="{38133DB7-DBDD-4E64-9B83-851B09D853A3}"/>
    <cellStyle name="SAPBEXexcCritical4 8 9" xfId="8857" xr:uid="{1554955D-B7E2-4247-9D64-E553BC908AA6}"/>
    <cellStyle name="SAPBEXexcCritical4 9" xfId="1605" xr:uid="{00000000-0005-0000-0000-000059070000}"/>
    <cellStyle name="SAPBEXexcCritical4 9 10" xfId="3378" xr:uid="{FCDD4E68-F3F1-41B0-BD91-D25789A91ECA}"/>
    <cellStyle name="SAPBEXexcCritical4 9 11" xfId="11318" xr:uid="{C5F05E72-43E1-497F-965A-32B798EEE45A}"/>
    <cellStyle name="SAPBEXexcCritical4 9 12" xfId="12460" xr:uid="{ABDC5F73-4CE9-46F0-8B4F-519F4DD9F94D}"/>
    <cellStyle name="SAPBEXexcCritical4 9 2" xfId="5628" xr:uid="{99E6F05E-3348-4294-AA1A-F32C2553C289}"/>
    <cellStyle name="SAPBEXexcCritical4 9 2 10" xfId="15696" xr:uid="{AFD0C127-0C7D-4374-9936-C74CA79A7B3F}"/>
    <cellStyle name="SAPBEXexcCritical4 9 2 2" xfId="7097" xr:uid="{67449889-A7D8-421B-A5F8-C629AD6E5DA6}"/>
    <cellStyle name="SAPBEXexcCritical4 9 2 3" xfId="8318" xr:uid="{584D6E8F-411C-4365-997B-80EAF2C6A642}"/>
    <cellStyle name="SAPBEXexcCritical4 9 2 4" xfId="9570" xr:uid="{C41BD909-02C7-4224-873A-02D3BC5A82AC}"/>
    <cellStyle name="SAPBEXexcCritical4 9 2 5" xfId="10804" xr:uid="{959FC645-4618-4D54-A718-5BBD8F23193B}"/>
    <cellStyle name="SAPBEXexcCritical4 9 2 6" xfId="11963" xr:uid="{2777D333-F59B-4F52-A4AC-7BBB2F58244F}"/>
    <cellStyle name="SAPBEXexcCritical4 9 2 7" xfId="13091" xr:uid="{97F4FE0B-0B82-4A75-AE90-65496F4BBA72}"/>
    <cellStyle name="SAPBEXexcCritical4 9 2 8" xfId="14198" xr:uid="{FFF2FFC0-5392-436A-B69D-3D7DAED71A80}"/>
    <cellStyle name="SAPBEXexcCritical4 9 2 9" xfId="15104" xr:uid="{919C2B47-D51D-4A02-B6C3-B2AA1604B2F1}"/>
    <cellStyle name="SAPBEXexcCritical4 9 3" xfId="4224" xr:uid="{847B24CB-A787-46F5-8E13-4A3197C1C1DD}"/>
    <cellStyle name="SAPBEXexcCritical4 9 4" xfId="3208" xr:uid="{FCD0AF2E-14CE-4E41-BEEA-F1E28394D511}"/>
    <cellStyle name="SAPBEXexcCritical4 9 5" xfId="3028" xr:uid="{6667270D-3E2D-451B-AA5F-533259B3BE84}"/>
    <cellStyle name="SAPBEXexcCritical4 9 6" xfId="4900" xr:uid="{19E1C0F0-6060-40DC-B15F-A950403664E4}"/>
    <cellStyle name="SAPBEXexcCritical4 9 7" xfId="7891" xr:uid="{B9E475C0-1CEE-444E-A68C-C9B764C36C0B}"/>
    <cellStyle name="SAPBEXexcCritical4 9 8" xfId="9133" xr:uid="{DA0C0B4F-8F52-4345-AB1E-32F556EE5245}"/>
    <cellStyle name="SAPBEXexcCritical4 9 9" xfId="8852" xr:uid="{CD304D03-6A1A-4D18-BE08-25E6EFC33C8C}"/>
    <cellStyle name="SAPBEXexcCritical4_gxaccion, 68" xfId="1606" xr:uid="{00000000-0005-0000-0000-00005A070000}"/>
    <cellStyle name="SAPBEXexcCritical5" xfId="1607" xr:uid="{00000000-0005-0000-0000-00005B070000}"/>
    <cellStyle name="SAPBEXexcCritical5 10" xfId="1608" xr:uid="{00000000-0005-0000-0000-00005C070000}"/>
    <cellStyle name="SAPBEXexcCritical5 10 10" xfId="9124" xr:uid="{AE6F377E-18BD-47BA-9FDC-646695C853CF}"/>
    <cellStyle name="SAPBEXexcCritical5 10 11" xfId="13862" xr:uid="{9B59F95D-CFE6-4C11-8154-F8C0850B9F79}"/>
    <cellStyle name="SAPBEXexcCritical5 10 12" xfId="12401" xr:uid="{C1A4510D-BA85-449F-9CE2-271FB9807AA7}"/>
    <cellStyle name="SAPBEXexcCritical5 10 2" xfId="5629" xr:uid="{DB9141DF-EED6-41C0-9D2D-514CE548E44A}"/>
    <cellStyle name="SAPBEXexcCritical5 10 2 10" xfId="15697" xr:uid="{FD508214-2504-43D8-BFEB-D9E2C3AB833A}"/>
    <cellStyle name="SAPBEXexcCritical5 10 2 2" xfId="7098" xr:uid="{C02B2FC7-6C25-4495-B5FA-14B94685A6AC}"/>
    <cellStyle name="SAPBEXexcCritical5 10 2 3" xfId="8319" xr:uid="{32EC65B8-A7C4-426D-9573-27F171E52B37}"/>
    <cellStyle name="SAPBEXexcCritical5 10 2 4" xfId="9571" xr:uid="{1B49187B-F2B8-4912-A705-4AF90566999E}"/>
    <cellStyle name="SAPBEXexcCritical5 10 2 5" xfId="10805" xr:uid="{09F25CF3-A59F-4A5A-8F7D-A8F174CC7138}"/>
    <cellStyle name="SAPBEXexcCritical5 10 2 6" xfId="11964" xr:uid="{A2397A1E-59CF-4C64-87A8-1702FD0D77B5}"/>
    <cellStyle name="SAPBEXexcCritical5 10 2 7" xfId="13092" xr:uid="{F89637E1-0833-4005-990F-516B6A7F6B16}"/>
    <cellStyle name="SAPBEXexcCritical5 10 2 8" xfId="14199" xr:uid="{11F550BB-114B-489D-83F4-517BE1764C7B}"/>
    <cellStyle name="SAPBEXexcCritical5 10 2 9" xfId="15105" xr:uid="{FEBBEA60-19F3-4839-BAF0-51B710B572F2}"/>
    <cellStyle name="SAPBEXexcCritical5 10 3" xfId="4226" xr:uid="{C68DF6D9-BBC2-40D6-8825-5735BD806EFE}"/>
    <cellStyle name="SAPBEXexcCritical5 10 4" xfId="3089" xr:uid="{6B10CEF0-2BD6-44F2-B34D-2A62B3A396BB}"/>
    <cellStyle name="SAPBEXexcCritical5 10 5" xfId="6730" xr:uid="{488A85C7-0BE9-411C-ACE2-3399A5A9344C}"/>
    <cellStyle name="SAPBEXexcCritical5 10 6" xfId="4788" xr:uid="{F352A977-B9E3-45FB-BA25-37F6ADB5E422}"/>
    <cellStyle name="SAPBEXexcCritical5 10 7" xfId="5141" xr:uid="{EE3BEDEA-EFC0-4087-9D0C-8A1AD08656E5}"/>
    <cellStyle name="SAPBEXexcCritical5 10 8" xfId="7616" xr:uid="{D9F530BB-690A-48E2-8885-46DDE3026D4C}"/>
    <cellStyle name="SAPBEXexcCritical5 10 9" xfId="8864" xr:uid="{1FAC7FB1-7C6B-4D9A-9106-843824CB259C}"/>
    <cellStyle name="SAPBEXexcCritical5 11" xfId="1609" xr:uid="{00000000-0005-0000-0000-00005D070000}"/>
    <cellStyle name="SAPBEXexcCritical5 11 10" xfId="12735" xr:uid="{058C12F5-0296-40AB-85FB-4F30209B7B1C}"/>
    <cellStyle name="SAPBEXexcCritical5 11 11" xfId="12676" xr:uid="{F1CA82E0-676C-4145-BEBA-A188FD7D341D}"/>
    <cellStyle name="SAPBEXexcCritical5 11 12" xfId="14804" xr:uid="{D481BD67-34B2-4528-8A76-0BE7058DCCBC}"/>
    <cellStyle name="SAPBEXexcCritical5 11 2" xfId="5630" xr:uid="{CB230C19-DCCF-4C7E-B180-E2D95B8CA047}"/>
    <cellStyle name="SAPBEXexcCritical5 11 2 10" xfId="15698" xr:uid="{EBA998FA-58EC-4E06-8E65-321E3B00CE4B}"/>
    <cellStyle name="SAPBEXexcCritical5 11 2 2" xfId="7099" xr:uid="{AF8C10B3-FD37-4297-91F7-C81CDB3A114B}"/>
    <cellStyle name="SAPBEXexcCritical5 11 2 3" xfId="8320" xr:uid="{66AA791E-470B-4127-98FF-C448C7569C6D}"/>
    <cellStyle name="SAPBEXexcCritical5 11 2 4" xfId="9572" xr:uid="{BB7F473E-76ED-4EC0-927C-21E7CD4EE6D6}"/>
    <cellStyle name="SAPBEXexcCritical5 11 2 5" xfId="10806" xr:uid="{D3F1D792-C724-43FB-ABC8-D266FF2B96AF}"/>
    <cellStyle name="SAPBEXexcCritical5 11 2 6" xfId="11965" xr:uid="{7775F18D-A8EF-465A-90E6-C99AEF510928}"/>
    <cellStyle name="SAPBEXexcCritical5 11 2 7" xfId="13093" xr:uid="{389AA3D1-81F2-4FCD-A092-28346BDCE7A3}"/>
    <cellStyle name="SAPBEXexcCritical5 11 2 8" xfId="14200" xr:uid="{D8E0EE07-5C24-4CAE-B597-2CA5461122B2}"/>
    <cellStyle name="SAPBEXexcCritical5 11 2 9" xfId="15106" xr:uid="{DFB8FF58-9010-4AD3-A7D2-EC0BBD643576}"/>
    <cellStyle name="SAPBEXexcCritical5 11 3" xfId="4227" xr:uid="{88A8DCF4-5529-4253-9AF9-45FCFF3F69D4}"/>
    <cellStyle name="SAPBEXexcCritical5 11 4" xfId="5041" xr:uid="{33E9DA70-7933-4C36-BE6E-2EE809C6E6CE}"/>
    <cellStyle name="SAPBEXexcCritical5 11 5" xfId="3022" xr:uid="{951F077D-18AB-4AC2-857F-54A8637B7297}"/>
    <cellStyle name="SAPBEXexcCritical5 11 6" xfId="7003" xr:uid="{18CEFA5B-B6AB-4BD0-A602-491C373B493F}"/>
    <cellStyle name="SAPBEXexcCritical5 11 7" xfId="9205" xr:uid="{CDEAFAF8-1FBA-4B37-983E-57C0BE18A339}"/>
    <cellStyle name="SAPBEXexcCritical5 11 8" xfId="10444" xr:uid="{084EAE8D-8DBA-4BE8-B003-D070479DAD4C}"/>
    <cellStyle name="SAPBEXexcCritical5 11 9" xfId="8839" xr:uid="{51D64343-ADBF-40A3-8F8D-903F3306DAC9}"/>
    <cellStyle name="SAPBEXexcCritical5 12" xfId="2701" xr:uid="{00000000-0005-0000-0000-00005E070000}"/>
    <cellStyle name="SAPBEXexcCritical5 13" xfId="2726" xr:uid="{00000000-0005-0000-0000-00005F070000}"/>
    <cellStyle name="SAPBEXexcCritical5 14" xfId="2791" xr:uid="{97D74581-454A-43BF-A85A-D55DE9F48F8A}"/>
    <cellStyle name="SAPBEXexcCritical5 15" xfId="2843" xr:uid="{AA1FFFBA-C52E-4D7F-A33D-AD4EBE30FCBE}"/>
    <cellStyle name="SAPBEXexcCritical5 16" xfId="2881" xr:uid="{D0863F4F-DC36-4F85-9CCF-2761958B1B0E}"/>
    <cellStyle name="SAPBEXexcCritical5 17" xfId="2925" xr:uid="{C3E02700-A103-44D8-A361-F9C812F49864}"/>
    <cellStyle name="SAPBEXexcCritical5 18" xfId="2969" xr:uid="{4F2F68EC-40D8-45F7-A29E-5544F95D3EB5}"/>
    <cellStyle name="SAPBEXexcCritical5 19" xfId="4225" xr:uid="{5348080B-CB18-4DD7-8641-44CE737A561A}"/>
    <cellStyle name="SAPBEXexcCritical5 2" xfId="1610" xr:uid="{00000000-0005-0000-0000-000060070000}"/>
    <cellStyle name="SAPBEXexcCritical5 2 10" xfId="7525" xr:uid="{EBC5543D-EF7E-4437-A19B-87E108ACE05C}"/>
    <cellStyle name="SAPBEXexcCritical5 2 11" xfId="9418" xr:uid="{42010D5F-8FA5-4C5A-AE47-99041220EB1B}"/>
    <cellStyle name="SAPBEXexcCritical5 2 12" xfId="13861" xr:uid="{D6433C20-E693-4FF4-AA6C-487BDD7D90A7}"/>
    <cellStyle name="SAPBEXexcCritical5 2 13" xfId="12383" xr:uid="{F79A2810-C466-4B9C-96CC-ED33C87D735F}"/>
    <cellStyle name="SAPBEXexcCritical5 2 2" xfId="1611" xr:uid="{00000000-0005-0000-0000-000061070000}"/>
    <cellStyle name="SAPBEXexcCritical5 2 2 10" xfId="12734" xr:uid="{50FC2546-CC94-4085-80FC-A89F738526C1}"/>
    <cellStyle name="SAPBEXexcCritical5 2 2 11" xfId="11310" xr:uid="{034DB025-A491-4BA9-A632-713E8BA1E237}"/>
    <cellStyle name="SAPBEXexcCritical5 2 2 12" xfId="14803" xr:uid="{F43F56BA-44AB-4FF0-9614-A97B0E835C5C}"/>
    <cellStyle name="SAPBEXexcCritical5 2 2 2" xfId="1612" xr:uid="{00000000-0005-0000-0000-000062070000}"/>
    <cellStyle name="SAPBEXexcCritical5 2 2 2 10" xfId="3377" xr:uid="{6754AD1C-F5AF-4D81-B800-E1F5CB843125}"/>
    <cellStyle name="SAPBEXexcCritical5 2 2 2 11" xfId="11214" xr:uid="{653B68BF-4E62-42A5-A690-CC94B367E7E0}"/>
    <cellStyle name="SAPBEXexcCritical5 2 2 2 12" xfId="13809" xr:uid="{2EE49B7F-7127-4870-A96D-90AD64C5E11A}"/>
    <cellStyle name="SAPBEXexcCritical5 2 2 2 2" xfId="5632" xr:uid="{6C06CDEE-F50F-4B14-9DE7-28937116627E}"/>
    <cellStyle name="SAPBEXexcCritical5 2 2 2 2 10" xfId="15700" xr:uid="{759AEE39-4B4D-4128-BE0C-6554FECDB6A0}"/>
    <cellStyle name="SAPBEXexcCritical5 2 2 2 2 2" xfId="7101" xr:uid="{B08C2CBE-0F00-4F9A-B1B0-3250359E0966}"/>
    <cellStyle name="SAPBEXexcCritical5 2 2 2 2 3" xfId="8322" xr:uid="{F0B073A9-35EB-4861-8C84-5DA55A86774D}"/>
    <cellStyle name="SAPBEXexcCritical5 2 2 2 2 4" xfId="9574" xr:uid="{9779C072-13D3-4BAD-8ED1-324E7FF1194B}"/>
    <cellStyle name="SAPBEXexcCritical5 2 2 2 2 5" xfId="10808" xr:uid="{B1EB186C-3E95-4DF3-9A84-46DE52299900}"/>
    <cellStyle name="SAPBEXexcCritical5 2 2 2 2 6" xfId="11967" xr:uid="{A331E2AC-1A3A-483A-A953-C3490F43B6A9}"/>
    <cellStyle name="SAPBEXexcCritical5 2 2 2 2 7" xfId="13095" xr:uid="{4721DA35-72EC-4710-809D-B026815E5435}"/>
    <cellStyle name="SAPBEXexcCritical5 2 2 2 2 8" xfId="14202" xr:uid="{C1871BE3-E2CA-4D3D-8271-9D2FD545434D}"/>
    <cellStyle name="SAPBEXexcCritical5 2 2 2 2 9" xfId="15108" xr:uid="{BB008F9F-8C6A-4150-8EAB-5DE59FDDC492}"/>
    <cellStyle name="SAPBEXexcCritical5 2 2 2 3" xfId="4230" xr:uid="{F7359F8B-8861-4CE9-B6A1-FD200A93BF13}"/>
    <cellStyle name="SAPBEXexcCritical5 2 2 2 4" xfId="3086" xr:uid="{3A87E14A-EB76-4DE4-B558-F4C194846CC3}"/>
    <cellStyle name="SAPBEXexcCritical5 2 2 2 5" xfId="5197" xr:uid="{0FFECA9E-70CF-4459-A166-DE125EF269B9}"/>
    <cellStyle name="SAPBEXexcCritical5 2 2 2 6" xfId="7004" xr:uid="{B9EFB37F-608F-4A05-A49F-008B57C0D07A}"/>
    <cellStyle name="SAPBEXexcCritical5 2 2 2 7" xfId="6391" xr:uid="{E58920F3-6E11-415A-A9BA-11824FFFA722}"/>
    <cellStyle name="SAPBEXexcCritical5 2 2 2 8" xfId="9145" xr:uid="{C3637C4F-5F22-4BA7-BAC1-1AC81849868F}"/>
    <cellStyle name="SAPBEXexcCritical5 2 2 2 9" xfId="10373" xr:uid="{3F4FCEC2-1030-4606-BB86-899007E4EA65}"/>
    <cellStyle name="SAPBEXexcCritical5 2 2 3" xfId="4229" xr:uid="{4A90FF95-D216-4F8D-9C37-B2A90D8F422D}"/>
    <cellStyle name="SAPBEXexcCritical5 2 2 4" xfId="3087" xr:uid="{9CAB5E20-0DC8-41DB-8C73-A16470F4EB8F}"/>
    <cellStyle name="SAPBEXexcCritical5 2 2 5" xfId="3033" xr:uid="{A0386BCA-8330-43CE-93F9-0FD36E10F07C}"/>
    <cellStyle name="SAPBEXexcCritical5 2 2 6" xfId="7948" xr:uid="{A934DDFE-F269-41C7-8A5A-C84840F9F505}"/>
    <cellStyle name="SAPBEXexcCritical5 2 2 7" xfId="9204" xr:uid="{E97CEDD9-C497-41F0-8953-416C2E664E93}"/>
    <cellStyle name="SAPBEXexcCritical5 2 2 8" xfId="10443" xr:uid="{371330DE-493E-4E81-A8E1-791E27140D1D}"/>
    <cellStyle name="SAPBEXexcCritical5 2 2 9" xfId="10381" xr:uid="{67D22966-B8E7-49C7-B58D-0EE95D403678}"/>
    <cellStyle name="SAPBEXexcCritical5 2 3" xfId="5631" xr:uid="{AB3D5057-AAFB-44BD-97E6-27BD1AECD0F2}"/>
    <cellStyle name="SAPBEXexcCritical5 2 3 10" xfId="15699" xr:uid="{0CAA7413-ED93-48E4-8EAE-BB4EC66F23F0}"/>
    <cellStyle name="SAPBEXexcCritical5 2 3 2" xfId="7100" xr:uid="{C87A6B69-524A-4DDB-9072-8AF8D845FA2C}"/>
    <cellStyle name="SAPBEXexcCritical5 2 3 3" xfId="8321" xr:uid="{083053FF-B47E-477A-A7E3-B3B2597C26BB}"/>
    <cellStyle name="SAPBEXexcCritical5 2 3 4" xfId="9573" xr:uid="{99A93080-E235-415B-88B6-28326F62BF3A}"/>
    <cellStyle name="SAPBEXexcCritical5 2 3 5" xfId="10807" xr:uid="{6A50D230-97BA-4B07-A8BD-66E84C25B284}"/>
    <cellStyle name="SAPBEXexcCritical5 2 3 6" xfId="11966" xr:uid="{CC91EF47-5D66-40C2-AFF3-06F6A1EDCAEE}"/>
    <cellStyle name="SAPBEXexcCritical5 2 3 7" xfId="13094" xr:uid="{98375063-B4E1-4C4C-A1C1-897EF88C7EDA}"/>
    <cellStyle name="SAPBEXexcCritical5 2 3 8" xfId="14201" xr:uid="{3B278C97-A59E-44F8-BD5D-ABEDF49C8138}"/>
    <cellStyle name="SAPBEXexcCritical5 2 3 9" xfId="15107" xr:uid="{5674DD0A-B041-46CD-AE96-3B7058B91B12}"/>
    <cellStyle name="SAPBEXexcCritical5 2 4" xfId="4228" xr:uid="{B646C492-B518-4C99-AE31-C2DEC7F70BD0}"/>
    <cellStyle name="SAPBEXexcCritical5 2 5" xfId="3088" xr:uid="{4D7FA0D0-4B96-40F8-9631-D624B57027E0}"/>
    <cellStyle name="SAPBEXexcCritical5 2 6" xfId="6729" xr:uid="{7F29075C-C834-4100-9075-728EC3C60C34}"/>
    <cellStyle name="SAPBEXexcCritical5 2 7" xfId="7002" xr:uid="{A0B87F0A-DA1E-4173-8E7B-17C7E1A12E71}"/>
    <cellStyle name="SAPBEXexcCritical5 2 8" xfId="7892" xr:uid="{B7F98578-2408-4B36-B49B-5698D03A7C98}"/>
    <cellStyle name="SAPBEXexcCritical5 2 9" xfId="9157" xr:uid="{3941EB0A-38A1-4343-94FC-65999F3CCC54}"/>
    <cellStyle name="SAPBEXexcCritical5 20" xfId="3207" xr:uid="{73168A70-DE81-43A2-ABC6-C6E5A2BCF33B}"/>
    <cellStyle name="SAPBEXexcCritical5 21" xfId="3008" xr:uid="{34EEF238-F5D6-4341-A8FB-4F8BA5182A30}"/>
    <cellStyle name="SAPBEXexcCritical5 22" xfId="7949" xr:uid="{553CE72F-78B3-448C-8B58-13AE0CF615FE}"/>
    <cellStyle name="SAPBEXexcCritical5 23" xfId="9206" xr:uid="{B7842D9A-30BE-4E14-BFB8-BB96E73EE1E5}"/>
    <cellStyle name="SAPBEXexcCritical5 24" xfId="10445" xr:uid="{FA013316-9203-4EEF-BB2B-536E277AC50B}"/>
    <cellStyle name="SAPBEXexcCritical5 25" xfId="11637" xr:uid="{D2DBDDC6-9619-4CD5-A997-BF3273B4C82A}"/>
    <cellStyle name="SAPBEXexcCritical5 26" xfId="12736" xr:uid="{EC517D7B-BE36-464A-9998-5F906EF4D48B}"/>
    <cellStyle name="SAPBEXexcCritical5 27" xfId="12687" xr:uid="{7F5A7135-7ACD-47FB-A8AE-D35C076B223E}"/>
    <cellStyle name="SAPBEXexcCritical5 28" xfId="14805" xr:uid="{947DAC49-926F-4016-8884-1FAECD2177E7}"/>
    <cellStyle name="SAPBEXexcCritical5 29" xfId="15880" xr:uid="{12779F36-F966-404D-AED5-2F61E27BF9EC}"/>
    <cellStyle name="SAPBEXexcCritical5 3" xfId="1613" xr:uid="{00000000-0005-0000-0000-000063070000}"/>
    <cellStyle name="SAPBEXexcCritical5 3 10" xfId="12733" xr:uid="{A3B87457-6F4D-4142-9834-99779631E686}"/>
    <cellStyle name="SAPBEXexcCritical5 3 11" xfId="12996" xr:uid="{02AB6731-3EC9-48AA-B358-7B9187B709FC}"/>
    <cellStyle name="SAPBEXexcCritical5 3 12" xfId="14802" xr:uid="{DE2FDA83-787B-4A29-9BBF-4BC613D6B6D1}"/>
    <cellStyle name="SAPBEXexcCritical5 3 2" xfId="5633" xr:uid="{97926BEC-FF48-4F6E-85C8-9E6D686958FB}"/>
    <cellStyle name="SAPBEXexcCritical5 3 2 10" xfId="15701" xr:uid="{23AAC188-1053-4A02-BE79-F4C36723FCEA}"/>
    <cellStyle name="SAPBEXexcCritical5 3 2 2" xfId="7102" xr:uid="{05BB496B-7334-4BCB-9065-3290844AE75A}"/>
    <cellStyle name="SAPBEXexcCritical5 3 2 3" xfId="8323" xr:uid="{454E4D97-4BC4-44B0-8EB6-129DC39F7281}"/>
    <cellStyle name="SAPBEXexcCritical5 3 2 4" xfId="9575" xr:uid="{B4510A4E-8701-49C2-BEF6-C429B72B3AB7}"/>
    <cellStyle name="SAPBEXexcCritical5 3 2 5" xfId="10809" xr:uid="{509807C3-3798-479B-832C-90B8A67FF1F2}"/>
    <cellStyle name="SAPBEXexcCritical5 3 2 6" xfId="11968" xr:uid="{AB9862F8-5D4C-4F82-AA36-25A0DA444022}"/>
    <cellStyle name="SAPBEXexcCritical5 3 2 7" xfId="13096" xr:uid="{59958FB5-9A65-40DA-AB08-E18CA445D495}"/>
    <cellStyle name="SAPBEXexcCritical5 3 2 8" xfId="14203" xr:uid="{4FEACE5F-DADB-42FA-B758-B4F205F3444D}"/>
    <cellStyle name="SAPBEXexcCritical5 3 2 9" xfId="15109" xr:uid="{C06A0641-C177-41A7-8251-B1073FE4FA32}"/>
    <cellStyle name="SAPBEXexcCritical5 3 3" xfId="4231" xr:uid="{EEAAC7B3-919A-4FC0-AD5E-7101A722294B}"/>
    <cellStyle name="SAPBEXexcCritical5 3 4" xfId="3085" xr:uid="{5B79A678-406E-48C7-B2D3-A15C6A750746}"/>
    <cellStyle name="SAPBEXexcCritical5 3 5" xfId="5199" xr:uid="{1922F5AF-F24F-4E11-AFE8-3B53C0194B59}"/>
    <cellStyle name="SAPBEXexcCritical5 3 6" xfId="7947" xr:uid="{BB45065B-A833-458A-A318-DE7B7CAF54D9}"/>
    <cellStyle name="SAPBEXexcCritical5 3 7" xfId="9203" xr:uid="{DBA4565C-47DA-4E7B-A3EF-AEBEED7E70DF}"/>
    <cellStyle name="SAPBEXexcCritical5 3 8" xfId="10442" xr:uid="{ECB1B57D-C329-43E3-9445-DE4615C0B260}"/>
    <cellStyle name="SAPBEXexcCritical5 3 9" xfId="10411" xr:uid="{C578E00E-DAB8-48D9-B66B-2F2FE898E614}"/>
    <cellStyle name="SAPBEXexcCritical5 4" xfId="1614" xr:uid="{00000000-0005-0000-0000-000064070000}"/>
    <cellStyle name="SAPBEXexcCritical5 4 10" xfId="10168" xr:uid="{7BAED13A-C986-469E-9F8E-64329F41593F}"/>
    <cellStyle name="SAPBEXexcCritical5 4 11" xfId="12995" xr:uid="{19248E00-2AC2-4E39-821C-C9AF044402CD}"/>
    <cellStyle name="SAPBEXexcCritical5 4 12" xfId="12399" xr:uid="{F823780D-3279-440F-B64C-44CD5C63436A}"/>
    <cellStyle name="SAPBEXexcCritical5 4 2" xfId="5634" xr:uid="{5FF79B30-3305-4CDD-8005-2F7F18E4304F}"/>
    <cellStyle name="SAPBEXexcCritical5 4 2 10" xfId="15702" xr:uid="{1F78AE3D-D5DE-43EC-AAA6-FBC3B5287134}"/>
    <cellStyle name="SAPBEXexcCritical5 4 2 2" xfId="7103" xr:uid="{66EAA751-1700-403A-9211-98CF63AB9976}"/>
    <cellStyle name="SAPBEXexcCritical5 4 2 3" xfId="8324" xr:uid="{6E12BCA4-267D-4C33-8EA4-2987DC3CE584}"/>
    <cellStyle name="SAPBEXexcCritical5 4 2 4" xfId="9576" xr:uid="{C7E90FEF-58C7-4A26-833C-EE9FDE7BC472}"/>
    <cellStyle name="SAPBEXexcCritical5 4 2 5" xfId="10810" xr:uid="{22DD5DC0-900F-40B8-B518-80CF68D8898F}"/>
    <cellStyle name="SAPBEXexcCritical5 4 2 6" xfId="11969" xr:uid="{CCA5F7BF-92C7-484A-8264-DA25EE9C74E0}"/>
    <cellStyle name="SAPBEXexcCritical5 4 2 7" xfId="13097" xr:uid="{17FD735B-BB73-4CE6-AD68-5C52B0383D7B}"/>
    <cellStyle name="SAPBEXexcCritical5 4 2 8" xfId="14204" xr:uid="{6EE81A8F-7675-486A-9422-CC0D42859A7B}"/>
    <cellStyle name="SAPBEXexcCritical5 4 2 9" xfId="15110" xr:uid="{F47ACA83-B75E-4745-BCCF-12D4E4AEE58C}"/>
    <cellStyle name="SAPBEXexcCritical5 4 3" xfId="4232" xr:uid="{FB57FF19-9F2B-4700-8E32-62759B6D7161}"/>
    <cellStyle name="SAPBEXexcCritical5 4 4" xfId="3084" xr:uid="{183CA7BE-8B09-403C-AE3A-6CE426F595C3}"/>
    <cellStyle name="SAPBEXexcCritical5 4 5" xfId="5196" xr:uid="{83C13D28-3D5E-44AA-BF08-D852483C225E}"/>
    <cellStyle name="SAPBEXexcCritical5 4 6" xfId="7005" xr:uid="{9AC4570A-5E79-4A66-9FD2-46DD9A7E6941}"/>
    <cellStyle name="SAPBEXexcCritical5 4 7" xfId="6378" xr:uid="{98E1F900-7507-4751-9665-A324D5E4CE01}"/>
    <cellStyle name="SAPBEXexcCritical5 4 8" xfId="7608" xr:uid="{17A9C119-8F20-47D1-AAF9-784B16B58928}"/>
    <cellStyle name="SAPBEXexcCritical5 4 9" xfId="10984" xr:uid="{122A31B7-3463-4FD9-8AE6-7A02A5B9ACD8}"/>
    <cellStyle name="SAPBEXexcCritical5 5" xfId="1615" xr:uid="{00000000-0005-0000-0000-000065070000}"/>
    <cellStyle name="SAPBEXexcCritical5 5 10" xfId="9166" xr:uid="{39CEE8AC-D73E-413F-B300-6B6BB21EDBC6}"/>
    <cellStyle name="SAPBEXexcCritical5 5 11" xfId="13860" xr:uid="{BD5D9631-7AF0-4D24-B3D7-AF1F4F08351E}"/>
    <cellStyle name="SAPBEXexcCritical5 5 12" xfId="13824" xr:uid="{4D393CDA-B512-4D66-BB33-14AD54CD0547}"/>
    <cellStyle name="SAPBEXexcCritical5 5 2" xfId="5635" xr:uid="{9EA662C4-9C97-4C60-9E56-E74D0DA8C49E}"/>
    <cellStyle name="SAPBEXexcCritical5 5 2 10" xfId="15703" xr:uid="{9E62C5CA-1549-4EF3-82BE-7943C2052C80}"/>
    <cellStyle name="SAPBEXexcCritical5 5 2 2" xfId="7104" xr:uid="{82FF7F64-76B0-4458-8FC1-4547C55DE36C}"/>
    <cellStyle name="SAPBEXexcCritical5 5 2 3" xfId="8325" xr:uid="{C1E57A55-A017-4B9B-B2CC-4F641FAFDBAE}"/>
    <cellStyle name="SAPBEXexcCritical5 5 2 4" xfId="9577" xr:uid="{C551AC09-40D3-4314-9495-27C0A1E9A1E7}"/>
    <cellStyle name="SAPBEXexcCritical5 5 2 5" xfId="10811" xr:uid="{355D5725-2523-43E0-BF87-5A0ED47988B2}"/>
    <cellStyle name="SAPBEXexcCritical5 5 2 6" xfId="11970" xr:uid="{E590C837-E2EF-48D2-92EC-F08EA7F6F1F4}"/>
    <cellStyle name="SAPBEXexcCritical5 5 2 7" xfId="13098" xr:uid="{F77094D4-7AB6-49A0-85AD-57CD8356FB15}"/>
    <cellStyle name="SAPBEXexcCritical5 5 2 8" xfId="14205" xr:uid="{BC7949F1-74E5-49D7-96C5-66459FB87980}"/>
    <cellStyle name="SAPBEXexcCritical5 5 2 9" xfId="15111" xr:uid="{7B77D9BB-3E1B-4EFA-B069-930F3844244D}"/>
    <cellStyle name="SAPBEXexcCritical5 5 3" xfId="4233" xr:uid="{8ACBF7F4-9625-4A8F-8E13-44CFB6CEB2F5}"/>
    <cellStyle name="SAPBEXexcCritical5 5 4" xfId="3083" xr:uid="{FC677D0F-E364-44E5-BCA3-71ABB4DC56ED}"/>
    <cellStyle name="SAPBEXexcCritical5 5 5" xfId="6728" xr:uid="{CF412B4E-278F-456B-BC5E-C948D83AAFFB}"/>
    <cellStyle name="SAPBEXexcCritical5 5 6" xfId="4787" xr:uid="{46EAC76A-A2ED-450B-8892-53CF585C4F3F}"/>
    <cellStyle name="SAPBEXexcCritical5 5 7" xfId="6375" xr:uid="{8CEE2183-E8D2-4B29-A7AD-77AD4CBE5B7D}"/>
    <cellStyle name="SAPBEXexcCritical5 5 8" xfId="7491" xr:uid="{53B1C94A-0B50-4FBB-83B6-DDF777404989}"/>
    <cellStyle name="SAPBEXexcCritical5 5 9" xfId="8825" xr:uid="{C98E9FEC-BF64-4651-B097-B65FECBB5C46}"/>
    <cellStyle name="SAPBEXexcCritical5 6" xfId="1616" xr:uid="{00000000-0005-0000-0000-000066070000}"/>
    <cellStyle name="SAPBEXexcCritical5 6 10" xfId="9164" xr:uid="{5E6E71F6-0966-4672-A285-A91C43B005E5}"/>
    <cellStyle name="SAPBEXexcCritical5 6 11" xfId="13859" xr:uid="{ACAF75FA-1B03-426D-AAD5-B5FBA81896F2}"/>
    <cellStyle name="SAPBEXexcCritical5 6 12" xfId="13815" xr:uid="{98700809-7FE3-401E-A1C0-87BFB8EA3FF8}"/>
    <cellStyle name="SAPBEXexcCritical5 6 2" xfId="5636" xr:uid="{905C338B-8C8D-453D-BBC4-BB9A72247AFB}"/>
    <cellStyle name="SAPBEXexcCritical5 6 2 10" xfId="15704" xr:uid="{27556FB2-6293-447C-A16E-BAF7A01579C4}"/>
    <cellStyle name="SAPBEXexcCritical5 6 2 2" xfId="7105" xr:uid="{415CAF72-0811-4F27-8BBE-7A828051031B}"/>
    <cellStyle name="SAPBEXexcCritical5 6 2 3" xfId="8326" xr:uid="{B52CA1B3-C2FE-4285-94C0-4D532DF6FD42}"/>
    <cellStyle name="SAPBEXexcCritical5 6 2 4" xfId="9578" xr:uid="{CEB03907-7F12-4728-8858-0DF52B3B304E}"/>
    <cellStyle name="SAPBEXexcCritical5 6 2 5" xfId="10812" xr:uid="{0003D461-8331-42E5-A2CC-FEC6615EBA71}"/>
    <cellStyle name="SAPBEXexcCritical5 6 2 6" xfId="11971" xr:uid="{3384BAC9-E1E5-47D5-BD62-1C3176E297E1}"/>
    <cellStyle name="SAPBEXexcCritical5 6 2 7" xfId="13099" xr:uid="{3E3A35F0-749F-4AD3-95D6-AF7D6ACBA971}"/>
    <cellStyle name="SAPBEXexcCritical5 6 2 8" xfId="14206" xr:uid="{62F0DEC8-FB52-48AA-9B64-13EE0674471F}"/>
    <cellStyle name="SAPBEXexcCritical5 6 2 9" xfId="15112" xr:uid="{5FFED025-E120-4572-9820-194CD5C6BAA9}"/>
    <cellStyle name="SAPBEXexcCritical5 6 3" xfId="4234" xr:uid="{0500F60F-F6E0-4F03-AF49-BD71B71087AE}"/>
    <cellStyle name="SAPBEXexcCritical5 6 4" xfId="3082" xr:uid="{2E58DF47-8CBD-41C3-93E0-21882E80EADC}"/>
    <cellStyle name="SAPBEXexcCritical5 6 5" xfId="6727" xr:uid="{7039BD56-D44A-4C81-B774-E4CC31D11C16}"/>
    <cellStyle name="SAPBEXexcCritical5 6 6" xfId="7945" xr:uid="{B0889B27-F11E-44C5-8323-6997F9F47C3F}"/>
    <cellStyle name="SAPBEXexcCritical5 6 7" xfId="6380" xr:uid="{B4601119-C936-4FFB-895A-AB85B5E384EE}"/>
    <cellStyle name="SAPBEXexcCritical5 6 8" xfId="9476" xr:uid="{C37428D6-BDDE-4D07-9463-4B41DF185665}"/>
    <cellStyle name="SAPBEXexcCritical5 6 9" xfId="8944" xr:uid="{2A166138-3BCC-4A8D-9AEC-7152D98A4B43}"/>
    <cellStyle name="SAPBEXexcCritical5 7" xfId="1617" xr:uid="{00000000-0005-0000-0000-000067070000}"/>
    <cellStyle name="SAPBEXexcCritical5 7 10" xfId="10307" xr:uid="{17584EE2-2251-46A4-BEB5-EB0BC5E78BCC}"/>
    <cellStyle name="SAPBEXexcCritical5 7 11" xfId="12997" xr:uid="{6B6A5A4A-91FD-4587-9E1E-284D40ED063A}"/>
    <cellStyle name="SAPBEXexcCritical5 7 12" xfId="12390" xr:uid="{425485B5-0D6A-464B-806B-293E1DBA287C}"/>
    <cellStyle name="SAPBEXexcCritical5 7 2" xfId="5637" xr:uid="{CE5C129D-2385-4F3D-88D6-4B3680CFE0AB}"/>
    <cellStyle name="SAPBEXexcCritical5 7 2 10" xfId="15705" xr:uid="{83178E51-77C4-4519-8C66-D22521960318}"/>
    <cellStyle name="SAPBEXexcCritical5 7 2 2" xfId="7106" xr:uid="{9667E22D-60CB-45A9-9826-9BD1BF80B60E}"/>
    <cellStyle name="SAPBEXexcCritical5 7 2 3" xfId="8327" xr:uid="{F05706F2-529D-4527-A3F6-2DDF2CCA2A06}"/>
    <cellStyle name="SAPBEXexcCritical5 7 2 4" xfId="9579" xr:uid="{ECDEA988-586F-41DF-94A3-6423A41C59D8}"/>
    <cellStyle name="SAPBEXexcCritical5 7 2 5" xfId="10813" xr:uid="{AD883294-A2EE-4B63-B505-EC68DEB273C3}"/>
    <cellStyle name="SAPBEXexcCritical5 7 2 6" xfId="11972" xr:uid="{7AFA3C78-660B-48AF-886A-CDCFC39B7663}"/>
    <cellStyle name="SAPBEXexcCritical5 7 2 7" xfId="13100" xr:uid="{0910A75B-6C10-4ED7-8F06-920FD4AC0297}"/>
    <cellStyle name="SAPBEXexcCritical5 7 2 8" xfId="14207" xr:uid="{1815EC5D-39B7-4DF7-AAB5-29EF36FAF35D}"/>
    <cellStyle name="SAPBEXexcCritical5 7 2 9" xfId="15113" xr:uid="{4209958F-9D18-4E6A-81E9-29AF082CE90F}"/>
    <cellStyle name="SAPBEXexcCritical5 7 3" xfId="4235" xr:uid="{7AE1572D-E60A-4AA6-A134-3062AF80DF5E}"/>
    <cellStyle name="SAPBEXexcCritical5 7 4" xfId="3081" xr:uid="{AA517F71-6694-4018-AE23-E886BFD077D0}"/>
    <cellStyle name="SAPBEXexcCritical5 7 5" xfId="5201" xr:uid="{CFEBE912-6404-4C4D-918C-D70829EE37F8}"/>
    <cellStyle name="SAPBEXexcCritical5 7 6" xfId="7946" xr:uid="{943814E0-7A18-40F5-BDA4-471742EF1DFE}"/>
    <cellStyle name="SAPBEXexcCritical5 7 7" xfId="8174" xr:uid="{5F63E6D0-D0F5-4E9D-9872-79A5ED4716D2}"/>
    <cellStyle name="SAPBEXexcCritical5 7 8" xfId="9475" xr:uid="{9A26261B-95C2-4A94-A415-429C84A83B6E}"/>
    <cellStyle name="SAPBEXexcCritical5 7 9" xfId="10403" xr:uid="{AB5160A0-F6A1-42DA-AD4E-F7467264969C}"/>
    <cellStyle name="SAPBEXexcCritical5 8" xfId="1618" xr:uid="{00000000-0005-0000-0000-000068070000}"/>
    <cellStyle name="SAPBEXexcCritical5 8 10" xfId="12732" xr:uid="{8EFDB9B0-4310-4A34-A5C0-AE4506F422EA}"/>
    <cellStyle name="SAPBEXexcCritical5 8 11" xfId="12998" xr:uid="{586198B1-003F-4FF2-B60B-F2C9B6FFA6F9}"/>
    <cellStyle name="SAPBEXexcCritical5 8 12" xfId="14801" xr:uid="{078BCD1B-6129-4292-9F99-5E5BFA9C2D5F}"/>
    <cellStyle name="SAPBEXexcCritical5 8 2" xfId="5638" xr:uid="{C8F05F0D-D1BE-48D2-A65C-BBC09F5CAAB2}"/>
    <cellStyle name="SAPBEXexcCritical5 8 2 10" xfId="15706" xr:uid="{6DAD9BA7-13FD-4366-B582-E06CF5750CF0}"/>
    <cellStyle name="SAPBEXexcCritical5 8 2 2" xfId="7107" xr:uid="{023D2551-E224-4D1C-88FC-2BE63ECC1F36}"/>
    <cellStyle name="SAPBEXexcCritical5 8 2 3" xfId="8328" xr:uid="{A1910037-46D8-4BA1-BA6E-DF87D49A21B8}"/>
    <cellStyle name="SAPBEXexcCritical5 8 2 4" xfId="9580" xr:uid="{A3566F90-3564-4CA9-9FF9-BFA67125992B}"/>
    <cellStyle name="SAPBEXexcCritical5 8 2 5" xfId="10814" xr:uid="{C77E3D27-9C69-4394-BE1A-C84173B5576C}"/>
    <cellStyle name="SAPBEXexcCritical5 8 2 6" xfId="11973" xr:uid="{E1FBB2F9-51DC-47D1-9634-C3AD0F64CBB2}"/>
    <cellStyle name="SAPBEXexcCritical5 8 2 7" xfId="13101" xr:uid="{19316834-C7CE-4869-A015-54F86AD02DBA}"/>
    <cellStyle name="SAPBEXexcCritical5 8 2 8" xfId="14208" xr:uid="{B72B688A-3CBC-4EA9-9806-AF867DB1CBC6}"/>
    <cellStyle name="SAPBEXexcCritical5 8 2 9" xfId="15114" xr:uid="{8492EC81-968D-4D34-9D1A-5CCF70DE897B}"/>
    <cellStyle name="SAPBEXexcCritical5 8 3" xfId="4236" xr:uid="{2F161948-C62E-48A2-9AE1-AA31CF72DA29}"/>
    <cellStyle name="SAPBEXexcCritical5 8 4" xfId="3080" xr:uid="{03C2168D-CE3F-498F-8F72-B5FBBC9739A9}"/>
    <cellStyle name="SAPBEXexcCritical5 8 5" xfId="5204" xr:uid="{F010D028-1ADA-4D7D-B1A2-A2E7F2F1693F}"/>
    <cellStyle name="SAPBEXexcCritical5 8 6" xfId="4894" xr:uid="{3440C583-B6F8-4FC6-8782-6C1C2C36E08B}"/>
    <cellStyle name="SAPBEXexcCritical5 8 7" xfId="9202" xr:uid="{EC4B7599-2933-458F-8BE6-F97125463D9B}"/>
    <cellStyle name="SAPBEXexcCritical5 8 8" xfId="10441" xr:uid="{AC5607E6-D82D-4415-98EF-760595DB3B01}"/>
    <cellStyle name="SAPBEXexcCritical5 8 9" xfId="10408" xr:uid="{5C0AEF60-6756-44B8-BC1C-E024D30FA1D1}"/>
    <cellStyle name="SAPBEXexcCritical5 9" xfId="1619" xr:uid="{00000000-0005-0000-0000-000069070000}"/>
    <cellStyle name="SAPBEXexcCritical5 9 10" xfId="12731" xr:uid="{E27A9911-4723-4254-87A0-BD1D747DB093}"/>
    <cellStyle name="SAPBEXexcCritical5 9 11" xfId="9985" xr:uid="{6112A054-6E31-4395-9FAB-274DC9EE74B2}"/>
    <cellStyle name="SAPBEXexcCritical5 9 12" xfId="14800" xr:uid="{723BBEE6-66BD-4976-8569-317CB13A0F52}"/>
    <cellStyle name="SAPBEXexcCritical5 9 2" xfId="5639" xr:uid="{476299C8-B875-4B70-931B-6E9B58AD912F}"/>
    <cellStyle name="SAPBEXexcCritical5 9 2 10" xfId="15707" xr:uid="{5C351BD3-128A-4E02-B42A-207F2F84C382}"/>
    <cellStyle name="SAPBEXexcCritical5 9 2 2" xfId="7108" xr:uid="{3252306E-3D74-4586-94EB-1EF68BAE1DF9}"/>
    <cellStyle name="SAPBEXexcCritical5 9 2 3" xfId="8329" xr:uid="{BD251944-0169-4B85-8C63-1541DCD14FEA}"/>
    <cellStyle name="SAPBEXexcCritical5 9 2 4" xfId="9581" xr:uid="{6655A581-0C08-43AE-8C23-0D5EDD1E3096}"/>
    <cellStyle name="SAPBEXexcCritical5 9 2 5" xfId="10815" xr:uid="{E4386F77-53CD-4934-A687-E5FCC0FB4A14}"/>
    <cellStyle name="SAPBEXexcCritical5 9 2 6" xfId="11974" xr:uid="{BD8C230B-92C8-4E28-9C78-EF3F9A47DD6A}"/>
    <cellStyle name="SAPBEXexcCritical5 9 2 7" xfId="13102" xr:uid="{030E07E1-114E-4366-BA35-5640557E187B}"/>
    <cellStyle name="SAPBEXexcCritical5 9 2 8" xfId="14209" xr:uid="{BE529167-36E2-4119-B88A-86FF6988F805}"/>
    <cellStyle name="SAPBEXexcCritical5 9 2 9" xfId="15115" xr:uid="{D824A696-82DA-4E0D-B62E-6FE1838FA9D9}"/>
    <cellStyle name="SAPBEXexcCritical5 9 3" xfId="4237" xr:uid="{5BD18533-B320-4AC6-8E32-5A7A86E591A9}"/>
    <cellStyle name="SAPBEXexcCritical5 9 4" xfId="3079" xr:uid="{305204AD-923C-4246-BFE9-55D791540BB0}"/>
    <cellStyle name="SAPBEXexcCritical5 9 5" xfId="3034" xr:uid="{647E8CF9-9A38-4978-B5A0-3B6FE7AF0BAE}"/>
    <cellStyle name="SAPBEXexcCritical5 9 6" xfId="7944" xr:uid="{A2F85D3E-DD8A-4B56-98C4-93A0E3967954}"/>
    <cellStyle name="SAPBEXexcCritical5 9 7" xfId="9201" xr:uid="{8FC032A4-7E3C-4D36-BE87-0BA7BDA6EB82}"/>
    <cellStyle name="SAPBEXexcCritical5 9 8" xfId="10440" xr:uid="{DDBD5AF7-2DA8-41CB-AE5F-5134559CE8C8}"/>
    <cellStyle name="SAPBEXexcCritical5 9 9" xfId="10404" xr:uid="{52837F4A-3064-4F7A-BCC1-6CA9F43AFF1F}"/>
    <cellStyle name="SAPBEXexcCritical5_gxaccion, 68" xfId="1620" xr:uid="{00000000-0005-0000-0000-00006A070000}"/>
    <cellStyle name="SAPBEXexcCritical6" xfId="1621" xr:uid="{00000000-0005-0000-0000-00006B070000}"/>
    <cellStyle name="SAPBEXexcCritical6 10" xfId="1622" xr:uid="{00000000-0005-0000-0000-00006C070000}"/>
    <cellStyle name="SAPBEXexcCritical6 10 10" xfId="8518" xr:uid="{B035B38A-3B66-4856-8C9D-6ED30BAEF8A5}"/>
    <cellStyle name="SAPBEXexcCritical6 10 11" xfId="13858" xr:uid="{E9E98348-06E0-4C5A-87F2-C5DAAB501688}"/>
    <cellStyle name="SAPBEXexcCritical6 10 12" xfId="14101" xr:uid="{9BF6FA38-3C3A-4A2D-B66C-1C3E344A43CD}"/>
    <cellStyle name="SAPBEXexcCritical6 10 2" xfId="5640" xr:uid="{CDF8FE1E-EF5F-43FF-BE7F-094AF00CC15B}"/>
    <cellStyle name="SAPBEXexcCritical6 10 2 10" xfId="15708" xr:uid="{FC983DC0-E4EE-424E-805D-26D716213F18}"/>
    <cellStyle name="SAPBEXexcCritical6 10 2 2" xfId="7109" xr:uid="{93DB4BCB-1F97-4238-A865-1A2CBA18D23D}"/>
    <cellStyle name="SAPBEXexcCritical6 10 2 3" xfId="8330" xr:uid="{2B1F283F-08ED-4797-84F8-DFB28DD77894}"/>
    <cellStyle name="SAPBEXexcCritical6 10 2 4" xfId="9582" xr:uid="{27EBA3E6-2046-45B4-BC30-CC6125F99253}"/>
    <cellStyle name="SAPBEXexcCritical6 10 2 5" xfId="10816" xr:uid="{5A5CFC6A-0002-40A6-BA84-877CC0256FE8}"/>
    <cellStyle name="SAPBEXexcCritical6 10 2 6" xfId="11975" xr:uid="{674CBBDC-9D60-4220-8A93-C508C9057953}"/>
    <cellStyle name="SAPBEXexcCritical6 10 2 7" xfId="13103" xr:uid="{D79705CF-DF55-41BC-9B3F-54BB0C9F74C4}"/>
    <cellStyle name="SAPBEXexcCritical6 10 2 8" xfId="14210" xr:uid="{B0265CCF-76ED-451D-AE13-903125BAC90E}"/>
    <cellStyle name="SAPBEXexcCritical6 10 2 9" xfId="15116" xr:uid="{338CFB18-F301-4909-96B1-6BABA8738D87}"/>
    <cellStyle name="SAPBEXexcCritical6 10 3" xfId="4239" xr:uid="{BA4F54D9-4835-4D18-B4BF-9289BD416ADD}"/>
    <cellStyle name="SAPBEXexcCritical6 10 4" xfId="5040" xr:uid="{4285A862-BB30-4430-9063-22EF8AFD006E}"/>
    <cellStyle name="SAPBEXexcCritical6 10 5" xfId="6726" xr:uid="{BB047C71-8E56-4DCC-88DF-B76B71ACEC82}"/>
    <cellStyle name="SAPBEXexcCritical6 10 6" xfId="4897" xr:uid="{D7F824EB-6184-4E6A-94BE-8006D7C413B5}"/>
    <cellStyle name="SAPBEXexcCritical6 10 7" xfId="6394" xr:uid="{B9116A91-FAA4-4268-897C-61B53CF1FA88}"/>
    <cellStyle name="SAPBEXexcCritical6 10 8" xfId="7490" xr:uid="{C9F2B11F-80A5-4337-993F-7C4ED8C922F0}"/>
    <cellStyle name="SAPBEXexcCritical6 10 9" xfId="10405" xr:uid="{6FDAFDB6-E85B-4D1F-B867-D790D7F65067}"/>
    <cellStyle name="SAPBEXexcCritical6 11" xfId="1623" xr:uid="{00000000-0005-0000-0000-00006D070000}"/>
    <cellStyle name="SAPBEXexcCritical6 11 10" xfId="12730" xr:uid="{1A08C8CD-8EF4-47AB-9BC0-F79043F61751}"/>
    <cellStyle name="SAPBEXexcCritical6 11 11" xfId="12999" xr:uid="{D5616762-49D6-4753-A3B6-21A7A2FC935D}"/>
    <cellStyle name="SAPBEXexcCritical6 11 12" xfId="14799" xr:uid="{15B92FCC-E0A6-4EE1-8613-820492B7366F}"/>
    <cellStyle name="SAPBEXexcCritical6 11 2" xfId="5641" xr:uid="{EC7610F4-9E95-4F25-88E4-B3B3D04E29DC}"/>
    <cellStyle name="SAPBEXexcCritical6 11 2 10" xfId="15709" xr:uid="{F457720C-DAF8-45B3-8042-8F36BD59E83C}"/>
    <cellStyle name="SAPBEXexcCritical6 11 2 2" xfId="7110" xr:uid="{F49F8EA0-CFA0-40A7-8A87-419DF44ED9BA}"/>
    <cellStyle name="SAPBEXexcCritical6 11 2 3" xfId="8331" xr:uid="{05B9A50C-5531-42A4-BCE3-13290AB7EC94}"/>
    <cellStyle name="SAPBEXexcCritical6 11 2 4" xfId="9583" xr:uid="{8A894962-ED54-463A-8D43-A3E3C8CE1621}"/>
    <cellStyle name="SAPBEXexcCritical6 11 2 5" xfId="10817" xr:uid="{7C0B7A7D-495A-4E27-8772-F8C7F04B297E}"/>
    <cellStyle name="SAPBEXexcCritical6 11 2 6" xfId="11976" xr:uid="{3A8EF835-0B9E-481F-8DBA-3F2BE0FA494C}"/>
    <cellStyle name="SAPBEXexcCritical6 11 2 7" xfId="13104" xr:uid="{65C8BC7C-137C-431D-AF1E-7DCC6DF13E9C}"/>
    <cellStyle name="SAPBEXexcCritical6 11 2 8" xfId="14211" xr:uid="{2E4F7A07-1C60-493A-AB92-E751EA4C714C}"/>
    <cellStyle name="SAPBEXexcCritical6 11 2 9" xfId="15117" xr:uid="{8995DB87-E54B-4AA7-9CAF-5AE58C4C68BC}"/>
    <cellStyle name="SAPBEXexcCritical6 11 3" xfId="4240" xr:uid="{25C1AEE0-0D97-4D61-AE25-40D6DE267D8C}"/>
    <cellStyle name="SAPBEXexcCritical6 11 4" xfId="5039" xr:uid="{005DD1F2-E258-4768-B326-60D516A4DF75}"/>
    <cellStyle name="SAPBEXexcCritical6 11 5" xfId="3030" xr:uid="{2FD2EFE7-63AC-46DC-BE5D-BB95A99C7C84}"/>
    <cellStyle name="SAPBEXexcCritical6 11 6" xfId="7942" xr:uid="{35135C8C-CBD2-4A32-A47C-E26F8A2E69E8}"/>
    <cellStyle name="SAPBEXexcCritical6 11 7" xfId="9200" xr:uid="{51800FB5-9130-4E19-B11C-D6E902294D15}"/>
    <cellStyle name="SAPBEXexcCritical6 11 8" xfId="10439" xr:uid="{3BA6FDA5-0EAB-4556-95F9-7785FA27A35E}"/>
    <cellStyle name="SAPBEXexcCritical6 11 9" xfId="10406" xr:uid="{DA86B689-3DE9-4822-9C11-07E53D6B4135}"/>
    <cellStyle name="SAPBEXexcCritical6 12" xfId="2702" xr:uid="{00000000-0005-0000-0000-00006E070000}"/>
    <cellStyle name="SAPBEXexcCritical6 13" xfId="2725" xr:uid="{00000000-0005-0000-0000-00006F070000}"/>
    <cellStyle name="SAPBEXexcCritical6 14" xfId="2792" xr:uid="{7F68A7E7-E0F2-4698-B5C5-22E2DC6CB72C}"/>
    <cellStyle name="SAPBEXexcCritical6 15" xfId="2844" xr:uid="{4E5A64C7-6244-42D7-BA9F-06C1706FE9EA}"/>
    <cellStyle name="SAPBEXexcCritical6 16" xfId="2882" xr:uid="{EEF88A09-98F1-4DF4-A297-C48F710DDA11}"/>
    <cellStyle name="SAPBEXexcCritical6 17" xfId="2926" xr:uid="{98B4CAC4-5B84-489C-800D-F4A72FA4270C}"/>
    <cellStyle name="SAPBEXexcCritical6 18" xfId="2970" xr:uid="{7AF3D0A6-FCF2-455D-A4D2-37F9F1F81A0F}"/>
    <cellStyle name="SAPBEXexcCritical6 19" xfId="4238" xr:uid="{0E7C6C38-73A7-4205-B0E5-F2F02FCAB3C5}"/>
    <cellStyle name="SAPBEXexcCritical6 2" xfId="1624" xr:uid="{00000000-0005-0000-0000-000070070000}"/>
    <cellStyle name="SAPBEXexcCritical6 2 10" xfId="10416" xr:uid="{F304D35D-9D15-4FBD-9B1E-723B12CAB925}"/>
    <cellStyle name="SAPBEXexcCritical6 2 11" xfId="8523" xr:uid="{DCFE725F-91A4-4293-BAD8-7229C6D3CDAA}"/>
    <cellStyle name="SAPBEXexcCritical6 2 12" xfId="11306" xr:uid="{8F9E7B46-F0E7-40FE-9CF2-61B0C3323046}"/>
    <cellStyle name="SAPBEXexcCritical6 2 13" xfId="14103" xr:uid="{63F597F1-4F12-4044-8A1E-233706B7A7D8}"/>
    <cellStyle name="SAPBEXexcCritical6 2 2" xfId="1625" xr:uid="{00000000-0005-0000-0000-000071070000}"/>
    <cellStyle name="SAPBEXexcCritical6 2 2 10" xfId="12729" xr:uid="{ACCFF1C3-778A-49A1-A30F-FE5CA1AA153A}"/>
    <cellStyle name="SAPBEXexcCritical6 2 2 11" xfId="13856" xr:uid="{CAA231CD-B1F0-40CC-885A-B90A723C16E6}"/>
    <cellStyle name="SAPBEXexcCritical6 2 2 12" xfId="14798" xr:uid="{485DD2B2-0F63-4DD5-907C-4DF306259884}"/>
    <cellStyle name="SAPBEXexcCritical6 2 2 2" xfId="1626" xr:uid="{00000000-0005-0000-0000-000072070000}"/>
    <cellStyle name="SAPBEXexcCritical6 2 2 2 10" xfId="8781" xr:uid="{683084C0-776E-4383-96D9-278533D587B3}"/>
    <cellStyle name="SAPBEXexcCritical6 2 2 2 11" xfId="13857" xr:uid="{E7BD67EC-E65A-4B8A-807B-E222B43D6A29}"/>
    <cellStyle name="SAPBEXexcCritical6 2 2 2 12" xfId="14104" xr:uid="{5AE39112-0FF3-4742-9C82-0CED3057A6CF}"/>
    <cellStyle name="SAPBEXexcCritical6 2 2 2 2" xfId="5643" xr:uid="{D3689AFB-6FFE-47CB-A773-53FAF4840B78}"/>
    <cellStyle name="SAPBEXexcCritical6 2 2 2 2 10" xfId="15711" xr:uid="{86895BA5-9352-4074-8E51-F99116FCE767}"/>
    <cellStyle name="SAPBEXexcCritical6 2 2 2 2 2" xfId="7112" xr:uid="{E75231ED-8154-4068-A46C-8CA04AEAF919}"/>
    <cellStyle name="SAPBEXexcCritical6 2 2 2 2 3" xfId="8333" xr:uid="{3D2CA0D4-1C01-4D87-A371-6260A8228900}"/>
    <cellStyle name="SAPBEXexcCritical6 2 2 2 2 4" xfId="9585" xr:uid="{CBBA4AED-5738-458B-AC6A-AAD26AB57403}"/>
    <cellStyle name="SAPBEXexcCritical6 2 2 2 2 5" xfId="10819" xr:uid="{81FD4DBC-799D-475F-B577-11CAAF1299A6}"/>
    <cellStyle name="SAPBEXexcCritical6 2 2 2 2 6" xfId="11978" xr:uid="{9E49BF12-E444-4F3B-9DA9-945C49D0A6A8}"/>
    <cellStyle name="SAPBEXexcCritical6 2 2 2 2 7" xfId="13106" xr:uid="{C57F2C86-F7E2-459F-96E5-BB0BD012FA2A}"/>
    <cellStyle name="SAPBEXexcCritical6 2 2 2 2 8" xfId="14213" xr:uid="{B33F9980-0773-43E5-BB8A-61665F3E7C8B}"/>
    <cellStyle name="SAPBEXexcCritical6 2 2 2 2 9" xfId="15119" xr:uid="{A6B8C8F4-9150-490C-BDC4-BC21950C3F81}"/>
    <cellStyle name="SAPBEXexcCritical6 2 2 2 3" xfId="4243" xr:uid="{6A79A1D9-015A-4FD6-8B63-C1C85DEEF4A3}"/>
    <cellStyle name="SAPBEXexcCritical6 2 2 2 4" xfId="5036" xr:uid="{0C56425D-4AD5-4A26-AE60-139B1B360F46}"/>
    <cellStyle name="SAPBEXexcCritical6 2 2 2 5" xfId="6725" xr:uid="{88B27749-76DE-4684-BA7C-6AD3A038F890}"/>
    <cellStyle name="SAPBEXexcCritical6 2 2 2 6" xfId="7007" xr:uid="{C3879631-73F5-4A10-9EAB-A8277C6C0A61}"/>
    <cellStyle name="SAPBEXexcCritical6 2 2 2 7" xfId="7893" xr:uid="{E73101C6-88FB-41AE-864E-666423F62732}"/>
    <cellStyle name="SAPBEXexcCritical6 2 2 2 8" xfId="9478" xr:uid="{80FDF10E-297B-4FDF-A902-2643EF438272}"/>
    <cellStyle name="SAPBEXexcCritical6 2 2 2 9" xfId="8841" xr:uid="{E750B214-947B-4AA8-BBC7-004973EB6923}"/>
    <cellStyle name="SAPBEXexcCritical6 2 2 3" xfId="4242" xr:uid="{D725ABD0-DF9D-4C0C-8E6C-C55A2E0BD11F}"/>
    <cellStyle name="SAPBEXexcCritical6 2 2 4" xfId="5037" xr:uid="{2744FE50-3D15-47B4-BB43-403877C5AF1D}"/>
    <cellStyle name="SAPBEXexcCritical6 2 2 5" xfId="6724" xr:uid="{8C070159-EE31-4BA3-8445-118C1F428CBF}"/>
    <cellStyle name="SAPBEXexcCritical6 2 2 6" xfId="7006" xr:uid="{14758F36-1A8C-40CD-A7CA-79491E536CAC}"/>
    <cellStyle name="SAPBEXexcCritical6 2 2 7" xfId="9199" xr:uid="{683EE5F8-2D5B-4D10-BF44-A9883CA43466}"/>
    <cellStyle name="SAPBEXexcCritical6 2 2 8" xfId="10438" xr:uid="{3924B913-CA22-4767-A47B-A9476F49E0F1}"/>
    <cellStyle name="SAPBEXexcCritical6 2 2 9" xfId="11636" xr:uid="{9D0B2CC2-2F2A-46EB-8B51-30BFB9ACDF1B}"/>
    <cellStyle name="SAPBEXexcCritical6 2 3" xfId="5642" xr:uid="{CB55378D-FC46-4ADF-B77D-B30F120C12B2}"/>
    <cellStyle name="SAPBEXexcCritical6 2 3 10" xfId="15710" xr:uid="{327C85B5-841D-42A7-BA25-9272C48A7EEE}"/>
    <cellStyle name="SAPBEXexcCritical6 2 3 2" xfId="7111" xr:uid="{1E2BBF7A-75EF-41A8-A76D-BF1AFDF4C670}"/>
    <cellStyle name="SAPBEXexcCritical6 2 3 3" xfId="8332" xr:uid="{DF326C69-2CB2-42AB-844F-EE3DB066F275}"/>
    <cellStyle name="SAPBEXexcCritical6 2 3 4" xfId="9584" xr:uid="{6DD35F66-9E7F-4B39-9786-EE5A2EE824AB}"/>
    <cellStyle name="SAPBEXexcCritical6 2 3 5" xfId="10818" xr:uid="{0D475297-43B3-4A27-AF50-F0E99298E374}"/>
    <cellStyle name="SAPBEXexcCritical6 2 3 6" xfId="11977" xr:uid="{B7D0A31A-6BF4-4A96-9171-10267B881CE6}"/>
    <cellStyle name="SAPBEXexcCritical6 2 3 7" xfId="13105" xr:uid="{5A87262D-46E5-44CB-B3D0-C9EC753E91DC}"/>
    <cellStyle name="SAPBEXexcCritical6 2 3 8" xfId="14212" xr:uid="{5119E5EB-FC96-4F86-9980-1628137670D6}"/>
    <cellStyle name="SAPBEXexcCritical6 2 3 9" xfId="15118" xr:uid="{3129AB25-BF81-460B-A7A9-A0110A6E6F83}"/>
    <cellStyle name="SAPBEXexcCritical6 2 4" xfId="4241" xr:uid="{147D2403-700C-4ED4-968F-F3634CE2E164}"/>
    <cellStyle name="SAPBEXexcCritical6 2 5" xfId="5038" xr:uid="{C83104A5-5ED3-42AF-97DE-F5D6081DFF7D}"/>
    <cellStyle name="SAPBEXexcCritical6 2 6" xfId="3017" xr:uid="{0704E108-7BC3-4C8C-8FB2-8D3EBE66FDE8}"/>
    <cellStyle name="SAPBEXexcCritical6 2 7" xfId="6703" xr:uid="{02B4B23E-B47E-4FB4-B6B1-877F0CE42C30}"/>
    <cellStyle name="SAPBEXexcCritical6 2 8" xfId="6376" xr:uid="{A874D28D-7FC5-43C5-A15B-1774471BC285}"/>
    <cellStyle name="SAPBEXexcCritical6 2 9" xfId="7600" xr:uid="{490A9E73-68A4-470F-9212-9E06A992952C}"/>
    <cellStyle name="SAPBEXexcCritical6 20" xfId="3078" xr:uid="{B0CBF525-6BD1-4D2A-ADF6-6AD43456D8B3}"/>
    <cellStyle name="SAPBEXexcCritical6 21" xfId="3026" xr:uid="{59EDA24D-C5D2-4B36-8ED5-157F115543BC}"/>
    <cellStyle name="SAPBEXexcCritical6 22" xfId="7943" xr:uid="{1ACEF800-322C-4D25-BF7D-4487585DA79F}"/>
    <cellStyle name="SAPBEXexcCritical6 23" xfId="6458" xr:uid="{62716665-A259-4F36-BFCC-8B732F86428B}"/>
    <cellStyle name="SAPBEXexcCritical6 24" xfId="9477" xr:uid="{0188D014-A54D-4542-A149-7EEBB1794AF8}"/>
    <cellStyle name="SAPBEXexcCritical6 25" xfId="10407" xr:uid="{F8D188D1-4F2D-4594-AAAE-8D9FCCB10246}"/>
    <cellStyle name="SAPBEXexcCritical6 26" xfId="8513" xr:uid="{8FB9309D-3109-425B-B8A6-EE0BB082872C}"/>
    <cellStyle name="SAPBEXexcCritical6 27" xfId="11304" xr:uid="{B5F5AF02-EAC2-4CD5-B317-71210D739E0A}"/>
    <cellStyle name="SAPBEXexcCritical6 28" xfId="14102" xr:uid="{0C65C9F3-E7AF-4050-ACAC-F1F7C6425FDC}"/>
    <cellStyle name="SAPBEXexcCritical6 29" xfId="15881" xr:uid="{4E0B7CE5-1783-4DFA-904F-FB79EB24E502}"/>
    <cellStyle name="SAPBEXexcCritical6 3" xfId="1627" xr:uid="{00000000-0005-0000-0000-000073070000}"/>
    <cellStyle name="SAPBEXexcCritical6 3 10" xfId="10289" xr:uid="{898C25B4-1A72-464E-BD6B-D112865CC705}"/>
    <cellStyle name="SAPBEXexcCritical6 3 11" xfId="12703" xr:uid="{789733B2-A3D0-46D7-8266-4AA296CA6B58}"/>
    <cellStyle name="SAPBEXexcCritical6 3 12" xfId="12668" xr:uid="{412E13DE-A658-4110-959A-8D626CA4D6D7}"/>
    <cellStyle name="SAPBEXexcCritical6 3 2" xfId="5644" xr:uid="{DF3D1976-F251-4CC1-A5A5-4CF93E7D8D2E}"/>
    <cellStyle name="SAPBEXexcCritical6 3 2 10" xfId="15712" xr:uid="{2F13F664-3ACC-4D87-A0F0-F47D74FA5B84}"/>
    <cellStyle name="SAPBEXexcCritical6 3 2 2" xfId="7113" xr:uid="{9955ABCD-5373-4426-8F82-4FD4F00D8121}"/>
    <cellStyle name="SAPBEXexcCritical6 3 2 3" xfId="8334" xr:uid="{7B51F241-D0F9-4298-8467-767B7CDCD4BD}"/>
    <cellStyle name="SAPBEXexcCritical6 3 2 4" xfId="9586" xr:uid="{9679B05E-647F-4756-BBD1-8B0DF9C621FF}"/>
    <cellStyle name="SAPBEXexcCritical6 3 2 5" xfId="10820" xr:uid="{E566AC2B-5A61-4C86-AD2B-1AC79EB76B4D}"/>
    <cellStyle name="SAPBEXexcCritical6 3 2 6" xfId="11979" xr:uid="{A1A16F2D-A592-4ADB-BECD-04DB9E439395}"/>
    <cellStyle name="SAPBEXexcCritical6 3 2 7" xfId="13107" xr:uid="{A6CDF053-3FD5-434E-82EC-6FBE813E0F12}"/>
    <cellStyle name="SAPBEXexcCritical6 3 2 8" xfId="14214" xr:uid="{2F57E5EA-DCB9-4C80-A4C3-C7B5674A1AEE}"/>
    <cellStyle name="SAPBEXexcCritical6 3 2 9" xfId="15120" xr:uid="{0B887780-0DB4-4592-8CCF-2708839538E0}"/>
    <cellStyle name="SAPBEXexcCritical6 3 3" xfId="4244" xr:uid="{CB7D6662-4299-4738-A579-05F7F32EAD23}"/>
    <cellStyle name="SAPBEXexcCritical6 3 4" xfId="5035" xr:uid="{3DE66983-0C2B-4264-ADC3-F7945F85D4E6}"/>
    <cellStyle name="SAPBEXexcCritical6 3 5" xfId="3044" xr:uid="{EE60E9DA-3571-4032-A0C6-45F509079AB8}"/>
    <cellStyle name="SAPBEXexcCritical6 3 6" xfId="7008" xr:uid="{EDB0CA0F-4D69-4F6D-99E0-0F2372F2C95C}"/>
    <cellStyle name="SAPBEXexcCritical6 3 7" xfId="6392" xr:uid="{7066CB1D-C561-451C-B7C6-B8FC7442DAD5}"/>
    <cellStyle name="SAPBEXexcCritical6 3 8" xfId="7604" xr:uid="{BE4D66A1-7C03-4888-9370-961B379C1D7A}"/>
    <cellStyle name="SAPBEXexcCritical6 3 9" xfId="11635" xr:uid="{5D70E737-0599-4688-B98C-38761F4CC1C6}"/>
    <cellStyle name="SAPBEXexcCritical6 4" xfId="1628" xr:uid="{00000000-0005-0000-0000-000074070000}"/>
    <cellStyle name="SAPBEXexcCritical6 4 10" xfId="12727" xr:uid="{A39B0031-6B42-4954-A870-980B2726844D}"/>
    <cellStyle name="SAPBEXexcCritical6 4 11" xfId="13855" xr:uid="{AF647FEA-1B66-4049-8560-8D8D28D94AAC}"/>
    <cellStyle name="SAPBEXexcCritical6 4 12" xfId="14796" xr:uid="{51D4B7C2-4850-4ED5-A573-7157FD449207}"/>
    <cellStyle name="SAPBEXexcCritical6 4 2" xfId="5645" xr:uid="{0C6E3A31-91EB-42E6-933F-6169AF65119F}"/>
    <cellStyle name="SAPBEXexcCritical6 4 2 10" xfId="15713" xr:uid="{52AF4261-2EED-46CE-A6A7-A67D3A6E7324}"/>
    <cellStyle name="SAPBEXexcCritical6 4 2 2" xfId="7114" xr:uid="{17E5F68C-F92C-4E79-85E7-844E8DC0C78E}"/>
    <cellStyle name="SAPBEXexcCritical6 4 2 3" xfId="8335" xr:uid="{A9D94168-58E3-400E-8364-C9ADBDE4B617}"/>
    <cellStyle name="SAPBEXexcCritical6 4 2 4" xfId="9587" xr:uid="{A96A9C1B-1E32-4995-9430-9317153B13D6}"/>
    <cellStyle name="SAPBEXexcCritical6 4 2 5" xfId="10821" xr:uid="{9B51A076-92DB-471B-9035-C6CEECE2D155}"/>
    <cellStyle name="SAPBEXexcCritical6 4 2 6" xfId="11980" xr:uid="{38253681-1A10-4D25-B6B0-3A9D46AFB53C}"/>
    <cellStyle name="SAPBEXexcCritical6 4 2 7" xfId="13108" xr:uid="{11F3C5EB-64C6-40D9-BAC0-FDB1EDB13AA1}"/>
    <cellStyle name="SAPBEXexcCritical6 4 2 8" xfId="14215" xr:uid="{B6825B9B-3E44-43B1-865C-FF9322E482C2}"/>
    <cellStyle name="SAPBEXexcCritical6 4 2 9" xfId="15121" xr:uid="{26C508A9-4D83-4017-A1C5-E0470794FFAA}"/>
    <cellStyle name="SAPBEXexcCritical6 4 3" xfId="4245" xr:uid="{C1A3D14F-D876-4B6F-9233-4C779A5E8B22}"/>
    <cellStyle name="SAPBEXexcCritical6 4 4" xfId="5034" xr:uid="{A09B2999-5AB0-4696-94B4-8A7F4D8DAFFA}"/>
    <cellStyle name="SAPBEXexcCritical6 4 5" xfId="6723" xr:uid="{3B662DE6-5C37-4168-9B3F-BE622F009B8F}"/>
    <cellStyle name="SAPBEXexcCritical6 4 6" xfId="7941" xr:uid="{3095A011-C3F2-48F8-A9D5-2662EAF05F23}"/>
    <cellStyle name="SAPBEXexcCritical6 4 7" xfId="9197" xr:uid="{158FC616-760E-4763-A100-8FE42E4A6C99}"/>
    <cellStyle name="SAPBEXexcCritical6 4 8" xfId="10436" xr:uid="{609154CB-C39C-439C-B611-EE90BA3E717D}"/>
    <cellStyle name="SAPBEXexcCritical6 4 9" xfId="10374" xr:uid="{B63260D3-6620-4922-90C0-F1645C7CAE3D}"/>
    <cellStyle name="SAPBEXexcCritical6 5" xfId="1629" xr:uid="{00000000-0005-0000-0000-000075070000}"/>
    <cellStyle name="SAPBEXexcCritical6 5 10" xfId="12728" xr:uid="{B7F4BCC5-F2F6-4336-B0BC-34D1DCF1D7DD}"/>
    <cellStyle name="SAPBEXexcCritical6 5 11" xfId="13000" xr:uid="{3E8FB9DB-A293-4A2E-88B9-F2D302FD11CA}"/>
    <cellStyle name="SAPBEXexcCritical6 5 12" xfId="14797" xr:uid="{DFDB67F7-0349-461C-B114-1036E4AAAE21}"/>
    <cellStyle name="SAPBEXexcCritical6 5 2" xfId="5646" xr:uid="{D53A661E-B295-42DB-BCF0-B9F67D62B2A0}"/>
    <cellStyle name="SAPBEXexcCritical6 5 2 10" xfId="15714" xr:uid="{47EF9259-6A4F-4399-BC26-4A7A0DD91258}"/>
    <cellStyle name="SAPBEXexcCritical6 5 2 2" xfId="7115" xr:uid="{E3BF7EFC-443A-4FBB-A2A6-124E5A7BFF00}"/>
    <cellStyle name="SAPBEXexcCritical6 5 2 3" xfId="8336" xr:uid="{BD6BACF3-9C43-407D-9126-1FB50992B0FB}"/>
    <cellStyle name="SAPBEXexcCritical6 5 2 4" xfId="9588" xr:uid="{3574DF20-798A-428F-A638-8B764288C107}"/>
    <cellStyle name="SAPBEXexcCritical6 5 2 5" xfId="10822" xr:uid="{58375993-4F87-448A-A50C-3EA8AA85D380}"/>
    <cellStyle name="SAPBEXexcCritical6 5 2 6" xfId="11981" xr:uid="{05F13CBB-20CD-4AC1-B585-69490580E1EF}"/>
    <cellStyle name="SAPBEXexcCritical6 5 2 7" xfId="13109" xr:uid="{78DCCAF6-7279-455E-BCD3-914D4F21F354}"/>
    <cellStyle name="SAPBEXexcCritical6 5 2 8" xfId="14216" xr:uid="{EDBBCD5F-E31B-4BC8-9E8F-FC377A56C15D}"/>
    <cellStyle name="SAPBEXexcCritical6 5 2 9" xfId="15122" xr:uid="{FE01A682-5E6E-4D8B-9187-3F9AC27EB38A}"/>
    <cellStyle name="SAPBEXexcCritical6 5 3" xfId="4246" xr:uid="{1815231B-DDB8-413B-9F80-E1B525BB1B95}"/>
    <cellStyle name="SAPBEXexcCritical6 5 4" xfId="3206" xr:uid="{61657BCF-B3DF-4D19-B599-9A1BE5E8441C}"/>
    <cellStyle name="SAPBEXexcCritical6 5 5" xfId="3988" xr:uid="{F2DB1B32-875B-4E38-93EB-9224197EC9CC}"/>
    <cellStyle name="SAPBEXexcCritical6 5 6" xfId="7940" xr:uid="{846793BD-4E4A-41A1-A323-8BD37E575154}"/>
    <cellStyle name="SAPBEXexcCritical6 5 7" xfId="9198" xr:uid="{BE844D77-CC0C-4776-A4CE-CE61973F36DF}"/>
    <cellStyle name="SAPBEXexcCritical6 5 8" xfId="10437" xr:uid="{9589BEDE-DF31-4A80-9DE2-7BA9636477CA}"/>
    <cellStyle name="SAPBEXexcCritical6 5 9" xfId="3057" xr:uid="{DDC84FD4-BA77-4E17-8BCC-21D52DBD2A2F}"/>
    <cellStyle name="SAPBEXexcCritical6 6" xfId="1630" xr:uid="{00000000-0005-0000-0000-000076070000}"/>
    <cellStyle name="SAPBEXexcCritical6 6 10" xfId="8529" xr:uid="{1B8AD2C8-8D5E-4993-BD70-B59A21039711}"/>
    <cellStyle name="SAPBEXexcCritical6 6 11" xfId="13854" xr:uid="{575C64FA-60C0-44E9-A757-D71A3789620D}"/>
    <cellStyle name="SAPBEXexcCritical6 6 12" xfId="12384" xr:uid="{FED00247-9F2D-485C-A884-812896F74DE7}"/>
    <cellStyle name="SAPBEXexcCritical6 6 2" xfId="5647" xr:uid="{7186A7A1-7F9B-49DD-BF1C-7792D15EABD0}"/>
    <cellStyle name="SAPBEXexcCritical6 6 2 10" xfId="15715" xr:uid="{2C58441C-CB65-4F65-8D54-831843640BDF}"/>
    <cellStyle name="SAPBEXexcCritical6 6 2 2" xfId="7116" xr:uid="{F09523F0-B51C-4289-AE20-2E8DF24FF9F1}"/>
    <cellStyle name="SAPBEXexcCritical6 6 2 3" xfId="8337" xr:uid="{DFEE0DEC-609D-4C69-8611-9FDA52E62A6D}"/>
    <cellStyle name="SAPBEXexcCritical6 6 2 4" xfId="9589" xr:uid="{1B808D3B-3FB4-482A-BC51-4AF0088E20D5}"/>
    <cellStyle name="SAPBEXexcCritical6 6 2 5" xfId="10823" xr:uid="{09C45864-68F9-4B30-BFFC-B7D350673C50}"/>
    <cellStyle name="SAPBEXexcCritical6 6 2 6" xfId="11982" xr:uid="{EE90F0C5-7324-4816-9E53-03B47A4B4D9E}"/>
    <cellStyle name="SAPBEXexcCritical6 6 2 7" xfId="13110" xr:uid="{13BCDE7F-436C-4160-BD8C-14970ED9EEAB}"/>
    <cellStyle name="SAPBEXexcCritical6 6 2 8" xfId="14217" xr:uid="{A92A45C5-909C-4184-86DA-C10F41ADA368}"/>
    <cellStyle name="SAPBEXexcCritical6 6 2 9" xfId="15123" xr:uid="{89C0FD5A-1E05-4327-A2DD-E10D75A6C4E8}"/>
    <cellStyle name="SAPBEXexcCritical6 6 3" xfId="4247" xr:uid="{0884D8F3-5D19-44CB-B971-627EFE899ED9}"/>
    <cellStyle name="SAPBEXexcCritical6 6 4" xfId="5033" xr:uid="{CEB5C061-E0DC-458C-87F6-606AF2D21BAC}"/>
    <cellStyle name="SAPBEXexcCritical6 6 5" xfId="6722" xr:uid="{483D9718-D7A8-47A8-9CC3-F365B929F812}"/>
    <cellStyle name="SAPBEXexcCritical6 6 6" xfId="7009" xr:uid="{768532FF-293F-47E2-8017-799572ED00BF}"/>
    <cellStyle name="SAPBEXexcCritical6 6 7" xfId="7908" xr:uid="{01A8AFF2-9634-46AB-9981-117843E706BE}"/>
    <cellStyle name="SAPBEXexcCritical6 6 8" xfId="9174" xr:uid="{87BD6AA6-A894-445E-9A61-26691657CE5F}"/>
    <cellStyle name="SAPBEXexcCritical6 6 9" xfId="11633" xr:uid="{66AA5AC2-0B05-4FFA-8DE9-888A5DE6B710}"/>
    <cellStyle name="SAPBEXexcCritical6 7" xfId="1631" xr:uid="{00000000-0005-0000-0000-000077070000}"/>
    <cellStyle name="SAPBEXexcCritical6 7 10" xfId="12726" xr:uid="{3BC547B1-7682-4F52-9AF7-830832A437AF}"/>
    <cellStyle name="SAPBEXexcCritical6 7 11" xfId="13001" xr:uid="{C0BC3F1D-418D-4E93-A314-62E6C6F3405E}"/>
    <cellStyle name="SAPBEXexcCritical6 7 12" xfId="14795" xr:uid="{44A8313C-5AE6-4970-8C06-72081AC94214}"/>
    <cellStyle name="SAPBEXexcCritical6 7 2" xfId="5648" xr:uid="{A5722BE0-9664-4A7F-8D43-8FA016C0A8F8}"/>
    <cellStyle name="SAPBEXexcCritical6 7 2 10" xfId="15716" xr:uid="{59A2CD02-56E7-4971-9148-FBE9D7314B34}"/>
    <cellStyle name="SAPBEXexcCritical6 7 2 2" xfId="7117" xr:uid="{D6ECFCF2-1BC0-4DBC-98E3-5B6100105684}"/>
    <cellStyle name="SAPBEXexcCritical6 7 2 3" xfId="8338" xr:uid="{F1496C74-71C5-4055-8204-2FADC9045658}"/>
    <cellStyle name="SAPBEXexcCritical6 7 2 4" xfId="9590" xr:uid="{C2EEC0C2-3FF1-42B1-B725-A5A3D45C86EC}"/>
    <cellStyle name="SAPBEXexcCritical6 7 2 5" xfId="10824" xr:uid="{6945EC42-7FA3-43D9-A37F-9614D02769AA}"/>
    <cellStyle name="SAPBEXexcCritical6 7 2 6" xfId="11983" xr:uid="{BBA7FAB9-3C0F-4481-A330-1F28B106B7E9}"/>
    <cellStyle name="SAPBEXexcCritical6 7 2 7" xfId="13111" xr:uid="{F8E6072A-8DE8-4720-85D8-3C8FDD4E738F}"/>
    <cellStyle name="SAPBEXexcCritical6 7 2 8" xfId="14218" xr:uid="{127ECCA7-7365-4B6B-AFDD-5A03A1D3507B}"/>
    <cellStyle name="SAPBEXexcCritical6 7 2 9" xfId="15124" xr:uid="{3337472F-9351-47B6-ABE4-6D47164B95B7}"/>
    <cellStyle name="SAPBEXexcCritical6 7 3" xfId="4248" xr:uid="{4736013C-8C68-440B-AA5C-93D23D56C9B1}"/>
    <cellStyle name="SAPBEXexcCritical6 7 4" xfId="3205" xr:uid="{4D9A22E9-3B93-4125-A5B9-7649CFE2A7B6}"/>
    <cellStyle name="SAPBEXexcCritical6 7 5" xfId="5180" xr:uid="{AF1C49C3-0D14-433E-8B10-E466D61C1193}"/>
    <cellStyle name="SAPBEXexcCritical6 7 6" xfId="7010" xr:uid="{DA529C75-E318-46FE-A24C-66C764F215A4}"/>
    <cellStyle name="SAPBEXexcCritical6 7 7" xfId="9196" xr:uid="{56536501-9D0C-4F26-8D81-E34DC99A2D99}"/>
    <cellStyle name="SAPBEXexcCritical6 7 8" xfId="10435" xr:uid="{5C5753DC-911F-4040-B183-AFD85F92734F}"/>
    <cellStyle name="SAPBEXexcCritical6 7 9" xfId="11634" xr:uid="{9BA6C85C-025C-4425-A435-D0B17C0AD924}"/>
    <cellStyle name="SAPBEXexcCritical6 8" xfId="1632" xr:uid="{00000000-0005-0000-0000-000078070000}"/>
    <cellStyle name="SAPBEXexcCritical6 8 10" xfId="8530" xr:uid="{45208392-E4C3-46C5-95F7-CD87792EBB02}"/>
    <cellStyle name="SAPBEXexcCritical6 8 11" xfId="13853" xr:uid="{F4D0C6CE-E54F-41FC-9C0D-AC0FF808081D}"/>
    <cellStyle name="SAPBEXexcCritical6 8 12" xfId="14105" xr:uid="{B718F5A6-EABB-4502-B85B-D27D1C0784E8}"/>
    <cellStyle name="SAPBEXexcCritical6 8 2" xfId="5649" xr:uid="{E37550B0-43C0-465E-81FF-F7D74BE976A6}"/>
    <cellStyle name="SAPBEXexcCritical6 8 2 10" xfId="15717" xr:uid="{460D2063-EA79-43C6-8C0E-B91C68FE0404}"/>
    <cellStyle name="SAPBEXexcCritical6 8 2 2" xfId="7118" xr:uid="{113A32E5-E29B-44AA-8CA2-5134C08B037D}"/>
    <cellStyle name="SAPBEXexcCritical6 8 2 3" xfId="8339" xr:uid="{516D12FD-5506-4FF6-BAA6-CE8361F1CED4}"/>
    <cellStyle name="SAPBEXexcCritical6 8 2 4" xfId="9591" xr:uid="{5D0E4170-6219-423C-A3F9-C7C553C6DB96}"/>
    <cellStyle name="SAPBEXexcCritical6 8 2 5" xfId="10825" xr:uid="{A2D64281-BD5E-4929-875C-0800A7538276}"/>
    <cellStyle name="SAPBEXexcCritical6 8 2 6" xfId="11984" xr:uid="{778D99BC-CD35-4620-9B88-02F3B22B93CA}"/>
    <cellStyle name="SAPBEXexcCritical6 8 2 7" xfId="13112" xr:uid="{7541436F-329F-452A-A03F-70028B56AA5B}"/>
    <cellStyle name="SAPBEXexcCritical6 8 2 8" xfId="14219" xr:uid="{99B3601B-68D7-419B-8994-43AA0F4FA7F1}"/>
    <cellStyle name="SAPBEXexcCritical6 8 2 9" xfId="15125" xr:uid="{07A435CD-21DF-46B6-AF32-EAD83E172E4A}"/>
    <cellStyle name="SAPBEXexcCritical6 8 3" xfId="4249" xr:uid="{EA38A619-309E-46DB-BC01-D69A1214D47C}"/>
    <cellStyle name="SAPBEXexcCritical6 8 4" xfId="5032" xr:uid="{7A16E58A-254C-47AE-AABC-D306511EE7EF}"/>
    <cellStyle name="SAPBEXexcCritical6 8 5" xfId="6721" xr:uid="{4744EA31-CE52-4A6D-B12A-19400E5E8EEC}"/>
    <cellStyle name="SAPBEXexcCritical6 8 6" xfId="7011" xr:uid="{EC7013F8-8AEC-489D-9C6A-BE38A4D2CDDD}"/>
    <cellStyle name="SAPBEXexcCritical6 8 7" xfId="7898" xr:uid="{BEC46F60-008B-4F49-A238-55C67D21501E}"/>
    <cellStyle name="SAPBEXexcCritical6 8 8" xfId="9479" xr:uid="{51CE7F88-FCFD-4666-854C-30A64A1D3EC2}"/>
    <cellStyle name="SAPBEXexcCritical6 8 9" xfId="10412" xr:uid="{11F45C50-3867-443C-B9DE-F2714A8332B1}"/>
    <cellStyle name="SAPBEXexcCritical6 9" xfId="1633" xr:uid="{00000000-0005-0000-0000-000079070000}"/>
    <cellStyle name="SAPBEXexcCritical6 9 10" xfId="12725" xr:uid="{F1451886-B535-4F19-811F-F78D7231BF5C}"/>
    <cellStyle name="SAPBEXexcCritical6 9 11" xfId="13002" xr:uid="{6C4369FC-0699-4FC8-8149-4D8C4878EA26}"/>
    <cellStyle name="SAPBEXexcCritical6 9 12" xfId="14794" xr:uid="{60D931A2-FE32-43B8-9EE5-A9A99DC49F4D}"/>
    <cellStyle name="SAPBEXexcCritical6 9 2" xfId="5650" xr:uid="{67E19389-067E-41C1-94C6-ECC98FD41852}"/>
    <cellStyle name="SAPBEXexcCritical6 9 2 10" xfId="15718" xr:uid="{9FF33AA7-2BE6-4E0E-B400-58E30DB60C92}"/>
    <cellStyle name="SAPBEXexcCritical6 9 2 2" xfId="7119" xr:uid="{F43A4617-D8AC-4047-BA5D-C573110818E4}"/>
    <cellStyle name="SAPBEXexcCritical6 9 2 3" xfId="8340" xr:uid="{BB2E37DE-830B-486B-81FE-EB053A21180B}"/>
    <cellStyle name="SAPBEXexcCritical6 9 2 4" xfId="9592" xr:uid="{479FFF27-96B7-4CB8-A411-D714BEE09D58}"/>
    <cellStyle name="SAPBEXexcCritical6 9 2 5" xfId="10826" xr:uid="{D218FDB1-5AC7-41C3-8612-CC7CE8C17271}"/>
    <cellStyle name="SAPBEXexcCritical6 9 2 6" xfId="11985" xr:uid="{9376C0C9-7D97-4535-81FD-A30E21AAFEDB}"/>
    <cellStyle name="SAPBEXexcCritical6 9 2 7" xfId="13113" xr:uid="{3BC7EF5E-A964-4E06-862D-FA60A87E5856}"/>
    <cellStyle name="SAPBEXexcCritical6 9 2 8" xfId="14220" xr:uid="{20D22461-3D80-42D1-B6D6-1F56C573A432}"/>
    <cellStyle name="SAPBEXexcCritical6 9 2 9" xfId="15126" xr:uid="{F0251C18-4B40-4085-BB8A-94B07C691807}"/>
    <cellStyle name="SAPBEXexcCritical6 9 3" xfId="4250" xr:uid="{647905E2-5383-4DD2-8934-454C85F82528}"/>
    <cellStyle name="SAPBEXexcCritical6 9 4" xfId="3204" xr:uid="{D6EE5A6E-3C0A-4836-BB62-5A0837009624}"/>
    <cellStyle name="SAPBEXexcCritical6 9 5" xfId="5216" xr:uid="{DDCCC6AB-9AFC-4F62-88C9-DFD4EA7124C2}"/>
    <cellStyle name="SAPBEXexcCritical6 9 6" xfId="6307" xr:uid="{60F1785F-6684-4523-9CCA-80918B12E33A}"/>
    <cellStyle name="SAPBEXexcCritical6 9 7" xfId="9195" xr:uid="{06C433F0-4886-4D1B-AC96-682BA0ACE744}"/>
    <cellStyle name="SAPBEXexcCritical6 9 8" xfId="10434" xr:uid="{1CBCF24E-4FA5-4E2B-ADF5-2AD9237C24EF}"/>
    <cellStyle name="SAPBEXexcCritical6 9 9" xfId="11632" xr:uid="{4EC15CC1-E894-4875-8451-5E36353E5F17}"/>
    <cellStyle name="SAPBEXexcCritical6_gxaccion, 68" xfId="1634" xr:uid="{00000000-0005-0000-0000-00007A070000}"/>
    <cellStyle name="SAPBEXexcGood1" xfId="1635" xr:uid="{00000000-0005-0000-0000-00007B070000}"/>
    <cellStyle name="SAPBEXexcGood1 10" xfId="1636" xr:uid="{00000000-0005-0000-0000-00007C070000}"/>
    <cellStyle name="SAPBEXexcGood1 10 10" xfId="10166" xr:uid="{DFBA0D5C-CA88-477A-85F8-CFEAC8A14E23}"/>
    <cellStyle name="SAPBEXexcGood1 10 11" xfId="13004" xr:uid="{C9DCC91D-C3C5-4F25-9DF8-52249FCDB2F9}"/>
    <cellStyle name="SAPBEXexcGood1 10 12" xfId="13839" xr:uid="{D7401B45-88A3-48C3-A171-B4442A966E36}"/>
    <cellStyle name="SAPBEXexcGood1 10 2" xfId="5651" xr:uid="{D0AD4BE9-67EA-4076-9A2B-5DC9C4935D56}"/>
    <cellStyle name="SAPBEXexcGood1 10 2 10" xfId="15719" xr:uid="{80E57028-F30E-4D08-B822-C72A65EB58D3}"/>
    <cellStyle name="SAPBEXexcGood1 10 2 2" xfId="7120" xr:uid="{0F3ACA0F-3245-4030-B5F4-288BFBC115FA}"/>
    <cellStyle name="SAPBEXexcGood1 10 2 3" xfId="8341" xr:uid="{67BAEDAD-220A-4BC9-8323-9AE8796AFBFE}"/>
    <cellStyle name="SAPBEXexcGood1 10 2 4" xfId="9593" xr:uid="{7DB6884F-C701-40CE-9CE2-2A2FD9125062}"/>
    <cellStyle name="SAPBEXexcGood1 10 2 5" xfId="10827" xr:uid="{4CCD8310-0DA4-4CAA-89D7-8F8745C8B7DA}"/>
    <cellStyle name="SAPBEXexcGood1 10 2 6" xfId="11986" xr:uid="{711EDEDB-21E5-4A7A-AD07-7FEAD17ED4F1}"/>
    <cellStyle name="SAPBEXexcGood1 10 2 7" xfId="13114" xr:uid="{FC08F8B2-19CD-4ABA-869F-FAA726244F6D}"/>
    <cellStyle name="SAPBEXexcGood1 10 2 8" xfId="14221" xr:uid="{279F20C7-DB26-411D-9161-35B35C84EE8C}"/>
    <cellStyle name="SAPBEXexcGood1 10 2 9" xfId="15127" xr:uid="{4BA6112B-54FD-449D-83CD-9B8702BCF8A3}"/>
    <cellStyle name="SAPBEXexcGood1 10 3" xfId="4252" xr:uid="{E06671F5-3250-445D-81A8-1FD7722871CD}"/>
    <cellStyle name="SAPBEXexcGood1 10 4" xfId="3202" xr:uid="{A1CB943B-021D-43CC-8BE4-4F50A7724C4E}"/>
    <cellStyle name="SAPBEXexcGood1 10 5" xfId="3042" xr:uid="{A63192CC-5316-4986-A4E2-EE8BE2469E06}"/>
    <cellStyle name="SAPBEXexcGood1 10 6" xfId="7830" xr:uid="{342C9707-033B-4EFE-934E-4C0B4E39804E}"/>
    <cellStyle name="SAPBEXexcGood1 10 7" xfId="6667" xr:uid="{41853D66-3267-4F1B-AF40-A11A636A95DB}"/>
    <cellStyle name="SAPBEXexcGood1 10 8" xfId="9480" xr:uid="{189DA712-B2AE-410D-A7FC-048F3629AF96}"/>
    <cellStyle name="SAPBEXexcGood1 10 9" xfId="10974" xr:uid="{A140EAB7-DC9F-45BB-83A0-C9FA3AA932BF}"/>
    <cellStyle name="SAPBEXexcGood1 11" xfId="1637" xr:uid="{00000000-0005-0000-0000-00007D070000}"/>
    <cellStyle name="SAPBEXexcGood1 11 10" xfId="10165" xr:uid="{E5713946-D14C-45A8-9C0F-A5D7E5E4D8CD}"/>
    <cellStyle name="SAPBEXexcGood1 11 11" xfId="13852" xr:uid="{5863909E-3A8D-4BEE-B01D-45CFB23DDB34}"/>
    <cellStyle name="SAPBEXexcGood1 11 12" xfId="14106" xr:uid="{77AAA8A0-763F-4F80-BC2C-FDD482650F31}"/>
    <cellStyle name="SAPBEXexcGood1 11 2" xfId="5652" xr:uid="{75588E02-9A30-44C8-8ADB-C9CB832CC0F3}"/>
    <cellStyle name="SAPBEXexcGood1 11 2 10" xfId="15720" xr:uid="{6FC9B245-667C-4215-9F80-2809CDBE868E}"/>
    <cellStyle name="SAPBEXexcGood1 11 2 2" xfId="7121" xr:uid="{7E35A08C-E124-49A3-920A-1D1E1C949F2B}"/>
    <cellStyle name="SAPBEXexcGood1 11 2 3" xfId="8342" xr:uid="{4D674209-8265-41A8-9A00-F4883D7CED85}"/>
    <cellStyle name="SAPBEXexcGood1 11 2 4" xfId="9594" xr:uid="{E027E861-47B4-4EDA-8B0A-4B85B907620B}"/>
    <cellStyle name="SAPBEXexcGood1 11 2 5" xfId="10828" xr:uid="{79692344-7265-44E2-A699-DD0D50D6ABA8}"/>
    <cellStyle name="SAPBEXexcGood1 11 2 6" xfId="11987" xr:uid="{7D490F6D-4245-4B1E-AEF7-F00F55D778B4}"/>
    <cellStyle name="SAPBEXexcGood1 11 2 7" xfId="13115" xr:uid="{380346C2-6F81-443E-A1C4-B27377FA05F8}"/>
    <cellStyle name="SAPBEXexcGood1 11 2 8" xfId="14222" xr:uid="{5BE7CF04-E225-4FA6-A8C9-A6734944DB57}"/>
    <cellStyle name="SAPBEXexcGood1 11 2 9" xfId="15128" xr:uid="{B01FE225-1CC1-493F-A707-E3E4EFEB6364}"/>
    <cellStyle name="SAPBEXexcGood1 11 3" xfId="4253" xr:uid="{1A26E962-FB33-4BCE-9EFD-FBE5ED9DDDCF}"/>
    <cellStyle name="SAPBEXexcGood1 11 4" xfId="3201" xr:uid="{3A222ED4-0B98-4C7A-AE6F-AE4B126E104E}"/>
    <cellStyle name="SAPBEXexcGood1 11 5" xfId="6720" xr:uid="{93EE25B6-6D90-4560-B7E4-0E7B98C9C49F}"/>
    <cellStyle name="SAPBEXexcGood1 11 6" xfId="7829" xr:uid="{02FF4948-5359-484D-812B-E53FB054C737}"/>
    <cellStyle name="SAPBEXexcGood1 11 7" xfId="8223" xr:uid="{E498ECFF-3B8B-45A0-88DB-6D01FBA9671B}"/>
    <cellStyle name="SAPBEXexcGood1 11 8" xfId="9481" xr:uid="{80D1F606-3D13-4C2B-8637-E3EB251C1BD3}"/>
    <cellStyle name="SAPBEXexcGood1 11 9" xfId="11630" xr:uid="{DACCCA57-CF43-428B-A650-CCA5CF6BE7DB}"/>
    <cellStyle name="SAPBEXexcGood1 12" xfId="2703" xr:uid="{00000000-0005-0000-0000-00007E070000}"/>
    <cellStyle name="SAPBEXexcGood1 13" xfId="2724" xr:uid="{00000000-0005-0000-0000-00007F070000}"/>
    <cellStyle name="SAPBEXexcGood1 14" xfId="2793" xr:uid="{C895AAC5-D68F-4DC1-BFB0-3876C8775106}"/>
    <cellStyle name="SAPBEXexcGood1 15" xfId="2845" xr:uid="{EEB7E5BC-2E21-4C4B-B8B1-C219129B9842}"/>
    <cellStyle name="SAPBEXexcGood1 16" xfId="2883" xr:uid="{5971AEB0-2123-4A7B-BF8F-6F5897029D3A}"/>
    <cellStyle name="SAPBEXexcGood1 17" xfId="2927" xr:uid="{63010DD0-E427-47A8-B388-B17CD5FBA8B6}"/>
    <cellStyle name="SAPBEXexcGood1 18" xfId="2971" xr:uid="{D6F5096E-9D9A-43EB-B137-5CDA564FE759}"/>
    <cellStyle name="SAPBEXexcGood1 19" xfId="4251" xr:uid="{D5A226ED-7199-4CAC-A144-BC959457C356}"/>
    <cellStyle name="SAPBEXexcGood1 2" xfId="1638" xr:uid="{00000000-0005-0000-0000-000080070000}"/>
    <cellStyle name="SAPBEXexcGood1 2 10" xfId="10975" xr:uid="{E9801AA5-6000-428D-A6FC-BF08A1E71AC9}"/>
    <cellStyle name="SAPBEXexcGood1 2 11" xfId="8730" xr:uid="{A17F9715-4724-4790-9B51-6C00AD6BC46A}"/>
    <cellStyle name="SAPBEXexcGood1 2 12" xfId="13851" xr:uid="{AB74FFBD-7CF2-4EAA-9439-148EA517BBCF}"/>
    <cellStyle name="SAPBEXexcGood1 2 13" xfId="14107" xr:uid="{34313B97-880B-4733-8A11-9ADD0EBDBF23}"/>
    <cellStyle name="SAPBEXexcGood1 2 2" xfId="1639" xr:uid="{00000000-0005-0000-0000-000081070000}"/>
    <cellStyle name="SAPBEXexcGood1 2 2 10" xfId="10164" xr:uid="{FC331288-C69B-443E-B34A-1796C83857B0}"/>
    <cellStyle name="SAPBEXexcGood1 2 2 11" xfId="13005" xr:uid="{5261FD1B-2548-4622-B2A0-1350A6433AAD}"/>
    <cellStyle name="SAPBEXexcGood1 2 2 12" xfId="14108" xr:uid="{CBE88A6E-9188-4763-BB35-A25A6FAA58EF}"/>
    <cellStyle name="SAPBEXexcGood1 2 2 2" xfId="1640" xr:uid="{00000000-0005-0000-0000-000082070000}"/>
    <cellStyle name="SAPBEXexcGood1 2 2 2 10" xfId="12723" xr:uid="{533FB7AF-EA8E-491C-ABF9-2B59E252DA13}"/>
    <cellStyle name="SAPBEXexcGood1 2 2 2 11" xfId="13006" xr:uid="{A8123E68-07C6-41B0-88C1-EDEFF1AE0F5E}"/>
    <cellStyle name="SAPBEXexcGood1 2 2 2 12" xfId="14792" xr:uid="{1F1C927C-F6A9-4BA0-AD0C-F640EC1FCAE4}"/>
    <cellStyle name="SAPBEXexcGood1 2 2 2 2" xfId="5654" xr:uid="{EEF25EC8-671A-4BB6-8199-5CAB9EF5987A}"/>
    <cellStyle name="SAPBEXexcGood1 2 2 2 2 10" xfId="15722" xr:uid="{EE4BDA67-D680-493E-A12F-B6F5BC59554B}"/>
    <cellStyle name="SAPBEXexcGood1 2 2 2 2 2" xfId="7123" xr:uid="{9B8150AD-E406-485B-ACC4-B11C78D391F8}"/>
    <cellStyle name="SAPBEXexcGood1 2 2 2 2 3" xfId="8344" xr:uid="{E907E00E-723E-4307-9CEA-58065DD52D18}"/>
    <cellStyle name="SAPBEXexcGood1 2 2 2 2 4" xfId="9596" xr:uid="{21674036-C958-4E2D-80C7-0CB83E4D11D1}"/>
    <cellStyle name="SAPBEXexcGood1 2 2 2 2 5" xfId="10830" xr:uid="{2BEE319E-B078-4FE0-9F56-08E84D15C139}"/>
    <cellStyle name="SAPBEXexcGood1 2 2 2 2 6" xfId="11989" xr:uid="{299A119F-76B5-48DF-91BE-4AD910181C41}"/>
    <cellStyle name="SAPBEXexcGood1 2 2 2 2 7" xfId="13117" xr:uid="{ACD6E59E-67ED-47F8-8902-692FC33CFD9D}"/>
    <cellStyle name="SAPBEXexcGood1 2 2 2 2 8" xfId="14224" xr:uid="{BB81E590-9A84-4A4A-9D52-93413E4CFF38}"/>
    <cellStyle name="SAPBEXexcGood1 2 2 2 2 9" xfId="15130" xr:uid="{1FF53FBC-CE58-461F-9C22-F82B995135B8}"/>
    <cellStyle name="SAPBEXexcGood1 2 2 2 3" xfId="4256" xr:uid="{21169040-0636-42F8-8494-8F9FA4BE4AD2}"/>
    <cellStyle name="SAPBEXexcGood1 2 2 2 4" xfId="5030" xr:uid="{5F922852-F304-4C01-98D3-F1A890D24D32}"/>
    <cellStyle name="SAPBEXexcGood1 2 2 2 5" xfId="3989" xr:uid="{C96B0124-5DA6-4661-BBB0-081565C8EECA}"/>
    <cellStyle name="SAPBEXexcGood1 2 2 2 6" xfId="7014" xr:uid="{77CA1960-154A-4017-87EB-C1EC853AA3A2}"/>
    <cellStyle name="SAPBEXexcGood1 2 2 2 7" xfId="9193" xr:uid="{A4BB5DED-5B53-42CC-ADD5-2FB97DCE3F5C}"/>
    <cellStyle name="SAPBEXexcGood1 2 2 2 8" xfId="10432" xr:uid="{F332F9CA-E559-48E9-9A76-BD56DEA2FC45}"/>
    <cellStyle name="SAPBEXexcGood1 2 2 2 9" xfId="10977" xr:uid="{A61C52E7-8E91-404E-B085-292831C8AF9F}"/>
    <cellStyle name="SAPBEXexcGood1 2 2 3" xfId="4255" xr:uid="{CF32DC2B-A943-45E4-AF0D-F17C61B6AFDE}"/>
    <cellStyle name="SAPBEXexcGood1 2 2 4" xfId="5031" xr:uid="{190947DE-1F7F-4201-8438-FF793C1CC859}"/>
    <cellStyle name="SAPBEXexcGood1 2 2 5" xfId="5181" xr:uid="{4EA7CEA4-33A6-44FB-A3D9-584CAB9F972D}"/>
    <cellStyle name="SAPBEXexcGood1 2 2 6" xfId="7013" xr:uid="{803DF289-2AA7-4EAE-B461-E30DEF70839D}"/>
    <cellStyle name="SAPBEXexcGood1 2 2 7" xfId="8224" xr:uid="{90FB11F6-9F09-4212-A07F-367D22B8864F}"/>
    <cellStyle name="SAPBEXexcGood1 2 2 8" xfId="9483" xr:uid="{FEFF5690-3617-4C51-822A-792038220C24}"/>
    <cellStyle name="SAPBEXexcGood1 2 2 9" xfId="10976" xr:uid="{FFEB8E7D-60FF-4802-A09C-F934C8B2AA19}"/>
    <cellStyle name="SAPBEXexcGood1 2 3" xfId="5653" xr:uid="{E3E9D2B5-087B-4EAC-AFE8-361FE41635DA}"/>
    <cellStyle name="SAPBEXexcGood1 2 3 10" xfId="15721" xr:uid="{30CA1610-E6F7-464C-9935-A962CDF14E8A}"/>
    <cellStyle name="SAPBEXexcGood1 2 3 2" xfId="7122" xr:uid="{D2D26485-DE89-4344-B92A-FEB25B3A3C4F}"/>
    <cellStyle name="SAPBEXexcGood1 2 3 3" xfId="8343" xr:uid="{1E54C760-AA25-4243-9114-50D9A4128011}"/>
    <cellStyle name="SAPBEXexcGood1 2 3 4" xfId="9595" xr:uid="{C83CD2B3-BAA8-4174-843C-39D15250619B}"/>
    <cellStyle name="SAPBEXexcGood1 2 3 5" xfId="10829" xr:uid="{BE954B48-DA63-483E-954E-AC96432C4ECB}"/>
    <cellStyle name="SAPBEXexcGood1 2 3 6" xfId="11988" xr:uid="{DDDBA1AD-F7E5-4434-AA6B-6C7B79A284D4}"/>
    <cellStyle name="SAPBEXexcGood1 2 3 7" xfId="13116" xr:uid="{4303F0C0-143C-49BF-8402-FE15865056A3}"/>
    <cellStyle name="SAPBEXexcGood1 2 3 8" xfId="14223" xr:uid="{4B8B8507-F7A4-48EA-B37E-252513088AE5}"/>
    <cellStyle name="SAPBEXexcGood1 2 3 9" xfId="15129" xr:uid="{B3D713BA-FE3A-429F-86F9-6686FFD2B179}"/>
    <cellStyle name="SAPBEXexcGood1 2 4" xfId="4254" xr:uid="{A6127F4F-C7B9-4F8F-A4EA-35D715B018CD}"/>
    <cellStyle name="SAPBEXexcGood1 2 5" xfId="3077" xr:uid="{AC5EE860-1761-491B-BDFC-7399ADF42D96}"/>
    <cellStyle name="SAPBEXexcGood1 2 6" xfId="6719" xr:uid="{60C42E1D-6167-4C3B-AF37-D52827E6A18E}"/>
    <cellStyle name="SAPBEXexcGood1 2 7" xfId="7012" xr:uid="{BF42835A-F1B5-40AC-93F1-5DFADF8B2CDB}"/>
    <cellStyle name="SAPBEXexcGood1 2 8" xfId="8222" xr:uid="{784E742E-F616-496F-9B84-1E9860132C00}"/>
    <cellStyle name="SAPBEXexcGood1 2 9" xfId="9482" xr:uid="{26D5D070-BD56-4977-AA9A-78914A6740A2}"/>
    <cellStyle name="SAPBEXexcGood1 20" xfId="3203" xr:uid="{AF5065C8-C527-422B-89C0-8EC9C43A07B9}"/>
    <cellStyle name="SAPBEXexcGood1 21" xfId="5209" xr:uid="{3069F64F-29E9-4853-82AF-14AA91101380}"/>
    <cellStyle name="SAPBEXexcGood1 22" xfId="7831" xr:uid="{289BAE6C-1335-484B-AE77-695CF75DBDAE}"/>
    <cellStyle name="SAPBEXexcGood1 23" xfId="9194" xr:uid="{8764D1FA-E108-4C51-8879-0D37AF589DEE}"/>
    <cellStyle name="SAPBEXexcGood1 24" xfId="10433" xr:uid="{B47786E1-E9BE-49F9-8FC6-6B0B80215DD1}"/>
    <cellStyle name="SAPBEXexcGood1 25" xfId="11631" xr:uid="{4A5CAB74-B0B0-4D9B-BF4C-448FD805301E}"/>
    <cellStyle name="SAPBEXexcGood1 26" xfId="12724" xr:uid="{1B3C4FF5-454D-473A-B7BB-F3EA7131797D}"/>
    <cellStyle name="SAPBEXexcGood1 27" xfId="13003" xr:uid="{65774780-9182-4811-A639-1AFA6BF7727E}"/>
    <cellStyle name="SAPBEXexcGood1 28" xfId="14793" xr:uid="{1311A192-17CF-4206-A9C5-BFD79E9154AD}"/>
    <cellStyle name="SAPBEXexcGood1 29" xfId="15882" xr:uid="{622E0F22-AB77-4CF9-90BA-56DC1F3EEB3B}"/>
    <cellStyle name="SAPBEXexcGood1 3" xfId="1641" xr:uid="{00000000-0005-0000-0000-000083070000}"/>
    <cellStyle name="SAPBEXexcGood1 3 10" xfId="12722" xr:uid="{72C59C6E-D44E-4914-AE8D-BF7DC1DE1BEF}"/>
    <cellStyle name="SAPBEXexcGood1 3 11" xfId="13007" xr:uid="{F164E944-FB7D-494C-88F5-04C4D3E643D5}"/>
    <cellStyle name="SAPBEXexcGood1 3 12" xfId="14791" xr:uid="{D5F29114-053C-48A1-B278-9EB882939CEF}"/>
    <cellStyle name="SAPBEXexcGood1 3 2" xfId="5655" xr:uid="{C53B3A0D-DDD9-4A5B-8B4A-D3E8396D99E7}"/>
    <cellStyle name="SAPBEXexcGood1 3 2 10" xfId="15723" xr:uid="{0246F465-819A-4E47-BD0B-1B4FEC0CE230}"/>
    <cellStyle name="SAPBEXexcGood1 3 2 2" xfId="7124" xr:uid="{96A43793-3537-46FA-A61F-2079FE7D8142}"/>
    <cellStyle name="SAPBEXexcGood1 3 2 3" xfId="8345" xr:uid="{AAF38E2F-9A78-4A55-9CA4-82B761E6ADEB}"/>
    <cellStyle name="SAPBEXexcGood1 3 2 4" xfId="9597" xr:uid="{644F15CB-C58F-431F-9D17-31AD5786D2EA}"/>
    <cellStyle name="SAPBEXexcGood1 3 2 5" xfId="10831" xr:uid="{B4CE9F36-1847-44A6-AF3D-51C8BD5F85F2}"/>
    <cellStyle name="SAPBEXexcGood1 3 2 6" xfId="11990" xr:uid="{81BAAC64-AB6A-48C2-93C8-85E84BE388A9}"/>
    <cellStyle name="SAPBEXexcGood1 3 2 7" xfId="13118" xr:uid="{39735312-31FD-407E-A73A-0B4E8C478336}"/>
    <cellStyle name="SAPBEXexcGood1 3 2 8" xfId="14225" xr:uid="{82974DB8-29BB-4F01-AD00-D2889AAED781}"/>
    <cellStyle name="SAPBEXexcGood1 3 2 9" xfId="15131" xr:uid="{B3E02323-40B6-4A65-AED1-C1B2A0A46D1B}"/>
    <cellStyle name="SAPBEXexcGood1 3 3" xfId="4257" xr:uid="{4A2FBCD1-E5B4-4F8E-B993-BB2155C968D3}"/>
    <cellStyle name="SAPBEXexcGood1 3 4" xfId="5029" xr:uid="{CE3A3753-6783-4CBB-A248-17219FED975B}"/>
    <cellStyle name="SAPBEXexcGood1 3 5" xfId="5217" xr:uid="{E718C704-242F-49CC-AC41-7A52D12167E5}"/>
    <cellStyle name="SAPBEXexcGood1 3 6" xfId="3283" xr:uid="{2566E8FF-65DE-48B0-8B63-54D8D12DDC8F}"/>
    <cellStyle name="SAPBEXexcGood1 3 7" xfId="9192" xr:uid="{F612B50B-7520-4EA5-A39A-12E275AD0069}"/>
    <cellStyle name="SAPBEXexcGood1 3 8" xfId="10431" xr:uid="{D29613F4-96A7-4C4D-A3DD-46AC96EE6B1A}"/>
    <cellStyle name="SAPBEXexcGood1 3 9" xfId="10979" xr:uid="{94F5229E-BCAC-45CA-8E64-AF378226FB89}"/>
    <cellStyle name="SAPBEXexcGood1 4" xfId="1642" xr:uid="{00000000-0005-0000-0000-000084070000}"/>
    <cellStyle name="SAPBEXexcGood1 4 10" xfId="8822" xr:uid="{8595B0A8-6BCB-48BA-8210-6A7656BF816C}"/>
    <cellStyle name="SAPBEXexcGood1 4 11" xfId="11210" xr:uid="{F2AC764D-3C0B-4111-AE95-09F60A71B720}"/>
    <cellStyle name="SAPBEXexcGood1 4 12" xfId="14109" xr:uid="{B6008C52-F381-433B-B035-96147464D235}"/>
    <cellStyle name="SAPBEXexcGood1 4 2" xfId="5656" xr:uid="{8D509330-D83D-4C2B-8645-B7015CA5ECCB}"/>
    <cellStyle name="SAPBEXexcGood1 4 2 10" xfId="15724" xr:uid="{30B4C608-5B7F-4C65-A0E2-DD207DEF1E8F}"/>
    <cellStyle name="SAPBEXexcGood1 4 2 2" xfId="7125" xr:uid="{B464BA67-5AB4-4FE7-BD0C-8621F3F78F24}"/>
    <cellStyle name="SAPBEXexcGood1 4 2 3" xfId="8346" xr:uid="{04A7F2E0-A672-4042-8AB1-76032F146DAD}"/>
    <cellStyle name="SAPBEXexcGood1 4 2 4" xfId="9598" xr:uid="{087E7F50-F5D2-42F5-AE8D-22E3486D5D3A}"/>
    <cellStyle name="SAPBEXexcGood1 4 2 5" xfId="10832" xr:uid="{F6861427-309E-48A5-9D78-D2ABB678DA79}"/>
    <cellStyle name="SAPBEXexcGood1 4 2 6" xfId="11991" xr:uid="{C023062E-8CEE-4961-8E73-BF5C3699E1C1}"/>
    <cellStyle name="SAPBEXexcGood1 4 2 7" xfId="13119" xr:uid="{5980E22B-480D-4F1D-AC1F-745A6EF0BA50}"/>
    <cellStyle name="SAPBEXexcGood1 4 2 8" xfId="14226" xr:uid="{16F66711-9FEE-47DA-AFB5-7FA16E494883}"/>
    <cellStyle name="SAPBEXexcGood1 4 2 9" xfId="15132" xr:uid="{5F5666BC-1E02-48AD-8995-46884F2153DE}"/>
    <cellStyle name="SAPBEXexcGood1 4 3" xfId="4258" xr:uid="{F03BC0E2-F32E-4D51-A755-02B4BA83FEA6}"/>
    <cellStyle name="SAPBEXexcGood1 4 4" xfId="5028" xr:uid="{0AA09A1B-BF8C-42BF-9F8E-FB52E8F31447}"/>
    <cellStyle name="SAPBEXexcGood1 4 5" xfId="4825" xr:uid="{C9414EC5-2AE5-4C2A-B0CB-417C3EEFF89E}"/>
    <cellStyle name="SAPBEXexcGood1 4 6" xfId="3282" xr:uid="{6D069EEB-BB7E-46AB-81BE-A489370EB1FB}"/>
    <cellStyle name="SAPBEXexcGood1 4 7" xfId="8225" xr:uid="{7E55F689-99D7-437C-9CF3-23C3F57B13C0}"/>
    <cellStyle name="SAPBEXexcGood1 4 8" xfId="9484" xr:uid="{BA7F5CA7-5005-4B15-ACF5-F9F8AEDB1EE4}"/>
    <cellStyle name="SAPBEXexcGood1 4 9" xfId="11629" xr:uid="{71CC415A-C14C-4C79-861B-AA774E9BFE7F}"/>
    <cellStyle name="SAPBEXexcGood1 5" xfId="1643" xr:uid="{00000000-0005-0000-0000-000085070000}"/>
    <cellStyle name="SAPBEXexcGood1 5 10" xfId="8823" xr:uid="{05B0775C-27B2-49DD-9CD5-9482E4039A87}"/>
    <cellStyle name="SAPBEXexcGood1 5 11" xfId="13008" xr:uid="{27F7095C-C142-4D28-B409-A5119D2D2346}"/>
    <cellStyle name="SAPBEXexcGood1 5 12" xfId="14110" xr:uid="{15ED9696-D75A-4018-8343-0BC09E718990}"/>
    <cellStyle name="SAPBEXexcGood1 5 2" xfId="5657" xr:uid="{2D7385F4-1CE1-47C1-B6B1-9C70842B1D06}"/>
    <cellStyle name="SAPBEXexcGood1 5 2 10" xfId="15725" xr:uid="{21C78387-FD39-430D-ADD2-8184915AAB77}"/>
    <cellStyle name="SAPBEXexcGood1 5 2 2" xfId="7126" xr:uid="{F3D0EF4A-70AB-46DE-8FF0-F4A8E5DB5988}"/>
    <cellStyle name="SAPBEXexcGood1 5 2 3" xfId="8347" xr:uid="{7E055A87-4A33-4A81-B2E4-524E722954B5}"/>
    <cellStyle name="SAPBEXexcGood1 5 2 4" xfId="9599" xr:uid="{F16347D3-A522-460D-A31A-815C1E6785D5}"/>
    <cellStyle name="SAPBEXexcGood1 5 2 5" xfId="10833" xr:uid="{76CC2225-AE7C-48BD-99E5-7F9A10C87B3C}"/>
    <cellStyle name="SAPBEXexcGood1 5 2 6" xfId="11992" xr:uid="{4C15BC40-28EA-4740-836A-8C04659508B4}"/>
    <cellStyle name="SAPBEXexcGood1 5 2 7" xfId="13120" xr:uid="{1FDEF600-1F52-4367-83FC-5399CB52002A}"/>
    <cellStyle name="SAPBEXexcGood1 5 2 8" xfId="14227" xr:uid="{9A1B1C2C-9302-4793-B6CC-F482A0022F54}"/>
    <cellStyle name="SAPBEXexcGood1 5 2 9" xfId="15133" xr:uid="{8919D804-E614-4210-ABB7-2789F1815DD3}"/>
    <cellStyle name="SAPBEXexcGood1 5 3" xfId="4259" xr:uid="{D749D298-F37E-419A-9E0A-0829E49E664A}"/>
    <cellStyle name="SAPBEXexcGood1 5 4" xfId="5027" xr:uid="{21AB7F58-E755-4A56-920E-F45EBE823D53}"/>
    <cellStyle name="SAPBEXexcGood1 5 5" xfId="5808" xr:uid="{FAEC8320-86E0-4FFE-A833-5A28744870D8}"/>
    <cellStyle name="SAPBEXexcGood1 5 6" xfId="3281" xr:uid="{5A98E576-CF1D-48F0-93F6-73A1CFBBCCB0}"/>
    <cellStyle name="SAPBEXexcGood1 5 7" xfId="6271" xr:uid="{DF2B66FA-E4BD-4254-B643-F05CABCC7080}"/>
    <cellStyle name="SAPBEXexcGood1 5 8" xfId="9485" xr:uid="{7F93B3D5-BEF1-4811-8EBD-F63DEDBE2F3D}"/>
    <cellStyle name="SAPBEXexcGood1 5 9" xfId="11628" xr:uid="{7F076BEE-0E41-4802-83C6-41F022FBE282}"/>
    <cellStyle name="SAPBEXexcGood1 6" xfId="1644" xr:uid="{00000000-0005-0000-0000-000086070000}"/>
    <cellStyle name="SAPBEXexcGood1 6 10" xfId="8824" xr:uid="{8012BEFF-36C3-4EA3-8B2C-03437071D998}"/>
    <cellStyle name="SAPBEXexcGood1 6 11" xfId="13754" xr:uid="{6EFE5830-9843-4432-878C-658B77EB07E0}"/>
    <cellStyle name="SAPBEXexcGood1 6 12" xfId="14111" xr:uid="{023BC8EC-51C6-4D32-BC01-17AD25A7E3D2}"/>
    <cellStyle name="SAPBEXexcGood1 6 2" xfId="5658" xr:uid="{24D1008C-1EBB-4FBE-A790-0355C778339A}"/>
    <cellStyle name="SAPBEXexcGood1 6 2 10" xfId="15726" xr:uid="{2D8A1634-BB90-4202-8880-083E693E0891}"/>
    <cellStyle name="SAPBEXexcGood1 6 2 2" xfId="7127" xr:uid="{209B67D8-6EF2-4F9D-B8F1-105B784C8464}"/>
    <cellStyle name="SAPBEXexcGood1 6 2 3" xfId="8348" xr:uid="{ACF01D23-BF39-45B2-8C0A-6C96E9F1798A}"/>
    <cellStyle name="SAPBEXexcGood1 6 2 4" xfId="9600" xr:uid="{C0316B0D-8AE7-4FAF-B3F8-840538342838}"/>
    <cellStyle name="SAPBEXexcGood1 6 2 5" xfId="10834" xr:uid="{E17F817F-7BEA-4754-BB3E-596AA085B9C2}"/>
    <cellStyle name="SAPBEXexcGood1 6 2 6" xfId="11993" xr:uid="{6C81F941-8814-4DD4-A856-2E7C43DE24B3}"/>
    <cellStyle name="SAPBEXexcGood1 6 2 7" xfId="13121" xr:uid="{0E6FA939-9E99-40B3-8FFC-A620E8E0E0B6}"/>
    <cellStyle name="SAPBEXexcGood1 6 2 8" xfId="14228" xr:uid="{92B21B79-B0C5-4789-9E9B-7327E560AF85}"/>
    <cellStyle name="SAPBEXexcGood1 6 2 9" xfId="15134" xr:uid="{FF180366-A0A4-4403-A299-AB690952CF07}"/>
    <cellStyle name="SAPBEXexcGood1 6 3" xfId="4260" xr:uid="{18EF8AF6-679C-46CE-ADA7-0FAE234D045F}"/>
    <cellStyle name="SAPBEXexcGood1 6 4" xfId="5026" xr:uid="{C0617E6A-1ABF-43FB-B66C-C81023581F0E}"/>
    <cellStyle name="SAPBEXexcGood1 6 5" xfId="6601" xr:uid="{971AEDAF-8B95-4299-B787-343A589D08E7}"/>
    <cellStyle name="SAPBEXexcGood1 6 6" xfId="6670" xr:uid="{161F5E48-85C4-4D6A-B697-E6CD02D11529}"/>
    <cellStyle name="SAPBEXexcGood1 6 7" xfId="6377" xr:uid="{D74434A9-5A6C-47F6-BC7D-4BFE46926335}"/>
    <cellStyle name="SAPBEXexcGood1 6 8" xfId="9486" xr:uid="{D3F081A4-EFBB-4BF8-8BD3-F20C81EB4736}"/>
    <cellStyle name="SAPBEXexcGood1 6 9" xfId="10978" xr:uid="{549517D4-3219-4D1E-BAB2-295787ACEAB3}"/>
    <cellStyle name="SAPBEXexcGood1 7" xfId="1645" xr:uid="{00000000-0005-0000-0000-000087070000}"/>
    <cellStyle name="SAPBEXexcGood1 7 10" xfId="11238" xr:uid="{39C99028-3B38-4D0C-AEE4-2B026470AFDF}"/>
    <cellStyle name="SAPBEXexcGood1 7 11" xfId="13753" xr:uid="{24D32F44-9B28-46AA-A31C-B468DA71E600}"/>
    <cellStyle name="SAPBEXexcGood1 7 12" xfId="13505" xr:uid="{06064EB8-C961-4FD2-BAA2-CAAE518B70CF}"/>
    <cellStyle name="SAPBEXexcGood1 7 2" xfId="5659" xr:uid="{99716BFB-8A78-4210-88D5-20E9540B19E6}"/>
    <cellStyle name="SAPBEXexcGood1 7 2 10" xfId="15727" xr:uid="{BB2CAF9D-CD88-4DAA-8E44-B7EB5687C392}"/>
    <cellStyle name="SAPBEXexcGood1 7 2 2" xfId="7128" xr:uid="{8A413658-3EEE-468B-9107-C419573D0012}"/>
    <cellStyle name="SAPBEXexcGood1 7 2 3" xfId="8349" xr:uid="{1EC9D8B5-F659-488C-8FE5-8BC41E7B1D6C}"/>
    <cellStyle name="SAPBEXexcGood1 7 2 4" xfId="9601" xr:uid="{6A86A75A-8306-4130-8B25-8D7ED10B7A5F}"/>
    <cellStyle name="SAPBEXexcGood1 7 2 5" xfId="10835" xr:uid="{C9DD6C74-A681-4BB6-ABCD-DC13580FBC4D}"/>
    <cellStyle name="SAPBEXexcGood1 7 2 6" xfId="11994" xr:uid="{D2A28940-45BE-42C6-A86F-BF73257F9267}"/>
    <cellStyle name="SAPBEXexcGood1 7 2 7" xfId="13122" xr:uid="{E160E45A-2EC2-4ACD-B175-6FB7CCF753B7}"/>
    <cellStyle name="SAPBEXexcGood1 7 2 8" xfId="14229" xr:uid="{DDC96244-1824-4EAA-89F1-8C0582DE0C43}"/>
    <cellStyle name="SAPBEXexcGood1 7 2 9" xfId="15135" xr:uid="{66F584A6-0BF3-4A95-AF68-E1004B8A6A8A}"/>
    <cellStyle name="SAPBEXexcGood1 7 3" xfId="4261" xr:uid="{E5DD08FC-CE2C-446B-A275-B9965F12E9AB}"/>
    <cellStyle name="SAPBEXexcGood1 7 4" xfId="5025" xr:uid="{AA5A210C-C683-4642-A08D-E9E4F2B4F32B}"/>
    <cellStyle name="SAPBEXexcGood1 7 5" xfId="6600" xr:uid="{057BD2F0-1DEF-47D9-B86B-8B7B8927F128}"/>
    <cellStyle name="SAPBEXexcGood1 7 6" xfId="7828" xr:uid="{B9BDBFAA-8F47-44F2-8643-184B83BC0D25}"/>
    <cellStyle name="SAPBEXexcGood1 7 7" xfId="7530" xr:uid="{97D4FD1A-E3C7-4BD2-BD76-6084491CDEEE}"/>
    <cellStyle name="SAPBEXexcGood1 7 8" xfId="7481" xr:uid="{0F512F29-64DF-4500-9830-CCE475C9C643}"/>
    <cellStyle name="SAPBEXexcGood1 7 9" xfId="10980" xr:uid="{70868758-C862-4D96-A3C0-DD77A91BF5F3}"/>
    <cellStyle name="SAPBEXexcGood1 8" xfId="1646" xr:uid="{00000000-0005-0000-0000-000088070000}"/>
    <cellStyle name="SAPBEXexcGood1 8 10" xfId="10418" xr:uid="{7E85EA05-6EB5-4BA8-A2DB-52DD3EA61DA8}"/>
    <cellStyle name="SAPBEXexcGood1 8 11" xfId="13752" xr:uid="{6BAB0247-80DA-4425-9E10-351536F1FF4E}"/>
    <cellStyle name="SAPBEXexcGood1 8 12" xfId="14112" xr:uid="{A4A24614-87C0-47D0-BDE1-9808BF481072}"/>
    <cellStyle name="SAPBEXexcGood1 8 2" xfId="5660" xr:uid="{01CCDDEE-FBAE-40D3-8F46-57C161FECFDA}"/>
    <cellStyle name="SAPBEXexcGood1 8 2 10" xfId="15728" xr:uid="{F2F09218-5969-4698-AB18-1B63C4D090F0}"/>
    <cellStyle name="SAPBEXexcGood1 8 2 2" xfId="7129" xr:uid="{37759696-F3F3-4EB9-8A3C-0ACD3781F702}"/>
    <cellStyle name="SAPBEXexcGood1 8 2 3" xfId="8350" xr:uid="{2F62C885-A490-4619-9DCC-68F837299773}"/>
    <cellStyle name="SAPBEXexcGood1 8 2 4" xfId="9602" xr:uid="{7DB85E80-51A2-4775-8D3C-6719B092BEFB}"/>
    <cellStyle name="SAPBEXexcGood1 8 2 5" xfId="10836" xr:uid="{416FF3F1-3270-4166-B7A2-EF48982FE22D}"/>
    <cellStyle name="SAPBEXexcGood1 8 2 6" xfId="11995" xr:uid="{C31C86ED-4463-4B7A-BB76-68D0F45AEED3}"/>
    <cellStyle name="SAPBEXexcGood1 8 2 7" xfId="13123" xr:uid="{2694D3B4-FB51-4CD9-94CC-5B88F3BBF1B5}"/>
    <cellStyle name="SAPBEXexcGood1 8 2 8" xfId="14230" xr:uid="{A472F61E-ACB5-400B-B1F7-C2E505155A07}"/>
    <cellStyle name="SAPBEXexcGood1 8 2 9" xfId="15136" xr:uid="{6C8E85E2-4E13-4DF5-926F-376482EBCC25}"/>
    <cellStyle name="SAPBEXexcGood1 8 3" xfId="4262" xr:uid="{406ABE95-6C07-405A-86E9-B94E0B0BDB4A}"/>
    <cellStyle name="SAPBEXexcGood1 8 4" xfId="5024" xr:uid="{933A255B-ABFB-4EB6-A358-D9D9C2990BB3}"/>
    <cellStyle name="SAPBEXexcGood1 8 5" xfId="6599" xr:uid="{4E6394B7-FAD2-46F7-BDEF-9B05C23EAD79}"/>
    <cellStyle name="SAPBEXexcGood1 8 6" xfId="7827" xr:uid="{EE48A673-5BF8-4F43-991A-994B373A956C}"/>
    <cellStyle name="SAPBEXexcGood1 8 7" xfId="8226" xr:uid="{D47461F7-894D-4E77-A78A-DF6F8B70B208}"/>
    <cellStyle name="SAPBEXexcGood1 8 8" xfId="9487" xr:uid="{74F9FC9A-4E17-4AB4-9623-03F4B6543BF2}"/>
    <cellStyle name="SAPBEXexcGood1 8 9" xfId="10981" xr:uid="{019496E0-1210-4440-B82E-3D282ED525C8}"/>
    <cellStyle name="SAPBEXexcGood1 9" xfId="1647" xr:uid="{00000000-0005-0000-0000-000089070000}"/>
    <cellStyle name="SAPBEXexcGood1 9 10" xfId="12606" xr:uid="{C0F80409-8D3D-4ECE-BB41-02841488BFE6}"/>
    <cellStyle name="SAPBEXexcGood1 9 11" xfId="3889" xr:uid="{0BA5ADD5-4DC0-419C-A285-2FEB8EBD50B0}"/>
    <cellStyle name="SAPBEXexcGood1 9 12" xfId="14740" xr:uid="{D7014FEC-7B0A-4070-BEB9-11A05828FFE3}"/>
    <cellStyle name="SAPBEXexcGood1 9 2" xfId="5661" xr:uid="{63805DE0-D385-4DFE-9412-A1A77BFE8399}"/>
    <cellStyle name="SAPBEXexcGood1 9 2 10" xfId="15729" xr:uid="{9B3328BB-4E9D-4688-969E-89EEB074D69C}"/>
    <cellStyle name="SAPBEXexcGood1 9 2 2" xfId="7130" xr:uid="{F5D447B8-ED4C-4AD0-A167-0249D527095B}"/>
    <cellStyle name="SAPBEXexcGood1 9 2 3" xfId="8351" xr:uid="{D0C7AF52-4F25-4655-8D61-63F0F7DCBDAC}"/>
    <cellStyle name="SAPBEXexcGood1 9 2 4" xfId="9603" xr:uid="{840CAA8A-68AE-4BF4-A376-65D8ECF245E5}"/>
    <cellStyle name="SAPBEXexcGood1 9 2 5" xfId="10837" xr:uid="{84DD5D79-46F8-4057-A422-7EC803664B20}"/>
    <cellStyle name="SAPBEXexcGood1 9 2 6" xfId="11996" xr:uid="{0EC38F9E-4474-4FFF-845B-8CA006B4B99E}"/>
    <cellStyle name="SAPBEXexcGood1 9 2 7" xfId="13124" xr:uid="{C08C3BC3-C576-4315-AE29-CE153BA542F4}"/>
    <cellStyle name="SAPBEXexcGood1 9 2 8" xfId="14231" xr:uid="{A4DB55AE-C4C3-45CB-AE1E-8A0A8054D9BC}"/>
    <cellStyle name="SAPBEXexcGood1 9 2 9" xfId="15137" xr:uid="{308EF5FD-51AF-4F3C-94A1-1B7ADB211F24}"/>
    <cellStyle name="SAPBEXexcGood1 9 3" xfId="4263" xr:uid="{609E0D2F-91D5-4D8F-9FCD-E283FFE18C52}"/>
    <cellStyle name="SAPBEXexcGood1 9 4" xfId="3200" xr:uid="{CC627DAE-BEE4-4889-A90F-9F1D4DF07588}"/>
    <cellStyle name="SAPBEXexcGood1 9 5" xfId="5810" xr:uid="{48A97017-7427-4676-B4F0-5DB08756A940}"/>
    <cellStyle name="SAPBEXexcGood1 9 6" xfId="7826" xr:uid="{1FCF45BC-6D9A-48B3-995D-CA4462CE455C}"/>
    <cellStyle name="SAPBEXexcGood1 9 7" xfId="9067" xr:uid="{3101244C-F9FF-476D-A421-666067AC7DE6}"/>
    <cellStyle name="SAPBEXexcGood1 9 8" xfId="10315" xr:uid="{6CB68D13-F5EE-493F-A05E-EDADF5F50FED}"/>
    <cellStyle name="SAPBEXexcGood1 9 9" xfId="11627" xr:uid="{4D39DD34-ACC3-4A60-9669-B1A46BE9ACAD}"/>
    <cellStyle name="SAPBEXexcGood1_gxaccion, 68" xfId="1648" xr:uid="{00000000-0005-0000-0000-00008A070000}"/>
    <cellStyle name="SAPBEXexcGood2" xfId="1649" xr:uid="{00000000-0005-0000-0000-00008B070000}"/>
    <cellStyle name="SAPBEXexcGood2 10" xfId="1650" xr:uid="{00000000-0005-0000-0000-00008C070000}"/>
    <cellStyle name="SAPBEXexcGood2 10 10" xfId="10417" xr:uid="{2C7C14DF-35F3-43D2-A01A-32A3BCB8CC80}"/>
    <cellStyle name="SAPBEXexcGood2 10 11" xfId="11699" xr:uid="{02E9E994-5897-4FAE-84C6-CD16850224A4}"/>
    <cellStyle name="SAPBEXexcGood2 10 12" xfId="14113" xr:uid="{81FA8564-C223-4051-B15B-B0C6606E91BD}"/>
    <cellStyle name="SAPBEXexcGood2 10 2" xfId="5662" xr:uid="{4453702E-D5FE-4156-AF94-206055E26062}"/>
    <cellStyle name="SAPBEXexcGood2 10 2 10" xfId="15730" xr:uid="{F848FCCC-9AD0-423A-9681-32F6F2849736}"/>
    <cellStyle name="SAPBEXexcGood2 10 2 2" xfId="7131" xr:uid="{A2320C77-CF2C-4164-8BA6-BB0B105F83FA}"/>
    <cellStyle name="SAPBEXexcGood2 10 2 3" xfId="8352" xr:uid="{F6550604-A69D-4951-8B17-F799B9E530D9}"/>
    <cellStyle name="SAPBEXexcGood2 10 2 4" xfId="9604" xr:uid="{54C3519A-8EBC-4B54-8B14-BA505C5EF7C6}"/>
    <cellStyle name="SAPBEXexcGood2 10 2 5" xfId="10838" xr:uid="{82989130-A832-440E-AE8E-A280A285DF98}"/>
    <cellStyle name="SAPBEXexcGood2 10 2 6" xfId="11997" xr:uid="{77DB955C-C3EC-448E-AB4B-FEED6ABC4E4D}"/>
    <cellStyle name="SAPBEXexcGood2 10 2 7" xfId="13125" xr:uid="{107F07BA-130D-4A5A-AF80-7364D75D9BA0}"/>
    <cellStyle name="SAPBEXexcGood2 10 2 8" xfId="14232" xr:uid="{190C3A3B-66C6-47FB-9A2D-2F7EC8A68172}"/>
    <cellStyle name="SAPBEXexcGood2 10 2 9" xfId="15138" xr:uid="{8EFA3A37-7839-4413-990F-F03D9B9F245E}"/>
    <cellStyle name="SAPBEXexcGood2 10 3" xfId="4265" xr:uid="{77268AC3-CCB7-4960-984C-5980C3C64975}"/>
    <cellStyle name="SAPBEXexcGood2 10 4" xfId="5023" xr:uid="{78CE563F-6449-41C1-BC65-065DF1E4920E}"/>
    <cellStyle name="SAPBEXexcGood2 10 5" xfId="3011" xr:uid="{2D5BE69D-21F3-416B-B268-0621D1233D28}"/>
    <cellStyle name="SAPBEXexcGood2 10 6" xfId="3279" xr:uid="{D91F7DDD-71E2-4474-9437-B62B22585AEC}"/>
    <cellStyle name="SAPBEXexcGood2 10 7" xfId="6381" xr:uid="{EB5AE548-4445-4A13-8E0B-ECA260E91152}"/>
    <cellStyle name="SAPBEXexcGood2 10 8" xfId="6647" xr:uid="{14668F72-7606-4A89-B79E-A83B3474AFE1}"/>
    <cellStyle name="SAPBEXexcGood2 10 9" xfId="10982" xr:uid="{BE02A5A1-F059-433A-AFD3-444490284126}"/>
    <cellStyle name="SAPBEXexcGood2 11" xfId="1651" xr:uid="{00000000-0005-0000-0000-00008D070000}"/>
    <cellStyle name="SAPBEXexcGood2 11 10" xfId="8729" xr:uid="{81783DAB-6797-418D-83AD-5488CC4A1973}"/>
    <cellStyle name="SAPBEXexcGood2 11 11" xfId="3890" xr:uid="{0F155960-DAEB-4233-89D2-5351271E8BEE}"/>
    <cellStyle name="SAPBEXexcGood2 11 12" xfId="14114" xr:uid="{2EA08B7D-695F-48F6-9687-E8B4E6E70EF9}"/>
    <cellStyle name="SAPBEXexcGood2 11 2" xfId="5663" xr:uid="{947BD9E0-C513-4844-9FE8-B8BB13C763F8}"/>
    <cellStyle name="SAPBEXexcGood2 11 2 10" xfId="15731" xr:uid="{9E4168C7-D4D0-4313-BE15-E2CF13C34E84}"/>
    <cellStyle name="SAPBEXexcGood2 11 2 2" xfId="7132" xr:uid="{CBCBBE57-2522-4565-A67E-E646A43CE5FA}"/>
    <cellStyle name="SAPBEXexcGood2 11 2 3" xfId="8353" xr:uid="{AE46935E-89CB-45F8-B1EE-F4C0E52BAB1B}"/>
    <cellStyle name="SAPBEXexcGood2 11 2 4" xfId="9605" xr:uid="{4D71E23F-47CF-4C4F-B971-AC85105857A0}"/>
    <cellStyle name="SAPBEXexcGood2 11 2 5" xfId="10839" xr:uid="{2FA18EE1-7840-4E3E-80C0-7147D1C116AA}"/>
    <cellStyle name="SAPBEXexcGood2 11 2 6" xfId="11998" xr:uid="{3FF014E7-4C55-4D64-B5CE-15728379F196}"/>
    <cellStyle name="SAPBEXexcGood2 11 2 7" xfId="13126" xr:uid="{342E0764-6E11-482B-ABF3-3CB6A27AAEBA}"/>
    <cellStyle name="SAPBEXexcGood2 11 2 8" xfId="14233" xr:uid="{C5EB77E5-93E1-414F-96AA-D450AFC7C552}"/>
    <cellStyle name="SAPBEXexcGood2 11 2 9" xfId="15139" xr:uid="{068273E7-846C-4793-9D32-B4EC599D82C3}"/>
    <cellStyle name="SAPBEXexcGood2 11 3" xfId="4266" xr:uid="{686FA2A7-CA7C-4FE3-ABFB-DDE4C1FB7501}"/>
    <cellStyle name="SAPBEXexcGood2 11 4" xfId="3198" xr:uid="{F591C65B-EF5B-4483-8B69-C7C441510BD7}"/>
    <cellStyle name="SAPBEXexcGood2 11 5" xfId="5182" xr:uid="{490A1D76-295F-4D3D-BBC0-32D99B2EA5D8}"/>
    <cellStyle name="SAPBEXexcGood2 11 6" xfId="4926" xr:uid="{F6030F45-E63A-458F-B920-519EB6F7E35D}"/>
    <cellStyle name="SAPBEXexcGood2 11 7" xfId="7923" xr:uid="{D55E44FC-693A-4734-BA44-1AB916CE3F24}"/>
    <cellStyle name="SAPBEXexcGood2 11 8" xfId="8005" xr:uid="{A3036861-92E6-4037-9329-B408ECCD44CC}"/>
    <cellStyle name="SAPBEXexcGood2 11 9" xfId="9144" xr:uid="{CA558C20-CED7-40B9-8D69-FDFBD75A7524}"/>
    <cellStyle name="SAPBEXexcGood2 12" xfId="2704" xr:uid="{00000000-0005-0000-0000-00008E070000}"/>
    <cellStyle name="SAPBEXexcGood2 13" xfId="2723" xr:uid="{00000000-0005-0000-0000-00008F070000}"/>
    <cellStyle name="SAPBEXexcGood2 14" xfId="2794" xr:uid="{111C8123-BC35-4E5E-BD25-EA6E04F166AA}"/>
    <cellStyle name="SAPBEXexcGood2 15" xfId="2846" xr:uid="{F3409EB8-9AF3-40E9-9BDE-4872F54388F2}"/>
    <cellStyle name="SAPBEXexcGood2 16" xfId="2884" xr:uid="{5C46A5F8-ECAA-4831-B826-728BB519F3EB}"/>
    <cellStyle name="SAPBEXexcGood2 17" xfId="2928" xr:uid="{473E858D-3952-4F9B-A634-DB13FC6742B9}"/>
    <cellStyle name="SAPBEXexcGood2 18" xfId="2972" xr:uid="{251A8DF6-F068-4900-A105-EF7469A5552B}"/>
    <cellStyle name="SAPBEXexcGood2 19" xfId="4264" xr:uid="{921B3DA1-07EE-4AF9-8A60-94CD48956320}"/>
    <cellStyle name="SAPBEXexcGood2 2" xfId="1652" xr:uid="{00000000-0005-0000-0000-000090070000}"/>
    <cellStyle name="SAPBEXexcGood2 2 10" xfId="11624" xr:uid="{19ED8C50-998D-4A58-B158-D8CA5CEF869F}"/>
    <cellStyle name="SAPBEXexcGood2 2 11" xfId="9141" xr:uid="{C1651BE8-245C-44DA-BAAF-12217D088784}"/>
    <cellStyle name="SAPBEXexcGood2 2 12" xfId="3891" xr:uid="{E72B5713-6CBE-437D-A5E4-5C3CB8246778}"/>
    <cellStyle name="SAPBEXexcGood2 2 13" xfId="14115" xr:uid="{C430E10E-F567-4575-BC07-A566851AC7AF}"/>
    <cellStyle name="SAPBEXexcGood2 2 2" xfId="1653" xr:uid="{00000000-0005-0000-0000-000091070000}"/>
    <cellStyle name="SAPBEXexcGood2 2 2 10" xfId="10992" xr:uid="{714B3F34-1D67-411D-8E57-8B9D4579D016}"/>
    <cellStyle name="SAPBEXexcGood2 2 2 11" xfId="12319" xr:uid="{91FDB3E3-8345-4B6F-B31B-ADA150BEA991}"/>
    <cellStyle name="SAPBEXexcGood2 2 2 12" xfId="11578" xr:uid="{A7416F78-C245-4F97-9C20-E71F2AEB053A}"/>
    <cellStyle name="SAPBEXexcGood2 2 2 2" xfId="1654" xr:uid="{00000000-0005-0000-0000-000092070000}"/>
    <cellStyle name="SAPBEXexcGood2 2 2 2 10" xfId="10993" xr:uid="{1C80C33F-BAEF-4D7E-B5E4-82D8AC6E2D9C}"/>
    <cellStyle name="SAPBEXexcGood2 2 2 2 11" xfId="13751" xr:uid="{6A5379A6-4F50-441F-A6D9-DB0809175AD2}"/>
    <cellStyle name="SAPBEXexcGood2 2 2 2 12" xfId="11576" xr:uid="{EFA5F564-8EE4-492A-9D9E-A400AB5531D8}"/>
    <cellStyle name="SAPBEXexcGood2 2 2 2 2" xfId="5665" xr:uid="{E84C3AED-53F1-4419-BC20-DB33E1CE001F}"/>
    <cellStyle name="SAPBEXexcGood2 2 2 2 2 10" xfId="15733" xr:uid="{B24D6505-BD70-49F0-9769-57E5FE8C6C37}"/>
    <cellStyle name="SAPBEXexcGood2 2 2 2 2 2" xfId="7134" xr:uid="{4FF1F2EA-BF8E-4716-8554-CBFF00AD0691}"/>
    <cellStyle name="SAPBEXexcGood2 2 2 2 2 3" xfId="8355" xr:uid="{4ED35548-3CEE-4EB7-8D34-A6F5A3A47C06}"/>
    <cellStyle name="SAPBEXexcGood2 2 2 2 2 4" xfId="9607" xr:uid="{380F6AA7-3B85-4B38-96FF-8C50269971D6}"/>
    <cellStyle name="SAPBEXexcGood2 2 2 2 2 5" xfId="10841" xr:uid="{0DB409CA-E7A1-443D-955C-6095F2C98C4A}"/>
    <cellStyle name="SAPBEXexcGood2 2 2 2 2 6" xfId="12000" xr:uid="{4288C8FA-01AE-491F-9394-052DBAA93DB2}"/>
    <cellStyle name="SAPBEXexcGood2 2 2 2 2 7" xfId="13128" xr:uid="{E15CCC56-518C-435D-8DD8-6C1B3F88BBE5}"/>
    <cellStyle name="SAPBEXexcGood2 2 2 2 2 8" xfId="14235" xr:uid="{CB6593DD-49AB-4D88-91C5-67645B1F22CC}"/>
    <cellStyle name="SAPBEXexcGood2 2 2 2 2 9" xfId="15141" xr:uid="{C36BA5CF-BCC8-4999-BCAC-3C67EB28E367}"/>
    <cellStyle name="SAPBEXexcGood2 2 2 2 3" xfId="4269" xr:uid="{D1E3F8F2-4F7A-42DD-95E6-E899582DE0E7}"/>
    <cellStyle name="SAPBEXexcGood2 2 2 2 4" xfId="3196" xr:uid="{D9E4E508-D475-49D2-A2A5-E5F5857BEB20}"/>
    <cellStyle name="SAPBEXexcGood2 2 2 2 5" xfId="6598" xr:uid="{E0FFA06E-14B0-4EAE-B85F-A79788AF005C}"/>
    <cellStyle name="SAPBEXexcGood2 2 2 2 6" xfId="6671" xr:uid="{B61FC1E6-02F0-4A1C-B0BC-B696023093E4}"/>
    <cellStyle name="SAPBEXexcGood2 2 2 2 7" xfId="8229" xr:uid="{B2814AB2-0D80-4352-A091-006B1ECC9286}"/>
    <cellStyle name="SAPBEXexcGood2 2 2 2 8" xfId="3114" xr:uid="{ED7AEB1E-50BE-4327-B385-AB1C5AD9B046}"/>
    <cellStyle name="SAPBEXexcGood2 2 2 2 9" xfId="3896" xr:uid="{A170EBDD-60B1-4BCB-988A-F29C63F2DD63}"/>
    <cellStyle name="SAPBEXexcGood2 2 2 3" xfId="4268" xr:uid="{7299D967-F1A3-414B-94EC-E1325EC0C21E}"/>
    <cellStyle name="SAPBEXexcGood2 2 2 4" xfId="3197" xr:uid="{3DF3F132-D8C1-4FB7-BEFB-BBF5CD697F30}"/>
    <cellStyle name="SAPBEXexcGood2 2 2 5" xfId="4826" xr:uid="{7E118FDC-CC8A-4363-99F6-B6A3994AF481}"/>
    <cellStyle name="SAPBEXexcGood2 2 2 6" xfId="5077" xr:uid="{23959DCD-F43E-41B1-B49C-4FFC3D3A90AB}"/>
    <cellStyle name="SAPBEXexcGood2 2 2 7" xfId="8228" xr:uid="{C97271E4-CB4E-42A4-8481-B23FC388B270}"/>
    <cellStyle name="SAPBEXexcGood2 2 2 8" xfId="8004" xr:uid="{AD556B4A-E76B-497D-BE6E-D2E5C0247E4F}"/>
    <cellStyle name="SAPBEXexcGood2 2 2 9" xfId="11625" xr:uid="{136FAB39-A7D3-41AC-AFEB-DA751E55A07C}"/>
    <cellStyle name="SAPBEXexcGood2 2 3" xfId="5664" xr:uid="{0C2A68E1-B738-416C-A555-4B221A5E93EC}"/>
    <cellStyle name="SAPBEXexcGood2 2 3 10" xfId="15732" xr:uid="{25087364-8D0D-4C82-8E75-94D65E6126BB}"/>
    <cellStyle name="SAPBEXexcGood2 2 3 2" xfId="7133" xr:uid="{45D85D4A-699A-4EB3-9F88-4C11F3CBF3C5}"/>
    <cellStyle name="SAPBEXexcGood2 2 3 3" xfId="8354" xr:uid="{5858E678-602B-4D80-A2AA-FAAD86687C51}"/>
    <cellStyle name="SAPBEXexcGood2 2 3 4" xfId="9606" xr:uid="{33034951-D0C6-4015-B0C9-60B1FB05B674}"/>
    <cellStyle name="SAPBEXexcGood2 2 3 5" xfId="10840" xr:uid="{944905EC-C10C-4112-9CE6-86813DF96B3B}"/>
    <cellStyle name="SAPBEXexcGood2 2 3 6" xfId="11999" xr:uid="{CFE50005-6E2C-476D-B990-30D6E8937C5C}"/>
    <cellStyle name="SAPBEXexcGood2 2 3 7" xfId="13127" xr:uid="{2D4B48BA-E71F-4B25-A1E3-D8B6845868C5}"/>
    <cellStyle name="SAPBEXexcGood2 2 3 8" xfId="14234" xr:uid="{225F89E2-0559-45F8-B43D-20E1F2C57800}"/>
    <cellStyle name="SAPBEXexcGood2 2 3 9" xfId="15140" xr:uid="{58DC4468-8EE0-4033-8D85-E5E06CE6CE33}"/>
    <cellStyle name="SAPBEXexcGood2 2 4" xfId="4267" xr:uid="{BF1AC0E4-DC5A-40A5-B337-C933B7C864F6}"/>
    <cellStyle name="SAPBEXexcGood2 2 5" xfId="5022" xr:uid="{612A3416-CB02-42D6-BA2E-CF531C621099}"/>
    <cellStyle name="SAPBEXexcGood2 2 6" xfId="3991" xr:uid="{9A04C617-922B-4E1D-8755-6E260230F0CB}"/>
    <cellStyle name="SAPBEXexcGood2 2 7" xfId="3093" xr:uid="{F0C06398-2E4C-4206-8FB2-1E033D406BDD}"/>
    <cellStyle name="SAPBEXexcGood2 2 8" xfId="8227" xr:uid="{6FCDFECD-9F38-410C-A160-2742A9E9DE35}"/>
    <cellStyle name="SAPBEXexcGood2 2 9" xfId="6941" xr:uid="{12B3164F-9CA5-4083-885B-C1AA5303861F}"/>
    <cellStyle name="SAPBEXexcGood2 20" xfId="3199" xr:uid="{B2934875-717E-4173-80C9-521840E0239E}"/>
    <cellStyle name="SAPBEXexcGood2 21" xfId="3990" xr:uid="{0EF7907A-8635-4060-9D1B-6E34C011F45F}"/>
    <cellStyle name="SAPBEXexcGood2 22" xfId="3280" xr:uid="{7F68619D-4245-4E19-8B29-5F947036EE01}"/>
    <cellStyle name="SAPBEXexcGood2 23" xfId="9066" xr:uid="{CDBA0905-FD45-40B0-BE26-FF3A41D3820D}"/>
    <cellStyle name="SAPBEXexcGood2 24" xfId="10314" xr:uid="{9E8FB7F9-6CC7-431C-A969-34AF5305DB5F}"/>
    <cellStyle name="SAPBEXexcGood2 25" xfId="11626" xr:uid="{CF139797-2279-41AC-88F9-2A224B2653E6}"/>
    <cellStyle name="SAPBEXexcGood2 26" xfId="12605" xr:uid="{A49CADEA-E6CF-4ED4-B740-29D246096170}"/>
    <cellStyle name="SAPBEXexcGood2 27" xfId="11700" xr:uid="{B080769F-38E9-4094-A1AD-598A31CF10C1}"/>
    <cellStyle name="SAPBEXexcGood2 28" xfId="14739" xr:uid="{90D35BB1-8129-467F-92C2-28EDA49110F7}"/>
    <cellStyle name="SAPBEXexcGood2 29" xfId="15883" xr:uid="{B68421FA-C2A0-4908-BA94-4B6FD7F3DA92}"/>
    <cellStyle name="SAPBEXexcGood2 3" xfId="1655" xr:uid="{00000000-0005-0000-0000-000093070000}"/>
    <cellStyle name="SAPBEXexcGood2 3 10" xfId="10994" xr:uid="{BB925E4F-50C7-4A4F-AA64-3D90211A60D2}"/>
    <cellStyle name="SAPBEXexcGood2 3 11" xfId="13750" xr:uid="{4665C72B-FFE6-4986-B2CA-FA1AE5F66704}"/>
    <cellStyle name="SAPBEXexcGood2 3 12" xfId="11577" xr:uid="{8A548D55-50B9-4288-94AF-40740A77AF75}"/>
    <cellStyle name="SAPBEXexcGood2 3 2" xfId="5666" xr:uid="{00D245D1-0C95-4DCD-8A8A-3606C2D09884}"/>
    <cellStyle name="SAPBEXexcGood2 3 2 10" xfId="15734" xr:uid="{19D15669-098D-48ED-AA9B-129257C65AC5}"/>
    <cellStyle name="SAPBEXexcGood2 3 2 2" xfId="7135" xr:uid="{0D16824A-6B6F-46BE-B0C0-1AF9C00124B1}"/>
    <cellStyle name="SAPBEXexcGood2 3 2 3" xfId="8356" xr:uid="{3F1303C8-D522-4E2B-A597-59D2A6CFDB1F}"/>
    <cellStyle name="SAPBEXexcGood2 3 2 4" xfId="9608" xr:uid="{179E271B-E83B-40B9-8652-BE74914542F2}"/>
    <cellStyle name="SAPBEXexcGood2 3 2 5" xfId="10842" xr:uid="{9015A95F-0B31-4F58-B3D6-837ED864FE7C}"/>
    <cellStyle name="SAPBEXexcGood2 3 2 6" xfId="12001" xr:uid="{E48F3829-B350-4A76-8C18-04831C9B93EE}"/>
    <cellStyle name="SAPBEXexcGood2 3 2 7" xfId="13129" xr:uid="{FAD39764-31FD-40D5-A6AA-80E89826B071}"/>
    <cellStyle name="SAPBEXexcGood2 3 2 8" xfId="14236" xr:uid="{14EA7C2E-1620-418F-8869-324EB6FAC025}"/>
    <cellStyle name="SAPBEXexcGood2 3 2 9" xfId="15142" xr:uid="{C9D755C6-43AA-4999-8234-5219D7F6A74C}"/>
    <cellStyle name="SAPBEXexcGood2 3 3" xfId="4270" xr:uid="{CC37FF9B-C42E-4498-AB81-B5FCFDCBFAD4}"/>
    <cellStyle name="SAPBEXexcGood2 3 4" xfId="3195" xr:uid="{B97264F9-E464-4A72-8B1C-ED819AEF4FE1}"/>
    <cellStyle name="SAPBEXexcGood2 3 5" xfId="6597" xr:uid="{10DCB3BD-0D9D-4762-ABDB-9C2B9D10C630}"/>
    <cellStyle name="SAPBEXexcGood2 3 6" xfId="7825" xr:uid="{67F8CBAD-820D-4934-996B-47E5F68CE6BE}"/>
    <cellStyle name="SAPBEXexcGood2 3 7" xfId="8230" xr:uid="{5B2895E1-1304-4028-A98F-187E5D67BE0E}"/>
    <cellStyle name="SAPBEXexcGood2 3 8" xfId="8003" xr:uid="{F38D4D5D-F9E0-4902-B0B6-4754C583AEE0}"/>
    <cellStyle name="SAPBEXexcGood2 3 9" xfId="11623" xr:uid="{521BBB93-5AFD-4C6D-B77A-DFDDC0666EAA}"/>
    <cellStyle name="SAPBEXexcGood2 4" xfId="1656" xr:uid="{00000000-0005-0000-0000-000094070000}"/>
    <cellStyle name="SAPBEXexcGood2 4 10" xfId="11239" xr:uid="{B11EE210-6D54-43A2-B919-27814D92037F}"/>
    <cellStyle name="SAPBEXexcGood2 4 11" xfId="13749" xr:uid="{0004EC65-25EC-4B2B-B27E-91642B2C83B1}"/>
    <cellStyle name="SAPBEXexcGood2 4 12" xfId="13812" xr:uid="{BB2CC3D8-8534-4221-A4BC-398B14E14B6B}"/>
    <cellStyle name="SAPBEXexcGood2 4 2" xfId="5667" xr:uid="{40629828-79B4-4011-947B-2886473F89A6}"/>
    <cellStyle name="SAPBEXexcGood2 4 2 10" xfId="15735" xr:uid="{1E1CF015-949E-4581-8F11-777168DDCDEB}"/>
    <cellStyle name="SAPBEXexcGood2 4 2 2" xfId="7136" xr:uid="{7B49C1E0-18F6-4E3F-B1F6-67E95F7A3095}"/>
    <cellStyle name="SAPBEXexcGood2 4 2 3" xfId="8357" xr:uid="{888C4381-D9D5-4794-977D-BDC897E42244}"/>
    <cellStyle name="SAPBEXexcGood2 4 2 4" xfId="9609" xr:uid="{A779B42A-6789-46BF-B635-85081BB4EB2C}"/>
    <cellStyle name="SAPBEXexcGood2 4 2 5" xfId="10843" xr:uid="{1DC06273-2B37-442A-8D47-C183E33C08A2}"/>
    <cellStyle name="SAPBEXexcGood2 4 2 6" xfId="12002" xr:uid="{BF9F8020-D480-45F3-BD42-792BE3BECB8C}"/>
    <cellStyle name="SAPBEXexcGood2 4 2 7" xfId="13130" xr:uid="{DBED9F89-AB65-4C79-B033-D25A8EBC416A}"/>
    <cellStyle name="SAPBEXexcGood2 4 2 8" xfId="14237" xr:uid="{6519DD44-092E-43C3-9BFA-718D78F03D0D}"/>
    <cellStyle name="SAPBEXexcGood2 4 2 9" xfId="15143" xr:uid="{D9B486B2-300B-4DD7-A79C-1508C7275B23}"/>
    <cellStyle name="SAPBEXexcGood2 4 3" xfId="4271" xr:uid="{824B13D3-B405-4067-9904-3FC0D2C027B6}"/>
    <cellStyle name="SAPBEXexcGood2 4 4" xfId="3076" xr:uid="{EAD7589D-004D-41E2-AE6D-7DA233461529}"/>
    <cellStyle name="SAPBEXexcGood2 4 5" xfId="6596" xr:uid="{7D75008F-CDCE-4646-BB9A-D3EEE3CF40D5}"/>
    <cellStyle name="SAPBEXexcGood2 4 6" xfId="7824" xr:uid="{3F2F48AD-4475-4516-AE31-1259D745F0D5}"/>
    <cellStyle name="SAPBEXexcGood2 4 7" xfId="7531" xr:uid="{F1FD5180-0173-4935-B625-9697E0110095}"/>
    <cellStyle name="SAPBEXexcGood2 4 8" xfId="8775" xr:uid="{3624EF1F-B085-4BFF-9167-ED558D430B78}"/>
    <cellStyle name="SAPBEXexcGood2 4 9" xfId="10656" xr:uid="{2471D651-36E5-447C-AE08-6D7FBB00F6B7}"/>
    <cellStyle name="SAPBEXexcGood2 5" xfId="1657" xr:uid="{00000000-0005-0000-0000-000095070000}"/>
    <cellStyle name="SAPBEXexcGood2 5 10" xfId="12604" xr:uid="{679CEDE7-7366-49B7-BF94-790E7874A2CA}"/>
    <cellStyle name="SAPBEXexcGood2 5 11" xfId="11378" xr:uid="{251518B5-73F2-4BE1-859E-B270CA091BF2}"/>
    <cellStyle name="SAPBEXexcGood2 5 12" xfId="14738" xr:uid="{EB57D532-A0C1-47AA-9BA1-EFE74F7E0A56}"/>
    <cellStyle name="SAPBEXexcGood2 5 2" xfId="5668" xr:uid="{B3EF50F9-5FD8-4A34-8D27-561036A9FDDE}"/>
    <cellStyle name="SAPBEXexcGood2 5 2 10" xfId="15736" xr:uid="{DBB52D6A-6CAF-4D04-8835-1ED338E07169}"/>
    <cellStyle name="SAPBEXexcGood2 5 2 2" xfId="7137" xr:uid="{ED424462-7A3E-4A32-93FA-690CF00E0F59}"/>
    <cellStyle name="SAPBEXexcGood2 5 2 3" xfId="8358" xr:uid="{F2098FAD-0732-4A23-A183-69E0354F352E}"/>
    <cellStyle name="SAPBEXexcGood2 5 2 4" xfId="9610" xr:uid="{804CEE3A-E2B0-4A6B-A146-F15E14384B94}"/>
    <cellStyle name="SAPBEXexcGood2 5 2 5" xfId="10844" xr:uid="{416BB00D-2CB4-4256-9EC5-5448105B274D}"/>
    <cellStyle name="SAPBEXexcGood2 5 2 6" xfId="12003" xr:uid="{5BFEB113-2096-44A8-BDD3-ED7FBC924E5A}"/>
    <cellStyle name="SAPBEXexcGood2 5 2 7" xfId="13131" xr:uid="{AD8140CA-7978-45F9-BE17-168B34453BBB}"/>
    <cellStyle name="SAPBEXexcGood2 5 2 8" xfId="14238" xr:uid="{CB2A33F4-C095-4BA0-B2E1-762C3AABB84E}"/>
    <cellStyle name="SAPBEXexcGood2 5 2 9" xfId="15144" xr:uid="{B02D1D04-C943-4399-B1CE-F7C67792EAB0}"/>
    <cellStyle name="SAPBEXexcGood2 5 3" xfId="4272" xr:uid="{C1CA06DF-86E4-49AE-9DEC-DECA3E5A6B92}"/>
    <cellStyle name="SAPBEXexcGood2 5 4" xfId="5021" xr:uid="{7C11DA54-0571-4B9E-B7AD-205D59863273}"/>
    <cellStyle name="SAPBEXexcGood2 5 5" xfId="5183" xr:uid="{F7BDA373-872F-40AC-8C61-8D38C50B516C}"/>
    <cellStyle name="SAPBEXexcGood2 5 6" xfId="7823" xr:uid="{F480CC12-3B10-49C5-A7CE-18C77F81AE27}"/>
    <cellStyle name="SAPBEXexcGood2 5 7" xfId="9065" xr:uid="{3FE7094B-6F4C-4C51-BF23-FA1AFDD3A320}"/>
    <cellStyle name="SAPBEXexcGood2 5 8" xfId="10313" xr:uid="{7BED35AC-D979-4E44-9AF2-107B052E0D86}"/>
    <cellStyle name="SAPBEXexcGood2 5 9" xfId="11622" xr:uid="{3CD74688-9BE5-4167-ABF8-2574981B396E}"/>
    <cellStyle name="SAPBEXexcGood2 6" xfId="1658" xr:uid="{00000000-0005-0000-0000-000096070000}"/>
    <cellStyle name="SAPBEXexcGood2 6 10" xfId="12603" xr:uid="{4A7C3628-9120-4F35-B8BD-CB37E990D38F}"/>
    <cellStyle name="SAPBEXexcGood2 6 11" xfId="11659" xr:uid="{81B0B333-8001-4A57-BCAB-A85D8F2FCF73}"/>
    <cellStyle name="SAPBEXexcGood2 6 12" xfId="14737" xr:uid="{6994DA3A-662B-4753-9FE7-3BA6FB101CBB}"/>
    <cellStyle name="SAPBEXexcGood2 6 2" xfId="5669" xr:uid="{A0AD5DBC-B498-4444-AE1E-959880F05529}"/>
    <cellStyle name="SAPBEXexcGood2 6 2 10" xfId="15737" xr:uid="{2FAAB46F-47C8-4A2A-A163-9042943D7459}"/>
    <cellStyle name="SAPBEXexcGood2 6 2 2" xfId="7138" xr:uid="{2A4A34CB-F438-43CB-92FF-DD69D60A6167}"/>
    <cellStyle name="SAPBEXexcGood2 6 2 3" xfId="8359" xr:uid="{29C723A6-4ABE-4283-8EFF-DF846FE2E6DF}"/>
    <cellStyle name="SAPBEXexcGood2 6 2 4" xfId="9611" xr:uid="{F470E727-E4A0-4D7B-AAD8-48290AAFEE82}"/>
    <cellStyle name="SAPBEXexcGood2 6 2 5" xfId="10845" xr:uid="{CC5D37A3-72FB-4FB6-9672-D6ACEC0FCCB2}"/>
    <cellStyle name="SAPBEXexcGood2 6 2 6" xfId="12004" xr:uid="{906F8197-9486-48C8-8CEC-EE345053DEB0}"/>
    <cellStyle name="SAPBEXexcGood2 6 2 7" xfId="13132" xr:uid="{CCB4DCEB-EC22-4E35-BC3C-DDB72A26618F}"/>
    <cellStyle name="SAPBEXexcGood2 6 2 8" xfId="14239" xr:uid="{516D46F7-1F0F-4F4A-9765-3066C9670A88}"/>
    <cellStyle name="SAPBEXexcGood2 6 2 9" xfId="15145" xr:uid="{42DF82FF-5EFD-4E84-AA66-57C53FB0A250}"/>
    <cellStyle name="SAPBEXexcGood2 6 3" xfId="4273" xr:uid="{8C6822FB-DAE9-4295-9FD3-62C638237679}"/>
    <cellStyle name="SAPBEXexcGood2 6 4" xfId="5020" xr:uid="{1C6C9937-A9FA-48B6-96AC-D8A3F374B95D}"/>
    <cellStyle name="SAPBEXexcGood2 6 5" xfId="3992" xr:uid="{F0BCB015-3CF2-4376-9C73-5EB11B61B63F}"/>
    <cellStyle name="SAPBEXexcGood2 6 6" xfId="5010" xr:uid="{1C34B67A-ED8B-447B-86CF-DE8109D66EB8}"/>
    <cellStyle name="SAPBEXexcGood2 6 7" xfId="9064" xr:uid="{8DE5658F-B424-4610-816C-3AF464C41BC4}"/>
    <cellStyle name="SAPBEXexcGood2 6 8" xfId="10312" xr:uid="{C68316BE-3306-419D-B80F-5FF13EAF2F93}"/>
    <cellStyle name="SAPBEXexcGood2 6 9" xfId="10983" xr:uid="{5E521E36-528C-4D15-8498-935ED43DC90A}"/>
    <cellStyle name="SAPBEXexcGood2 7" xfId="1659" xr:uid="{00000000-0005-0000-0000-000097070000}"/>
    <cellStyle name="SAPBEXexcGood2 7 10" xfId="12602" xr:uid="{C22E5DC0-574F-4A75-985E-2531B89D451C}"/>
    <cellStyle name="SAPBEXexcGood2 7 11" xfId="11657" xr:uid="{4940369B-1880-460D-8A5B-9FF2C3AAB934}"/>
    <cellStyle name="SAPBEXexcGood2 7 12" xfId="14736" xr:uid="{767A0CAB-67B5-4064-B8C2-6A74D059E814}"/>
    <cellStyle name="SAPBEXexcGood2 7 2" xfId="5670" xr:uid="{B1E99B1E-4863-475A-9C67-96D7E8C88A7C}"/>
    <cellStyle name="SAPBEXexcGood2 7 2 10" xfId="15738" xr:uid="{9FC79A58-A91C-40BE-8851-5528C26B9CAC}"/>
    <cellStyle name="SAPBEXexcGood2 7 2 2" xfId="7139" xr:uid="{2CAA4FF5-2179-4B4C-B77C-E0837539F068}"/>
    <cellStyle name="SAPBEXexcGood2 7 2 3" xfId="8360" xr:uid="{3CF00889-963D-4588-BE1D-BF1EE5F1D30A}"/>
    <cellStyle name="SAPBEXexcGood2 7 2 4" xfId="9612" xr:uid="{3063D8B2-10F7-405D-8379-C46D90A86B87}"/>
    <cellStyle name="SAPBEXexcGood2 7 2 5" xfId="10846" xr:uid="{BA009265-1D31-4871-9A27-5E6C3DFAB4CF}"/>
    <cellStyle name="SAPBEXexcGood2 7 2 6" xfId="12005" xr:uid="{9ACDAD13-05C5-4EF3-9455-FF096EC55B47}"/>
    <cellStyle name="SAPBEXexcGood2 7 2 7" xfId="13133" xr:uid="{0FEF42A6-8B7A-4D8E-8E0C-CF7B7D1785EE}"/>
    <cellStyle name="SAPBEXexcGood2 7 2 8" xfId="14240" xr:uid="{FDE4BC76-CF89-4E96-ADD3-077274624B92}"/>
    <cellStyle name="SAPBEXexcGood2 7 2 9" xfId="15146" xr:uid="{7CE53360-4F0C-4BF9-BFF1-E4FB1DBE50F1}"/>
    <cellStyle name="SAPBEXexcGood2 7 3" xfId="4274" xr:uid="{BBA2C99E-1E89-497C-86D9-E12B638FFF31}"/>
    <cellStyle name="SAPBEXexcGood2 7 4" xfId="5019" xr:uid="{1A6CCA9D-3950-437A-920C-1C7242AC9B77}"/>
    <cellStyle name="SAPBEXexcGood2 7 5" xfId="5184" xr:uid="{2C9038AE-134D-439D-84E4-A1A59B9279A5}"/>
    <cellStyle name="SAPBEXexcGood2 7 6" xfId="5006" xr:uid="{C3549F72-4F8D-4806-9C17-43A6FF71A3B7}"/>
    <cellStyle name="SAPBEXexcGood2 7 7" xfId="9063" xr:uid="{DF320400-F642-4FCB-A1F2-0C470B7CD03C}"/>
    <cellStyle name="SAPBEXexcGood2 7 8" xfId="10311" xr:uid="{40699C66-A2F9-414F-93E5-83D065B530CD}"/>
    <cellStyle name="SAPBEXexcGood2 7 9" xfId="11621" xr:uid="{542DCB3F-06E1-42C0-BC82-0A7A90B73683}"/>
    <cellStyle name="SAPBEXexcGood2 8" xfId="1660" xr:uid="{00000000-0005-0000-0000-000098070000}"/>
    <cellStyle name="SAPBEXexcGood2 8 10" xfId="10995" xr:uid="{87CDDA58-C9D3-4E44-8B96-CC622E03D1C2}"/>
    <cellStyle name="SAPBEXexcGood2 8 11" xfId="8845" xr:uid="{6BD07E6A-8804-42DD-B28E-912C094F2FEB}"/>
    <cellStyle name="SAPBEXexcGood2 8 12" xfId="11587" xr:uid="{42C029DE-7E49-4048-BA9B-3C552E4E44C6}"/>
    <cellStyle name="SAPBEXexcGood2 8 2" xfId="5671" xr:uid="{26BE1FC4-CF45-47F7-8ADF-9AEAA8DD493D}"/>
    <cellStyle name="SAPBEXexcGood2 8 2 10" xfId="15739" xr:uid="{2E6D7F5F-4D67-499F-A4B6-91D0896EFE91}"/>
    <cellStyle name="SAPBEXexcGood2 8 2 2" xfId="7140" xr:uid="{040B1AB9-8DA3-434F-9980-670699373481}"/>
    <cellStyle name="SAPBEXexcGood2 8 2 3" xfId="8361" xr:uid="{649215DD-E907-42B9-9BF4-F945136BB6C2}"/>
    <cellStyle name="SAPBEXexcGood2 8 2 4" xfId="9613" xr:uid="{5406BFEC-0BD4-4221-B050-C27A7FC3B715}"/>
    <cellStyle name="SAPBEXexcGood2 8 2 5" xfId="10847" xr:uid="{3B561D3C-7CE6-49B7-8444-CE7A594CD48A}"/>
    <cellStyle name="SAPBEXexcGood2 8 2 6" xfId="12006" xr:uid="{5C89A083-0A96-4F4C-9125-2CA2C3EDCF79}"/>
    <cellStyle name="SAPBEXexcGood2 8 2 7" xfId="13134" xr:uid="{B026EDF0-22C5-4075-B4E0-AF2E8C2CA270}"/>
    <cellStyle name="SAPBEXexcGood2 8 2 8" xfId="14241" xr:uid="{39257E7B-DBD7-4473-A97F-70351715D39B}"/>
    <cellStyle name="SAPBEXexcGood2 8 2 9" xfId="15147" xr:uid="{C4B4F3C3-8C60-4259-AAF9-AA3A59598964}"/>
    <cellStyle name="SAPBEXexcGood2 8 3" xfId="4275" xr:uid="{74F1FF0E-53EA-4556-9C07-82232ED5087B}"/>
    <cellStyle name="SAPBEXexcGood2 8 4" xfId="5018" xr:uid="{D92B63C4-8006-4494-9793-F1A6BDE02B58}"/>
    <cellStyle name="SAPBEXexcGood2 8 5" xfId="3024" xr:uid="{39B83B1E-4DC5-4A66-99A6-83F6706D2446}"/>
    <cellStyle name="SAPBEXexcGood2 8 6" xfId="3184" xr:uid="{D89C6DAF-D7F5-4439-BB95-4677D362DEB3}"/>
    <cellStyle name="SAPBEXexcGood2 8 7" xfId="8231" xr:uid="{5EF37DD3-D9B9-40B3-8FFD-9D572ED6AEE0}"/>
    <cellStyle name="SAPBEXexcGood2 8 8" xfId="7636" xr:uid="{4F294A5B-B4C1-44DE-8D45-66F82E803172}"/>
    <cellStyle name="SAPBEXexcGood2 8 9" xfId="10986" xr:uid="{6A1CEB8A-FA1B-492C-B156-3B66C4936A2C}"/>
    <cellStyle name="SAPBEXexcGood2 9" xfId="1661" xr:uid="{00000000-0005-0000-0000-000099070000}"/>
    <cellStyle name="SAPBEXexcGood2 9 10" xfId="10996" xr:uid="{46534479-AE96-4DF0-A6CD-34AC43BA2BF4}"/>
    <cellStyle name="SAPBEXexcGood2 9 11" xfId="7864" xr:uid="{6D089226-C856-48F8-8295-D404EA57E02D}"/>
    <cellStyle name="SAPBEXexcGood2 9 12" xfId="10086" xr:uid="{97987A3B-659D-4526-ABDC-AFB980041BB4}"/>
    <cellStyle name="SAPBEXexcGood2 9 2" xfId="5672" xr:uid="{67C2D221-F57A-4D10-B4BF-6488D039A842}"/>
    <cellStyle name="SAPBEXexcGood2 9 2 10" xfId="15740" xr:uid="{D726AAAB-48EB-480A-82F5-BD5A071B2AA6}"/>
    <cellStyle name="SAPBEXexcGood2 9 2 2" xfId="7141" xr:uid="{4393D1E0-4F53-43D4-9571-49E11913EFF7}"/>
    <cellStyle name="SAPBEXexcGood2 9 2 3" xfId="8362" xr:uid="{54F609B9-54D4-4527-8B6A-E13129E90076}"/>
    <cellStyle name="SAPBEXexcGood2 9 2 4" xfId="9614" xr:uid="{208E9CB5-5429-488A-B21F-336F3515C68D}"/>
    <cellStyle name="SAPBEXexcGood2 9 2 5" xfId="10848" xr:uid="{93964D01-1949-4A79-86F2-1CDD3293E86C}"/>
    <cellStyle name="SAPBEXexcGood2 9 2 6" xfId="12007" xr:uid="{077334FD-5FD8-4E7F-8DCB-1395173A1C83}"/>
    <cellStyle name="SAPBEXexcGood2 9 2 7" xfId="13135" xr:uid="{66053B59-16A6-4E1D-8279-37985B509CAB}"/>
    <cellStyle name="SAPBEXexcGood2 9 2 8" xfId="14242" xr:uid="{474CA48E-221A-4C18-963C-4D11D8760993}"/>
    <cellStyle name="SAPBEXexcGood2 9 2 9" xfId="15148" xr:uid="{FEB9756A-2545-403C-BB33-E3E689D30E35}"/>
    <cellStyle name="SAPBEXexcGood2 9 3" xfId="4276" xr:uid="{E9F53B31-E3F5-46D2-8E00-CB0FC92E8FC0}"/>
    <cellStyle name="SAPBEXexcGood2 9 4" xfId="5017" xr:uid="{37BC2F2B-54EF-41C4-906E-B5AEF2FBBF42}"/>
    <cellStyle name="SAPBEXexcGood2 9 5" xfId="3039" xr:uid="{7977C15C-F183-4A1D-9144-136F9623D91A}"/>
    <cellStyle name="SAPBEXexcGood2 9 6" xfId="4999" xr:uid="{CB565326-C104-4F2D-9B47-7E0378E05384}"/>
    <cellStyle name="SAPBEXexcGood2 9 7" xfId="8232" xr:uid="{EB2C97FA-C76D-4CDB-A1C9-8090BE1A7C32}"/>
    <cellStyle name="SAPBEXexcGood2 9 8" xfId="7970" xr:uid="{BC70C4CE-35DC-400E-8C9C-5A064A079771}"/>
    <cellStyle name="SAPBEXexcGood2 9 9" xfId="10988" xr:uid="{E0474673-FA46-4897-A8E7-BE5D50D7F19C}"/>
    <cellStyle name="SAPBEXexcGood2_gxaccion, 68" xfId="1662" xr:uid="{00000000-0005-0000-0000-00009A070000}"/>
    <cellStyle name="SAPBEXexcGood3" xfId="1663" xr:uid="{00000000-0005-0000-0000-00009B070000}"/>
    <cellStyle name="SAPBEXexcGood3 10" xfId="1664" xr:uid="{00000000-0005-0000-0000-00009C070000}"/>
    <cellStyle name="SAPBEXexcGood3 10 10" xfId="10998" xr:uid="{BC9FB81A-51E1-441E-B951-94365F421641}"/>
    <cellStyle name="SAPBEXexcGood3 10 11" xfId="13748" xr:uid="{231A22F6-4D56-4455-B7D7-89CEE785B531}"/>
    <cellStyle name="SAPBEXexcGood3 10 12" xfId="10499" xr:uid="{0314F537-05E7-4CA7-A86A-FAF7B520E7A0}"/>
    <cellStyle name="SAPBEXexcGood3 10 2" xfId="5673" xr:uid="{CD5DEC89-C136-482B-9663-E394AEFB647D}"/>
    <cellStyle name="SAPBEXexcGood3 10 2 10" xfId="15741" xr:uid="{7A402D5F-A123-4A5A-B771-580E7F54534B}"/>
    <cellStyle name="SAPBEXexcGood3 10 2 2" xfId="7142" xr:uid="{75CEE074-110E-4535-97E4-83F3E1807EB3}"/>
    <cellStyle name="SAPBEXexcGood3 10 2 3" xfId="8363" xr:uid="{63FB732D-2BAB-4684-94FF-2BE2E72A3022}"/>
    <cellStyle name="SAPBEXexcGood3 10 2 4" xfId="9615" xr:uid="{E2F6DBE1-224E-4476-B1D4-8185B134DD56}"/>
    <cellStyle name="SAPBEXexcGood3 10 2 5" xfId="10849" xr:uid="{8AF421FD-5735-44F2-BF48-CEC4AD0195DD}"/>
    <cellStyle name="SAPBEXexcGood3 10 2 6" xfId="12008" xr:uid="{15FB928D-8185-49E3-8922-F98E4B2ABC58}"/>
    <cellStyle name="SAPBEXexcGood3 10 2 7" xfId="13136" xr:uid="{5ADB8BEC-5C42-435E-9A17-E967D0EEC239}"/>
    <cellStyle name="SAPBEXexcGood3 10 2 8" xfId="14243" xr:uid="{EFD10FC1-7DB9-46B5-B7C2-3179C85080B5}"/>
    <cellStyle name="SAPBEXexcGood3 10 2 9" xfId="15149" xr:uid="{E8496D67-918B-42B7-A672-1A7F8A98FB91}"/>
    <cellStyle name="SAPBEXexcGood3 10 3" xfId="4278" xr:uid="{4D0B8037-7E98-467E-B3FC-304DD03F363B}"/>
    <cellStyle name="SAPBEXexcGood3 10 4" xfId="5015" xr:uid="{6ADCC365-D4CE-47DF-B0D6-F88FB755ED11}"/>
    <cellStyle name="SAPBEXexcGood3 10 5" xfId="6595" xr:uid="{86641DC3-34D6-485C-A213-EA5AC788CF5A}"/>
    <cellStyle name="SAPBEXexcGood3 10 6" xfId="4778" xr:uid="{141D6268-020F-4669-8C13-0EFD3D42A9E2}"/>
    <cellStyle name="SAPBEXexcGood3 10 7" xfId="8234" xr:uid="{9B7511BE-438B-474D-B991-A8594A05ACAC}"/>
    <cellStyle name="SAPBEXexcGood3 10 8" xfId="6042" xr:uid="{32A98E9C-C021-4608-89BB-718BF7670B43}"/>
    <cellStyle name="SAPBEXexcGood3 10 9" xfId="11620" xr:uid="{9DDF9B35-3C9F-447D-805A-22EC04A6EB30}"/>
    <cellStyle name="SAPBEXexcGood3 11" xfId="1665" xr:uid="{00000000-0005-0000-0000-00009D070000}"/>
    <cellStyle name="SAPBEXexcGood3 11 10" xfId="10999" xr:uid="{2DCEDBEE-BEC1-4929-A3A3-CEDD5882775D}"/>
    <cellStyle name="SAPBEXexcGood3 11 11" xfId="13747" xr:uid="{B00BDFCE-DF8D-47E8-A5A7-18097C254E9A}"/>
    <cellStyle name="SAPBEXexcGood3 11 12" xfId="10496" xr:uid="{62165C75-CCE5-4FC8-89B7-725E5AB06361}"/>
    <cellStyle name="SAPBEXexcGood3 11 2" xfId="5674" xr:uid="{3611EA22-C487-478E-AE3D-3CEFF888FFDB}"/>
    <cellStyle name="SAPBEXexcGood3 11 2 10" xfId="15742" xr:uid="{DF6317DA-750E-4DD6-A444-50A4A377DDCB}"/>
    <cellStyle name="SAPBEXexcGood3 11 2 2" xfId="7143" xr:uid="{B963AD25-A23A-44C2-A9BA-24F6716123F4}"/>
    <cellStyle name="SAPBEXexcGood3 11 2 3" xfId="8364" xr:uid="{BB44887D-829C-4099-8833-1EFC5F7628DD}"/>
    <cellStyle name="SAPBEXexcGood3 11 2 4" xfId="9616" xr:uid="{04E16579-EEDB-45D8-938F-69B23B2095F1}"/>
    <cellStyle name="SAPBEXexcGood3 11 2 5" xfId="10850" xr:uid="{390BDEA6-DE3E-497A-BA75-56EA89AAC109}"/>
    <cellStyle name="SAPBEXexcGood3 11 2 6" xfId="12009" xr:uid="{FE2BDAB1-3428-4073-BA8A-ADE1A776E594}"/>
    <cellStyle name="SAPBEXexcGood3 11 2 7" xfId="13137" xr:uid="{FCDEB775-DD11-4DF3-9DDA-6FE364985196}"/>
    <cellStyle name="SAPBEXexcGood3 11 2 8" xfId="14244" xr:uid="{8DC020BD-358A-4532-9CAE-D0FD86698DDA}"/>
    <cellStyle name="SAPBEXexcGood3 11 2 9" xfId="15150" xr:uid="{4700E18F-E188-43D7-B285-BC582F7FF158}"/>
    <cellStyle name="SAPBEXexcGood3 11 3" xfId="4279" xr:uid="{CE13868E-929E-4860-B690-D963FA222C9D}"/>
    <cellStyle name="SAPBEXexcGood3 11 4" xfId="3194" xr:uid="{3154A965-3C3A-4E67-9797-D46C29B71CAF}"/>
    <cellStyle name="SAPBEXexcGood3 11 5" xfId="6594" xr:uid="{B68E1BAF-9487-4A84-B5DB-A522B38635CE}"/>
    <cellStyle name="SAPBEXexcGood3 11 6" xfId="7822" xr:uid="{D1E40094-2A09-4D7C-9B6C-D0CCF52B869F}"/>
    <cellStyle name="SAPBEXexcGood3 11 7" xfId="8235" xr:uid="{9EFDAACF-8CDA-4443-9B2B-C9CED85624D4}"/>
    <cellStyle name="SAPBEXexcGood3 11 8" xfId="6048" xr:uid="{53BF10A7-A7E6-416A-8AC8-A6E436EFC9FB}"/>
    <cellStyle name="SAPBEXexcGood3 11 9" xfId="11619" xr:uid="{DB802F4A-72C2-408D-81A3-131504E261DA}"/>
    <cellStyle name="SAPBEXexcGood3 12" xfId="2705" xr:uid="{00000000-0005-0000-0000-00009E070000}"/>
    <cellStyle name="SAPBEXexcGood3 13" xfId="2722" xr:uid="{00000000-0005-0000-0000-00009F070000}"/>
    <cellStyle name="SAPBEXexcGood3 14" xfId="2795" xr:uid="{3E8562BC-653D-4F55-B57C-599D6C548AEC}"/>
    <cellStyle name="SAPBEXexcGood3 15" xfId="2847" xr:uid="{2F0C7AA7-2F1E-4AB4-9C30-FA1FFE415696}"/>
    <cellStyle name="SAPBEXexcGood3 16" xfId="2885" xr:uid="{FBE5EA7D-42A0-4509-9994-1A9B4C96D104}"/>
    <cellStyle name="SAPBEXexcGood3 17" xfId="2929" xr:uid="{15E51E0B-614B-454D-BF0F-C4CF1D75D67C}"/>
    <cellStyle name="SAPBEXexcGood3 18" xfId="2973" xr:uid="{8FD572D0-ABA7-4722-80DA-7AB29CE758DA}"/>
    <cellStyle name="SAPBEXexcGood3 19" xfId="4277" xr:uid="{D0422745-E93A-4A7C-99EE-DB9289397AD8}"/>
    <cellStyle name="SAPBEXexcGood3 2" xfId="1666" xr:uid="{00000000-0005-0000-0000-0000A0070000}"/>
    <cellStyle name="SAPBEXexcGood3 2 10" xfId="10989" xr:uid="{BC68C317-8D80-41EE-AAEC-2890832A8813}"/>
    <cellStyle name="SAPBEXexcGood3 2 11" xfId="11240" xr:uid="{EB1FB350-6164-4E51-A614-3490C97CEBD5}"/>
    <cellStyle name="SAPBEXexcGood3 2 12" xfId="13746" xr:uid="{494E0268-EBF9-4373-AAC1-168248F0BE1C}"/>
    <cellStyle name="SAPBEXexcGood3 2 13" xfId="13813" xr:uid="{111F5EAF-B84A-4D2E-86B7-FB4303DA5220}"/>
    <cellStyle name="SAPBEXexcGood3 2 2" xfId="1667" xr:uid="{00000000-0005-0000-0000-0000A1070000}"/>
    <cellStyle name="SAPBEXexcGood3 2 2 10" xfId="12601" xr:uid="{4EDB7491-46EF-4DAD-BCB9-0052139F5F64}"/>
    <cellStyle name="SAPBEXexcGood3 2 2 11" xfId="11613" xr:uid="{81778058-89CE-42B9-8665-D2BAA43C0B83}"/>
    <cellStyle name="SAPBEXexcGood3 2 2 12" xfId="14735" xr:uid="{5D0988D3-BC7B-4657-9FF2-97E5D204F682}"/>
    <cellStyle name="SAPBEXexcGood3 2 2 2" xfId="1668" xr:uid="{00000000-0005-0000-0000-0000A2070000}"/>
    <cellStyle name="SAPBEXexcGood3 2 2 2 10" xfId="12600" xr:uid="{B0FDF953-A588-4715-B64F-C17B656E4B84}"/>
    <cellStyle name="SAPBEXexcGood3 2 2 2 11" xfId="9136" xr:uid="{6AD37BE0-568F-4111-8B3B-1002EE952919}"/>
    <cellStyle name="SAPBEXexcGood3 2 2 2 12" xfId="14734" xr:uid="{8FF192A0-F0D0-48A4-BCFE-976C1A1E5B2C}"/>
    <cellStyle name="SAPBEXexcGood3 2 2 2 2" xfId="5676" xr:uid="{5800B1E5-1F9B-484E-BE88-B16513094C7A}"/>
    <cellStyle name="SAPBEXexcGood3 2 2 2 2 10" xfId="15744" xr:uid="{49105CA9-217A-4F1B-B061-940EB59C9E8E}"/>
    <cellStyle name="SAPBEXexcGood3 2 2 2 2 2" xfId="7145" xr:uid="{D19B3A38-EEAB-424A-8120-CC03EEA55C90}"/>
    <cellStyle name="SAPBEXexcGood3 2 2 2 2 3" xfId="8366" xr:uid="{09572A8A-801F-4B25-9025-00BB5F7D8994}"/>
    <cellStyle name="SAPBEXexcGood3 2 2 2 2 4" xfId="9618" xr:uid="{F2CFDC34-1839-457B-BB35-CF57EA3B49F6}"/>
    <cellStyle name="SAPBEXexcGood3 2 2 2 2 5" xfId="10852" xr:uid="{36B64D1D-5884-4E16-BA52-E4CDE7085BA0}"/>
    <cellStyle name="SAPBEXexcGood3 2 2 2 2 6" xfId="12011" xr:uid="{6F75B001-2CAA-4B1C-9E67-41F7CDACF5DA}"/>
    <cellStyle name="SAPBEXexcGood3 2 2 2 2 7" xfId="13139" xr:uid="{20C3271C-F7B0-494E-B719-7B386B6E085B}"/>
    <cellStyle name="SAPBEXexcGood3 2 2 2 2 8" xfId="14246" xr:uid="{F38237F4-708C-482B-9AA1-BBF691D0038C}"/>
    <cellStyle name="SAPBEXexcGood3 2 2 2 2 9" xfId="15152" xr:uid="{5F76CF44-21B4-431B-9BE5-D8E3BD05DE06}"/>
    <cellStyle name="SAPBEXexcGood3 2 2 2 3" xfId="4282" xr:uid="{7F7D3EAC-A148-4AF0-BED6-32AB6AF4BF58}"/>
    <cellStyle name="SAPBEXexcGood3 2 2 2 4" xfId="5013" xr:uid="{BA401CF3-C09C-4B5F-9438-CA9ED33751F7}"/>
    <cellStyle name="SAPBEXexcGood3 2 2 2 5" xfId="4047" xr:uid="{E7D9F990-BC6C-4918-AAFD-488B713773CB}"/>
    <cellStyle name="SAPBEXexcGood3 2 2 2 6" xfId="3071" xr:uid="{A503A224-AD88-4EFC-82D6-E5E01A7B6D73}"/>
    <cellStyle name="SAPBEXexcGood3 2 2 2 7" xfId="9061" xr:uid="{943E0FF7-681E-4007-9FFA-99E7B5C3BB66}"/>
    <cellStyle name="SAPBEXexcGood3 2 2 2 8" xfId="10309" xr:uid="{C0A977F6-B1A6-4450-B3E6-2237CEACD6AF}"/>
    <cellStyle name="SAPBEXexcGood3 2 2 2 9" xfId="10375" xr:uid="{862EA464-6820-4DB7-AC6B-4D3878ACCE02}"/>
    <cellStyle name="SAPBEXexcGood3 2 2 3" xfId="4281" xr:uid="{06B8F514-C409-4981-BF74-09721C18310B}"/>
    <cellStyle name="SAPBEXexcGood3 2 2 4" xfId="3193" xr:uid="{1E75EF9E-B894-4B23-B4EB-EF9F82F5EAA0}"/>
    <cellStyle name="SAPBEXexcGood3 2 2 5" xfId="3037" xr:uid="{73F7C4E9-D7A6-4CAC-8C51-E033EFE6AC4F}"/>
    <cellStyle name="SAPBEXexcGood3 2 2 6" xfId="7820" xr:uid="{2A866DAF-E202-4133-A1EF-DC0A32C2407B}"/>
    <cellStyle name="SAPBEXexcGood3 2 2 7" xfId="9062" xr:uid="{AE0AB267-4A89-4053-A77E-3D8DF2B06286}"/>
    <cellStyle name="SAPBEXexcGood3 2 2 8" xfId="10310" xr:uid="{0D514ACF-24B4-4F60-8577-CEB26A5C342C}"/>
    <cellStyle name="SAPBEXexcGood3 2 2 9" xfId="9143" xr:uid="{F2CC073C-22CE-4AFC-B8FE-7F25240CDD64}"/>
    <cellStyle name="SAPBEXexcGood3 2 3" xfId="5675" xr:uid="{5B8D892F-3094-4897-B92F-725AF295DC2D}"/>
    <cellStyle name="SAPBEXexcGood3 2 3 10" xfId="15743" xr:uid="{A5749788-3D42-409D-BD11-3215C7CEE55A}"/>
    <cellStyle name="SAPBEXexcGood3 2 3 2" xfId="7144" xr:uid="{7C4DE9C0-3D57-4152-876D-0C986E55C9F9}"/>
    <cellStyle name="SAPBEXexcGood3 2 3 3" xfId="8365" xr:uid="{C0F25F07-C94D-4C81-9B9B-D862EF83ACD0}"/>
    <cellStyle name="SAPBEXexcGood3 2 3 4" xfId="9617" xr:uid="{288AD0C1-B4F2-4932-B223-94D8E3418C44}"/>
    <cellStyle name="SAPBEXexcGood3 2 3 5" xfId="10851" xr:uid="{FF0F526C-A693-4C67-80A3-EFACF0B25B64}"/>
    <cellStyle name="SAPBEXexcGood3 2 3 6" xfId="12010" xr:uid="{FA636EFA-65C3-4605-A2D3-719E0B9C535C}"/>
    <cellStyle name="SAPBEXexcGood3 2 3 7" xfId="13138" xr:uid="{CDBFC42B-F95C-4824-8C7A-489097678417}"/>
    <cellStyle name="SAPBEXexcGood3 2 3 8" xfId="14245" xr:uid="{C32B43AF-0CA6-46B4-9793-767BCEDF35B0}"/>
    <cellStyle name="SAPBEXexcGood3 2 3 9" xfId="15151" xr:uid="{1D0332DF-06BD-447C-AB8F-1AA3BA4D0076}"/>
    <cellStyle name="SAPBEXexcGood3 2 4" xfId="4280" xr:uid="{2D6109F0-E533-4E4E-A92B-12E4E96AAEBB}"/>
    <cellStyle name="SAPBEXexcGood3 2 5" xfId="5014" xr:uid="{85C1A698-C1E1-499D-AC9F-B04DFA2F8450}"/>
    <cellStyle name="SAPBEXexcGood3 2 6" xfId="6593" xr:uid="{FB55E828-458B-43F3-B6B5-BEA3D75CDD29}"/>
    <cellStyle name="SAPBEXexcGood3 2 7" xfId="7821" xr:uid="{38B5FA62-DF2E-4D33-B3C8-E12374CDDDDC}"/>
    <cellStyle name="SAPBEXexcGood3 2 8" xfId="7532" xr:uid="{E2605DC6-8323-4675-9D38-2BDE327D37C2}"/>
    <cellStyle name="SAPBEXexcGood3 2 9" xfId="8776" xr:uid="{98AB6498-539B-46C9-B767-90799C22DE1C}"/>
    <cellStyle name="SAPBEXexcGood3 20" xfId="5016" xr:uid="{8A2E4A61-EE47-49FA-8D39-9CF1D55F0809}"/>
    <cellStyle name="SAPBEXexcGood3 21" xfId="4827" xr:uid="{475863C0-7F73-414A-A41A-8E67C780C2A3}"/>
    <cellStyle name="SAPBEXexcGood3 22" xfId="3179" xr:uid="{1AFDA973-1D27-4B41-AE13-8800BAC6A272}"/>
    <cellStyle name="SAPBEXexcGood3 23" xfId="8233" xr:uid="{5941D353-F6DF-47CD-96BA-08CF9A389069}"/>
    <cellStyle name="SAPBEXexcGood3 24" xfId="7818" xr:uid="{DEA1646A-60C6-41D4-9485-E9302FEE2CF0}"/>
    <cellStyle name="SAPBEXexcGood3 25" xfId="10987" xr:uid="{A861BF05-1484-47F7-9752-ADF23A992026}"/>
    <cellStyle name="SAPBEXexcGood3 26" xfId="10997" xr:uid="{BF84C929-B951-4254-8A2F-322529F32EB3}"/>
    <cellStyle name="SAPBEXexcGood3 27" xfId="12320" xr:uid="{4A5CE440-4B4A-430D-9EC1-4BF3A27D3793}"/>
    <cellStyle name="SAPBEXexcGood3 28" xfId="12459" xr:uid="{D4BB1F2B-4058-48C2-AF4A-42EF67244F07}"/>
    <cellStyle name="SAPBEXexcGood3 29" xfId="15884" xr:uid="{12DFBDBC-8E93-4BB9-9FB9-6BC7DA0D620A}"/>
    <cellStyle name="SAPBEXexcGood3 3" xfId="1669" xr:uid="{00000000-0005-0000-0000-0000A3070000}"/>
    <cellStyle name="SAPBEXexcGood3 3 10" xfId="12599" xr:uid="{887A127B-EA44-43C7-9C5B-B1E830F7D44E}"/>
    <cellStyle name="SAPBEXexcGood3 3 11" xfId="10711" xr:uid="{B3B4C73A-F4FD-4E30-8137-4544CBBA09A6}"/>
    <cellStyle name="SAPBEXexcGood3 3 12" xfId="14733" xr:uid="{6101A101-1B43-4C38-AEC3-5D3BC29F1EB6}"/>
    <cellStyle name="SAPBEXexcGood3 3 2" xfId="5677" xr:uid="{2DFA7AB7-2739-4EE4-98C4-AA515416C19D}"/>
    <cellStyle name="SAPBEXexcGood3 3 2 10" xfId="15745" xr:uid="{53DD4686-B745-4F63-A0A9-CA31269CFE81}"/>
    <cellStyle name="SAPBEXexcGood3 3 2 2" xfId="7146" xr:uid="{B7D21747-B0AE-40F0-BC44-CBBD17C2E0E3}"/>
    <cellStyle name="SAPBEXexcGood3 3 2 3" xfId="8367" xr:uid="{969F38AF-AEC4-40EF-98B2-D1C0F96BF6EC}"/>
    <cellStyle name="SAPBEXexcGood3 3 2 4" xfId="9619" xr:uid="{57E29E25-0A98-4057-ACF5-FF8817BDBE54}"/>
    <cellStyle name="SAPBEXexcGood3 3 2 5" xfId="10853" xr:uid="{50E9AA25-28FD-4205-8731-C114AAC1A5AD}"/>
    <cellStyle name="SAPBEXexcGood3 3 2 6" xfId="12012" xr:uid="{0E40FA50-AE95-442C-98FF-545DE3C5E35E}"/>
    <cellStyle name="SAPBEXexcGood3 3 2 7" xfId="13140" xr:uid="{6DBEEDC6-D97F-416F-B93C-AF0385F8ED57}"/>
    <cellStyle name="SAPBEXexcGood3 3 2 8" xfId="14247" xr:uid="{4493806F-9D78-430D-8000-9467F65BED7A}"/>
    <cellStyle name="SAPBEXexcGood3 3 2 9" xfId="15153" xr:uid="{D121A6F7-5F0B-42FD-BD37-730F69FEA015}"/>
    <cellStyle name="SAPBEXexcGood3 3 3" xfId="4283" xr:uid="{F5831E8F-7A69-45F1-849E-740F183B34E1}"/>
    <cellStyle name="SAPBEXexcGood3 3 4" xfId="3192" xr:uid="{C6A1507A-EA62-44B3-A739-5877909B59BC}"/>
    <cellStyle name="SAPBEXexcGood3 3 5" xfId="3000" xr:uid="{F328DD28-8FB3-40C7-84F5-7C18A2E9CC5A}"/>
    <cellStyle name="SAPBEXexcGood3 3 6" xfId="3067" xr:uid="{01CFF98D-24F8-45DF-A6C3-642C74D7A968}"/>
    <cellStyle name="SAPBEXexcGood3 3 7" xfId="9060" xr:uid="{F5A67958-5E07-430B-A8C0-7FE2219789DB}"/>
    <cellStyle name="SAPBEXexcGood3 3 8" xfId="10308" xr:uid="{DB8EB9F8-8AEB-406A-B6B8-0A956ECC6941}"/>
    <cellStyle name="SAPBEXexcGood3 3 9" xfId="10382" xr:uid="{732E5FB8-669B-4B34-91FA-B2ACD5FE6309}"/>
    <cellStyle name="SAPBEXexcGood3 4" xfId="1670" xr:uid="{00000000-0005-0000-0000-0000A4070000}"/>
    <cellStyle name="SAPBEXexcGood3 4 10" xfId="11000" xr:uid="{582358A2-91F8-49A3-8FBE-1865A7151640}"/>
    <cellStyle name="SAPBEXexcGood3 4 11" xfId="11517" xr:uid="{6A1115D3-ED7C-4A35-80C5-430C2FAA9D9C}"/>
    <cellStyle name="SAPBEXexcGood3 4 12" xfId="12598" xr:uid="{1BBA3004-E200-455C-A752-64C3E1F2ED01}"/>
    <cellStyle name="SAPBEXexcGood3 4 2" xfId="5678" xr:uid="{5685CE5A-871E-431F-B1AB-06FF0E846C9B}"/>
    <cellStyle name="SAPBEXexcGood3 4 2 10" xfId="15746" xr:uid="{8CBF0A18-499F-4175-8F80-9F0BFD43396D}"/>
    <cellStyle name="SAPBEXexcGood3 4 2 2" xfId="7147" xr:uid="{80829897-D1B3-4EB7-B99D-19406E05A649}"/>
    <cellStyle name="SAPBEXexcGood3 4 2 3" xfId="8368" xr:uid="{DF01BF8E-4967-4991-8D07-2F65577EDB59}"/>
    <cellStyle name="SAPBEXexcGood3 4 2 4" xfId="9620" xr:uid="{FAB0E140-FE34-49CD-89AB-00F890679A81}"/>
    <cellStyle name="SAPBEXexcGood3 4 2 5" xfId="10854" xr:uid="{FB7DE12D-900D-46D6-B3C8-F97957D54619}"/>
    <cellStyle name="SAPBEXexcGood3 4 2 6" xfId="12013" xr:uid="{E9588E03-0687-4387-9982-BA7D930A2642}"/>
    <cellStyle name="SAPBEXexcGood3 4 2 7" xfId="13141" xr:uid="{A37F0E36-8619-4F40-AB59-91DE8400CD2C}"/>
    <cellStyle name="SAPBEXexcGood3 4 2 8" xfId="14248" xr:uid="{BE9EE56D-CD64-4392-BAC9-22DEFFB8E56E}"/>
    <cellStyle name="SAPBEXexcGood3 4 2 9" xfId="15154" xr:uid="{3422D75F-1689-4D9C-BAEA-0DA21AA69105}"/>
    <cellStyle name="SAPBEXexcGood3 4 3" xfId="4284" xr:uid="{205F915D-28A4-40A4-9149-6BDC862857BA}"/>
    <cellStyle name="SAPBEXexcGood3 4 4" xfId="5012" xr:uid="{E1E03566-9784-47F1-8996-0DF7BEBBE00F}"/>
    <cellStyle name="SAPBEXexcGood3 4 5" xfId="3021" xr:uid="{09FFABBA-337A-4EA6-B4FB-992C9FCB112A}"/>
    <cellStyle name="SAPBEXexcGood3 4 6" xfId="5826" xr:uid="{FB954CF5-F42B-40FA-82B8-E67909F543A2}"/>
    <cellStyle name="SAPBEXexcGood3 4 7" xfId="3914" xr:uid="{C25EE9EA-6D84-4140-BF1D-5092B221E7FE}"/>
    <cellStyle name="SAPBEXexcGood3 4 8" xfId="6311" xr:uid="{01BCC575-D130-43BB-8DD2-733E99F610B5}"/>
    <cellStyle name="SAPBEXexcGood3 4 9" xfId="10658" xr:uid="{83B70082-71B9-42C3-8979-D5D0E88F1382}"/>
    <cellStyle name="SAPBEXexcGood3 5" xfId="1671" xr:uid="{00000000-0005-0000-0000-0000A5070000}"/>
    <cellStyle name="SAPBEXexcGood3 5 10" xfId="11001" xr:uid="{DA2F13B6-33E6-4E24-9D89-6C7007D1C77B}"/>
    <cellStyle name="SAPBEXexcGood3 5 11" xfId="8156" xr:uid="{66240DDD-31E3-4A32-A610-47FE6950B973}"/>
    <cellStyle name="SAPBEXexcGood3 5 12" xfId="11007" xr:uid="{B0FBFBF0-BCEE-419A-A2D9-673D702025BD}"/>
    <cellStyle name="SAPBEXexcGood3 5 2" xfId="5679" xr:uid="{D41CE670-C37B-43D4-A85E-82B00D0EE447}"/>
    <cellStyle name="SAPBEXexcGood3 5 2 10" xfId="15747" xr:uid="{76513BA7-9E2A-4D25-AB5E-ED01A8F9014B}"/>
    <cellStyle name="SAPBEXexcGood3 5 2 2" xfId="7148" xr:uid="{2CE60EEA-B769-4857-83C7-50FAFDBB86A8}"/>
    <cellStyle name="SAPBEXexcGood3 5 2 3" xfId="8369" xr:uid="{B48E3836-96FE-494B-9F41-D6CB67856A9B}"/>
    <cellStyle name="SAPBEXexcGood3 5 2 4" xfId="9621" xr:uid="{4244C74C-783E-4BBC-830B-9BD2937DBBEE}"/>
    <cellStyle name="SAPBEXexcGood3 5 2 5" xfId="10855" xr:uid="{5BC2BC35-099E-4632-96D4-37173BF71E88}"/>
    <cellStyle name="SAPBEXexcGood3 5 2 6" xfId="12014" xr:uid="{2CF461A6-4618-48A3-934C-0BD507FEFCEE}"/>
    <cellStyle name="SAPBEXexcGood3 5 2 7" xfId="13142" xr:uid="{0BA47EA5-126B-437F-B010-F025F1DDD4C1}"/>
    <cellStyle name="SAPBEXexcGood3 5 2 8" xfId="14249" xr:uid="{44A0D802-6528-4965-BD48-BFAD0ADB8C25}"/>
    <cellStyle name="SAPBEXexcGood3 5 2 9" xfId="15155" xr:uid="{9BF623F3-CFFF-4CC4-8A00-DCF275C43B68}"/>
    <cellStyle name="SAPBEXexcGood3 5 3" xfId="4285" xr:uid="{39D96E8B-4BC9-4701-9999-71DDF6FAB9AA}"/>
    <cellStyle name="SAPBEXexcGood3 5 4" xfId="3191" xr:uid="{AA792039-0E55-4BB6-8495-8FC82E031E71}"/>
    <cellStyle name="SAPBEXexcGood3 5 5" xfId="3041" xr:uid="{FD127E7D-9255-4BF4-96D7-84731C84E791}"/>
    <cellStyle name="SAPBEXexcGood3 5 6" xfId="5830" xr:uid="{33B78876-612A-461F-90CB-0AA5B2B57E71}"/>
    <cellStyle name="SAPBEXexcGood3 5 7" xfId="3915" xr:uid="{19D8CAFE-7093-4B8E-BAC1-C6EBF64C7F35}"/>
    <cellStyle name="SAPBEXexcGood3 5 8" xfId="6319" xr:uid="{7E414D60-CC02-40AF-8132-01E88B71C425}"/>
    <cellStyle name="SAPBEXexcGood3 5 9" xfId="10657" xr:uid="{E4984DD3-73CC-47F2-B414-806B8839CAB8}"/>
    <cellStyle name="SAPBEXexcGood3 6" xfId="1672" xr:uid="{00000000-0005-0000-0000-0000A6070000}"/>
    <cellStyle name="SAPBEXexcGood3 6 10" xfId="11002" xr:uid="{7FD18645-6E9E-4477-B4B6-DF2B9A9B6C48}"/>
    <cellStyle name="SAPBEXexcGood3 6 11" xfId="9059" xr:uid="{9124BD85-F413-42CF-A1DC-6ED236F3D0B7}"/>
    <cellStyle name="SAPBEXexcGood3 6 12" xfId="11012" xr:uid="{E5704B9E-4BC7-40BB-85A8-4F0BF2EC7191}"/>
    <cellStyle name="SAPBEXexcGood3 6 2" xfId="5680" xr:uid="{873DE8AD-555D-4659-B883-EED91345D03E}"/>
    <cellStyle name="SAPBEXexcGood3 6 2 10" xfId="15748" xr:uid="{F0F553E2-C338-4F41-BCB4-D0E6AE429DEE}"/>
    <cellStyle name="SAPBEXexcGood3 6 2 2" xfId="7149" xr:uid="{43A1C41F-DF32-4B0B-9395-EA1EE0F960B7}"/>
    <cellStyle name="SAPBEXexcGood3 6 2 3" xfId="8370" xr:uid="{70FC5F95-14A8-4352-A340-0AC565C4172F}"/>
    <cellStyle name="SAPBEXexcGood3 6 2 4" xfId="9622" xr:uid="{8BCED931-9DF3-4629-A6D3-6B3A04D92123}"/>
    <cellStyle name="SAPBEXexcGood3 6 2 5" xfId="10856" xr:uid="{310B7C0B-5246-4684-AFD7-475FB287073F}"/>
    <cellStyle name="SAPBEXexcGood3 6 2 6" xfId="12015" xr:uid="{A779F00B-CA68-4C76-BDB7-CD848EF42A3B}"/>
    <cellStyle name="SAPBEXexcGood3 6 2 7" xfId="13143" xr:uid="{F9156F50-74E3-4D33-98DC-DC278059A393}"/>
    <cellStyle name="SAPBEXexcGood3 6 2 8" xfId="14250" xr:uid="{B8BFEF24-177D-41E4-A2DF-9A5DF2A8E01A}"/>
    <cellStyle name="SAPBEXexcGood3 6 2 9" xfId="15156" xr:uid="{8B10FD19-0089-46B7-8997-721F3761EA20}"/>
    <cellStyle name="SAPBEXexcGood3 6 3" xfId="4286" xr:uid="{263A658C-F4F8-4821-A037-D538A07E4FFB}"/>
    <cellStyle name="SAPBEXexcGood3 6 4" xfId="3190" xr:uid="{97FC4D96-6886-447B-AFD7-E4EF3D60987F}"/>
    <cellStyle name="SAPBEXexcGood3 6 5" xfId="5185" xr:uid="{2A5E2289-A74E-4D4F-B792-FF1E1830EB6B}"/>
    <cellStyle name="SAPBEXexcGood3 6 6" xfId="4925" xr:uid="{36CEC0AC-13D9-468F-983D-FD1F32DC1504}"/>
    <cellStyle name="SAPBEXexcGood3 6 7" xfId="6785" xr:uid="{6B3CBCC7-1AED-45F3-AFD0-695755AA0B7C}"/>
    <cellStyle name="SAPBEXexcGood3 6 8" xfId="7813" xr:uid="{41266A9F-0E84-49A7-A9F8-50A562349959}"/>
    <cellStyle name="SAPBEXexcGood3 6 9" xfId="3019" xr:uid="{53EF66F6-A782-4F2E-BDF4-308518E93CA0}"/>
    <cellStyle name="SAPBEXexcGood3 7" xfId="1673" xr:uid="{00000000-0005-0000-0000-0000A7070000}"/>
    <cellStyle name="SAPBEXexcGood3 7 10" xfId="11003" xr:uid="{C5B8B6CF-A43C-42FD-BE59-CBA0C5FB2299}"/>
    <cellStyle name="SAPBEXexcGood3 7 11" xfId="12321" xr:uid="{0B5CD3BC-D365-4838-BD0A-CA26605C5C03}"/>
    <cellStyle name="SAPBEXexcGood3 7 12" xfId="11016" xr:uid="{EAD6CEEB-10F9-49A1-BCE7-C1ABAC5A38E1}"/>
    <cellStyle name="SAPBEXexcGood3 7 2" xfId="5681" xr:uid="{E771571F-C51E-4ADA-AB50-3BDA94AEDDEA}"/>
    <cellStyle name="SAPBEXexcGood3 7 2 10" xfId="15749" xr:uid="{38741631-5D40-4B48-A678-5771ADB9BAC4}"/>
    <cellStyle name="SAPBEXexcGood3 7 2 2" xfId="7150" xr:uid="{BC367F38-B263-4673-871E-1842B0FB8D2A}"/>
    <cellStyle name="SAPBEXexcGood3 7 2 3" xfId="8371" xr:uid="{B5E99E0B-F7FB-4F7E-A351-EFFAD076EBF0}"/>
    <cellStyle name="SAPBEXexcGood3 7 2 4" xfId="9623" xr:uid="{EAE08CD3-8059-4CAB-B97C-9FCF5AC136DC}"/>
    <cellStyle name="SAPBEXexcGood3 7 2 5" xfId="10857" xr:uid="{B100F55D-8969-467E-8C4F-17FF2FB9274F}"/>
    <cellStyle name="SAPBEXexcGood3 7 2 6" xfId="12016" xr:uid="{E6D0DD7D-C7D9-409F-9C61-0C8D11267D41}"/>
    <cellStyle name="SAPBEXexcGood3 7 2 7" xfId="13144" xr:uid="{27817EC1-8DC9-47B5-AC22-074EAD0BC831}"/>
    <cellStyle name="SAPBEXexcGood3 7 2 8" xfId="14251" xr:uid="{E13E6B61-84CA-4EC2-9348-3A84EEF74C26}"/>
    <cellStyle name="SAPBEXexcGood3 7 2 9" xfId="15157" xr:uid="{D7CDA21F-9E96-4061-BAB6-86BF6F2DE809}"/>
    <cellStyle name="SAPBEXexcGood3 7 3" xfId="4287" xr:uid="{FF3145CC-E046-4E38-8622-AC5149596AF2}"/>
    <cellStyle name="SAPBEXexcGood3 7 4" xfId="3189" xr:uid="{C6B31877-28CF-430F-A0C4-10C43B5170A8}"/>
    <cellStyle name="SAPBEXexcGood3 7 5" xfId="4828" xr:uid="{258F8129-E275-449A-A80B-A6D53BB581A2}"/>
    <cellStyle name="SAPBEXexcGood3 7 6" xfId="4924" xr:uid="{A3B902B8-34AF-4E51-90CB-E5D955CD5879}"/>
    <cellStyle name="SAPBEXexcGood3 7 7" xfId="3916" xr:uid="{A6D8B37E-477C-4E1E-8B83-9A3F2CFD083D}"/>
    <cellStyle name="SAPBEXexcGood3 7 8" xfId="7799" xr:uid="{A442F723-BC1F-46A9-9032-26850DF9629E}"/>
    <cellStyle name="SAPBEXexcGood3 7 9" xfId="10376" xr:uid="{5C91CC1F-B11F-406E-B002-80131CA40E70}"/>
    <cellStyle name="SAPBEXexcGood3 8" xfId="1674" xr:uid="{00000000-0005-0000-0000-0000A8070000}"/>
    <cellStyle name="SAPBEXexcGood3 8 10" xfId="11004" xr:uid="{67E01C8E-6F3F-44E0-AB7E-BC2FA30DEE30}"/>
    <cellStyle name="SAPBEXexcGood3 8 11" xfId="13745" xr:uid="{84CE7D11-968E-4D1F-9D27-11ED63A24773}"/>
    <cellStyle name="SAPBEXexcGood3 8 12" xfId="11036" xr:uid="{3365463E-AFA6-466C-B4A9-9313E1C60B58}"/>
    <cellStyle name="SAPBEXexcGood3 8 2" xfId="5682" xr:uid="{7D10A6A9-DDB5-454D-B82D-AFA7CE4405F3}"/>
    <cellStyle name="SAPBEXexcGood3 8 2 10" xfId="15750" xr:uid="{5142A718-4660-4E70-AC2A-EF6F5E8019A6}"/>
    <cellStyle name="SAPBEXexcGood3 8 2 2" xfId="7151" xr:uid="{3045AF58-F747-4781-88CF-C294D03A80E0}"/>
    <cellStyle name="SAPBEXexcGood3 8 2 3" xfId="8372" xr:uid="{54F2F87A-0240-41A1-8B09-541E625CB6A3}"/>
    <cellStyle name="SAPBEXexcGood3 8 2 4" xfId="9624" xr:uid="{B649B87C-4C39-484C-89FB-176753593794}"/>
    <cellStyle name="SAPBEXexcGood3 8 2 5" xfId="10858" xr:uid="{A8F6A29E-EA1C-4D3A-A579-34DCF7B670BC}"/>
    <cellStyle name="SAPBEXexcGood3 8 2 6" xfId="12017" xr:uid="{4E95CC75-01B4-486B-99C5-D330E548E5B8}"/>
    <cellStyle name="SAPBEXexcGood3 8 2 7" xfId="13145" xr:uid="{A70BE8D3-A834-423A-8723-A1389133C410}"/>
    <cellStyle name="SAPBEXexcGood3 8 2 8" xfId="14252" xr:uid="{01706C2F-2BCD-4790-9CEE-8BC97B7D710C}"/>
    <cellStyle name="SAPBEXexcGood3 8 2 9" xfId="15158" xr:uid="{B3DA386B-E1DC-47CF-A112-C0E9E2175C82}"/>
    <cellStyle name="SAPBEXexcGood3 8 3" xfId="4288" xr:uid="{7836FD58-BEFE-4E4A-A2C8-1CBFA3D3D762}"/>
    <cellStyle name="SAPBEXexcGood3 8 4" xfId="3075" xr:uid="{1CED7264-2A9F-43CF-BD20-15F804450B98}"/>
    <cellStyle name="SAPBEXexcGood3 8 5" xfId="6592" xr:uid="{D8F41476-712A-4C42-9B15-5852E465F889}"/>
    <cellStyle name="SAPBEXexcGood3 8 6" xfId="6308" xr:uid="{8E9B8765-1385-42A4-8C71-ACF72428C244}"/>
    <cellStyle name="SAPBEXexcGood3 8 7" xfId="6784" xr:uid="{BE6A3A81-6E8F-4438-85A4-3DF502230316}"/>
    <cellStyle name="SAPBEXexcGood3 8 8" xfId="6058" xr:uid="{484D58BC-8001-4A00-8EAC-9D3A0AD44F8A}"/>
    <cellStyle name="SAPBEXexcGood3 8 9" xfId="3047" xr:uid="{A0D231B8-3FEC-4B27-A12E-9EBA8FAD2115}"/>
    <cellStyle name="SAPBEXexcGood3 9" xfId="1675" xr:uid="{00000000-0005-0000-0000-0000A9070000}"/>
    <cellStyle name="SAPBEXexcGood3 9 10" xfId="11005" xr:uid="{A8A6950D-8F1B-4925-8564-C3AB8E133C7D}"/>
    <cellStyle name="SAPBEXexcGood3 9 11" xfId="13744" xr:uid="{EB6CD387-DC03-4026-82FA-B2EF2CC4F6AC}"/>
    <cellStyle name="SAPBEXexcGood3 9 12" xfId="11245" xr:uid="{BAF53F84-4974-4CF9-AC1D-28635AA2ED7A}"/>
    <cellStyle name="SAPBEXexcGood3 9 2" xfId="5683" xr:uid="{2479775A-5DE5-455B-866F-7F34A07914DA}"/>
    <cellStyle name="SAPBEXexcGood3 9 2 10" xfId="15751" xr:uid="{5E52B8F6-4054-4284-B041-92517C345FC1}"/>
    <cellStyle name="SAPBEXexcGood3 9 2 2" xfId="7152" xr:uid="{FC0A468C-A096-412E-8212-578E08B46F0B}"/>
    <cellStyle name="SAPBEXexcGood3 9 2 3" xfId="8373" xr:uid="{0D668FC2-1318-4716-96E3-B1B15B2BD7EB}"/>
    <cellStyle name="SAPBEXexcGood3 9 2 4" xfId="9625" xr:uid="{E6AFC746-33AB-4F3C-91D1-C7D584541A17}"/>
    <cellStyle name="SAPBEXexcGood3 9 2 5" xfId="10859" xr:uid="{5E9581A7-F878-4B54-BB99-025DBAA1B034}"/>
    <cellStyle name="SAPBEXexcGood3 9 2 6" xfId="12018" xr:uid="{2D3D918B-E4EF-403F-9F02-7E3C96383DF0}"/>
    <cellStyle name="SAPBEXexcGood3 9 2 7" xfId="13146" xr:uid="{77B4A322-1CF5-4821-8F23-14C850772E64}"/>
    <cellStyle name="SAPBEXexcGood3 9 2 8" xfId="14253" xr:uid="{7EB7C1E1-DAE1-416F-9BA5-DF8966666E14}"/>
    <cellStyle name="SAPBEXexcGood3 9 2 9" xfId="15159" xr:uid="{0B31D030-FDEC-4798-9C3D-F2166217A5C3}"/>
    <cellStyle name="SAPBEXexcGood3 9 3" xfId="4289" xr:uid="{081F74A5-4DA1-48C0-98D7-4EC1FEAB6BF8}"/>
    <cellStyle name="SAPBEXexcGood3 9 4" xfId="5011" xr:uid="{AD2B6D11-27FC-44BE-A420-35BBA8B91216}"/>
    <cellStyle name="SAPBEXexcGood3 9 5" xfId="6591" xr:uid="{B6DDE695-0C6B-4D2B-91B7-36411C5D5784}"/>
    <cellStyle name="SAPBEXexcGood3 9 6" xfId="7819" xr:uid="{E8A8A125-D557-436E-B1A3-B2A4F85831BA}"/>
    <cellStyle name="SAPBEXexcGood3 9 7" xfId="3917" xr:uid="{A1A7217D-56CD-4159-BE33-1DD51B718FA9}"/>
    <cellStyle name="SAPBEXexcGood3 9 8" xfId="7794" xr:uid="{67E2118F-D349-4FCF-93DB-6A2911FBA9FC}"/>
    <cellStyle name="SAPBEXexcGood3 9 9" xfId="10377" xr:uid="{6E81F728-63AE-4189-9DB0-3295BEAA3921}"/>
    <cellStyle name="SAPBEXexcGood3_gxaccion, 68" xfId="1676" xr:uid="{00000000-0005-0000-0000-0000AA070000}"/>
    <cellStyle name="SAPBEXfilterDrill" xfId="1677" xr:uid="{00000000-0005-0000-0000-0000AB070000}"/>
    <cellStyle name="SAPBEXfilterDrill 10" xfId="1678" xr:uid="{00000000-0005-0000-0000-0000AC070000}"/>
    <cellStyle name="SAPBEXfilterDrill 10 10" xfId="11377" xr:uid="{ADA1BFFC-0A0F-49DC-857E-3D27B0E19B3B}"/>
    <cellStyle name="SAPBEXfilterDrill 10 11" xfId="14732" xr:uid="{3A2805D8-32A8-4C6E-B1B9-A5F2F8F1E6B0}"/>
    <cellStyle name="SAPBEXfilterDrill 10 2" xfId="4291" xr:uid="{6857C1A1-7F83-4901-8A37-2CE7F28C7578}"/>
    <cellStyle name="SAPBEXfilterDrill 10 3" xfId="5009" xr:uid="{BD41CAC9-8923-4E61-A8C5-7A2EA21D8E9B}"/>
    <cellStyle name="SAPBEXfilterDrill 10 4" xfId="5203" xr:uid="{E69FBEFD-0AE7-4CD9-B2CD-F963E1115E71}"/>
    <cellStyle name="SAPBEXfilterDrill 10 5" xfId="4923" xr:uid="{0C315D90-6EDA-40DF-BD8C-C0B71BA3C80C}"/>
    <cellStyle name="SAPBEXfilterDrill 10 6" xfId="9058" xr:uid="{624516EA-A8E0-49C4-BDFD-DFD105146390}"/>
    <cellStyle name="SAPBEXfilterDrill 10 7" xfId="10306" xr:uid="{C5BA15EE-7707-4A71-A8DB-52C61C20CAF4}"/>
    <cellStyle name="SAPBEXfilterDrill 10 8" xfId="8842" xr:uid="{6EA37344-757C-4F1A-83CC-782302DE12A9}"/>
    <cellStyle name="SAPBEXfilterDrill 10 9" xfId="12597" xr:uid="{6A0ADE8B-0A3A-4CCB-B0F7-FFE65BE56889}"/>
    <cellStyle name="SAPBEXfilterDrill 11" xfId="1679" xr:uid="{00000000-0005-0000-0000-0000AD070000}"/>
    <cellStyle name="SAPBEXfilterDrill 11 10" xfId="11376" xr:uid="{18F49877-18AF-4E42-962B-272E3C1C2855}"/>
    <cellStyle name="SAPBEXfilterDrill 11 11" xfId="14731" xr:uid="{BE1B6899-A697-4240-A9E7-3E8B0D1269C9}"/>
    <cellStyle name="SAPBEXfilterDrill 11 2" xfId="4292" xr:uid="{24733E2B-1D0D-4392-BDA3-A0180717B54B}"/>
    <cellStyle name="SAPBEXfilterDrill 11 3" xfId="5008" xr:uid="{1FD3C634-519A-4C11-B410-1394622CFF11}"/>
    <cellStyle name="SAPBEXfilterDrill 11 4" xfId="5191" xr:uid="{62DE6F5B-2F0B-4C1F-B4FE-F3EC9A53760E}"/>
    <cellStyle name="SAPBEXfilterDrill 11 5" xfId="4922" xr:uid="{7AA1F610-77CE-459F-9DE2-53D4A93DC040}"/>
    <cellStyle name="SAPBEXfilterDrill 11 6" xfId="9057" xr:uid="{79000205-FBCA-48E5-8169-C6849BB25E1E}"/>
    <cellStyle name="SAPBEXfilterDrill 11 7" xfId="10305" xr:uid="{F4437EDD-81AD-4FF8-A0BC-AA490B9690A6}"/>
    <cellStyle name="SAPBEXfilterDrill 11 8" xfId="8846" xr:uid="{2B63C653-590A-4596-A640-64B400BFB3C5}"/>
    <cellStyle name="SAPBEXfilterDrill 11 9" xfId="12596" xr:uid="{54724E6B-91BB-4DB4-84A4-5D343A503CDC}"/>
    <cellStyle name="SAPBEXfilterDrill 12" xfId="2741" xr:uid="{00000000-0005-0000-0000-0000AE070000}"/>
    <cellStyle name="SAPBEXfilterDrill 13" xfId="2796" xr:uid="{3CF5252D-1D45-4A24-B33F-18AA4341DA0B}"/>
    <cellStyle name="SAPBEXfilterDrill 14" xfId="2848" xr:uid="{CEADDD74-D64E-404A-BAB3-FC097E5839FD}"/>
    <cellStyle name="SAPBEXfilterDrill 15" xfId="2886" xr:uid="{28A0E782-5A59-4B54-8CBB-7E198E510598}"/>
    <cellStyle name="SAPBEXfilterDrill 16" xfId="2930" xr:uid="{4788D370-39F2-484D-B733-FB37367968E9}"/>
    <cellStyle name="SAPBEXfilterDrill 17" xfId="2974" xr:uid="{E918AC70-6719-4835-B9BE-9230AB0F0847}"/>
    <cellStyle name="SAPBEXfilterDrill 18" xfId="15885" xr:uid="{7E4D7454-165A-4B8E-AB44-662DCE3A936B}"/>
    <cellStyle name="SAPBEXfilterDrill 2" xfId="1680" xr:uid="{00000000-0005-0000-0000-0000AF070000}"/>
    <cellStyle name="SAPBEXfilterDrill 2 10" xfId="11006" xr:uid="{DBAD15E0-335E-47AA-91A4-8E2071F8B874}"/>
    <cellStyle name="SAPBEXfilterDrill 2 11" xfId="9978" xr:uid="{585D7CD8-D2F7-44FC-8F0C-808CA1167187}"/>
    <cellStyle name="SAPBEXfilterDrill 2 12" xfId="12580" xr:uid="{D7C74195-5F7E-4A2E-97BA-AB86F874FA25}"/>
    <cellStyle name="SAPBEXfilterDrill 2 2" xfId="1681" xr:uid="{00000000-0005-0000-0000-0000B0070000}"/>
    <cellStyle name="SAPBEXfilterDrill 2 2 2" xfId="1682" xr:uid="{00000000-0005-0000-0000-0000B1070000}"/>
    <cellStyle name="SAPBEXfilterDrill 2 2 2 10" xfId="11416" xr:uid="{83409D02-7FDA-48E4-B1B6-3AF5753948C0}"/>
    <cellStyle name="SAPBEXfilterDrill 2 2 2 11" xfId="11043" xr:uid="{BF759980-BAF1-4498-B90C-3B7E2B2BBA4D}"/>
    <cellStyle name="SAPBEXfilterDrill 2 2 2 2" xfId="4295" xr:uid="{58550924-230B-4D45-9EDB-2BB41919F86B}"/>
    <cellStyle name="SAPBEXfilterDrill 2 2 2 3" xfId="5005" xr:uid="{24482684-1EAB-4F70-839A-FECB5957765C}"/>
    <cellStyle name="SAPBEXfilterDrill 2 2 2 4" xfId="3158" xr:uid="{92003A45-2C6C-4568-9E82-172737E956AD}"/>
    <cellStyle name="SAPBEXfilterDrill 2 2 2 5" xfId="6043" xr:uid="{D86B0FED-A1AA-49E6-B175-9956A3D52DBF}"/>
    <cellStyle name="SAPBEXfilterDrill 2 2 2 6" xfId="5164" xr:uid="{780DBBB8-DEF0-4C89-AEA6-49A0F63F5573}"/>
    <cellStyle name="SAPBEXfilterDrill 2 2 2 7" xfId="7634" xr:uid="{3B705152-82D3-4AA9-8695-3A3695306352}"/>
    <cellStyle name="SAPBEXfilterDrill 2 2 2 8" xfId="8921" xr:uid="{B26F352E-B535-46BC-9CF6-465A3EAB66F5}"/>
    <cellStyle name="SAPBEXfilterDrill 2 2 2 9" xfId="11008" xr:uid="{E121E05D-0D3B-4D0A-9B52-6F4BC478F4C6}"/>
    <cellStyle name="SAPBEXfilterDrill 2 3" xfId="4293" xr:uid="{1C7C9341-72A6-4620-B76E-DC587030F1DB}"/>
    <cellStyle name="SAPBEXfilterDrill 2 4" xfId="5007" xr:uid="{40ACE7BD-7752-473E-8220-3D6176BC0450}"/>
    <cellStyle name="SAPBEXfilterDrill 2 5" xfId="3032" xr:uid="{59B4FEFB-464E-484E-8FF9-10E740559F5A}"/>
    <cellStyle name="SAPBEXfilterDrill 2 6" xfId="6041" xr:uid="{D6AE1D3D-B309-47B0-B3A6-87CBF4BB6B55}"/>
    <cellStyle name="SAPBEXfilterDrill 2 7" xfId="6456" xr:uid="{FA08FE82-5489-408C-AA60-9116A69FA49D}"/>
    <cellStyle name="SAPBEXfilterDrill 2 8" xfId="7790" xr:uid="{DB9A791C-6B0B-4EB2-887A-6C3DBE4B631A}"/>
    <cellStyle name="SAPBEXfilterDrill 2 9" xfId="10659" xr:uid="{68BA8BED-AAC3-4639-8346-BE48A55322D3}"/>
    <cellStyle name="SAPBEXfilterDrill 3" xfId="1683" xr:uid="{00000000-0005-0000-0000-0000B2070000}"/>
    <cellStyle name="SAPBEXfilterDrill 3 10" xfId="12322" xr:uid="{6610FCE2-3130-4F78-B157-61B24EF1B40D}"/>
    <cellStyle name="SAPBEXfilterDrill 3 11" xfId="12109" xr:uid="{C3D2B6A1-4F47-45B1-A6FA-2BABFBDA8B61}"/>
    <cellStyle name="SAPBEXfilterDrill 3 2" xfId="4296" xr:uid="{09B582BE-158F-4C8F-B99C-DCB47A2F7084}"/>
    <cellStyle name="SAPBEXfilterDrill 3 3" xfId="3188" xr:uid="{9A8836DC-C3DC-403E-8C05-5A638EFBEEED}"/>
    <cellStyle name="SAPBEXfilterDrill 3 4" xfId="4829" xr:uid="{A1EC1DD0-F33B-48A8-BF63-22CB24673995}"/>
    <cellStyle name="SAPBEXfilterDrill 3 5" xfId="6045" xr:uid="{58E54133-74A8-44AB-ADF4-D4FEAF509666}"/>
    <cellStyle name="SAPBEXfilterDrill 3 6" xfId="3023" xr:uid="{0ACAE4E9-B9E3-492A-AE01-D76270665510}"/>
    <cellStyle name="SAPBEXfilterDrill 3 7" xfId="7633" xr:uid="{C42DEA1A-FE99-4C1E-B0FF-B60F95AFB3BF}"/>
    <cellStyle name="SAPBEXfilterDrill 3 8" xfId="11618" xr:uid="{19F044BE-2DE5-41E8-A85D-3F6D70FE64C6}"/>
    <cellStyle name="SAPBEXfilterDrill 3 9" xfId="11009" xr:uid="{97E24BB9-256D-4957-85A6-78472776584E}"/>
    <cellStyle name="SAPBEXfilterDrill 4" xfId="1684" xr:uid="{00000000-0005-0000-0000-0000B3070000}"/>
    <cellStyle name="SAPBEXfilterDrill 4 10" xfId="13743" xr:uid="{547BFEF0-318A-424A-9A93-6DB98D39E9BC}"/>
    <cellStyle name="SAPBEXfilterDrill 4 11" xfId="12458" xr:uid="{54E209BF-0623-49C5-A10B-C933AE2B1513}"/>
    <cellStyle name="SAPBEXfilterDrill 4 2" xfId="4297" xr:uid="{748A08B4-253B-4CB3-A68F-EC8FF19A934B}"/>
    <cellStyle name="SAPBEXfilterDrill 4 3" xfId="5004" xr:uid="{C5DD163B-6996-49A8-9801-3574B490CDE2}"/>
    <cellStyle name="SAPBEXfilterDrill 4 4" xfId="6590" xr:uid="{4B3606EA-6E5F-4955-91AB-CFD5E473EBD3}"/>
    <cellStyle name="SAPBEXfilterDrill 4 5" xfId="6309" xr:uid="{3AAE7386-BD5E-4E3A-8C5D-7241664CA3C8}"/>
    <cellStyle name="SAPBEXfilterDrill 4 6" xfId="3157" xr:uid="{DDB919EE-1DC8-41BA-9CBE-5DA1FF4CF693}"/>
    <cellStyle name="SAPBEXfilterDrill 4 7" xfId="7632" xr:uid="{B90BC1A9-5544-45C6-A924-281B8DA7B414}"/>
    <cellStyle name="SAPBEXfilterDrill 4 8" xfId="8860" xr:uid="{96E858CB-E29A-4947-8CF5-BAA29B7A9DC5}"/>
    <cellStyle name="SAPBEXfilterDrill 4 9" xfId="11010" xr:uid="{1528E59D-6846-4474-A3F8-94E30AF1C5B1}"/>
    <cellStyle name="SAPBEXfilterDrill 5" xfId="1685" xr:uid="{00000000-0005-0000-0000-0000B4070000}"/>
    <cellStyle name="SAPBEXfilterDrill 5 10" xfId="13742" xr:uid="{16641D31-FCBF-4987-881C-E917AB918938}"/>
    <cellStyle name="SAPBEXfilterDrill 5 11" xfId="12457" xr:uid="{7D143330-88AE-44EA-8B3C-8C91676D1B7D}"/>
    <cellStyle name="SAPBEXfilterDrill 5 2" xfId="4298" xr:uid="{03EAC41D-7BB8-432B-8A43-11779808117B}"/>
    <cellStyle name="SAPBEXfilterDrill 5 3" xfId="3187" xr:uid="{2D2997A1-5197-4C70-B39E-5D641E01AAAD}"/>
    <cellStyle name="SAPBEXfilterDrill 5 4" xfId="6589" xr:uid="{F0FC40A5-909D-4ED6-BAC5-BC79E6CE1AF7}"/>
    <cellStyle name="SAPBEXfilterDrill 5 5" xfId="7817" xr:uid="{F048E259-D8BB-45EA-BD1D-3BC8A941755E}"/>
    <cellStyle name="SAPBEXfilterDrill 5 6" xfId="4048" xr:uid="{3C936B7E-26C8-432E-BB41-447D17A33EFE}"/>
    <cellStyle name="SAPBEXfilterDrill 5 7" xfId="8512" xr:uid="{1D94386D-3F36-4791-A1D2-C62185476590}"/>
    <cellStyle name="SAPBEXfilterDrill 5 8" xfId="11617" xr:uid="{4C6188FC-EA54-4504-9418-71562613F052}"/>
    <cellStyle name="SAPBEXfilterDrill 5 9" xfId="11011" xr:uid="{1951EFC8-8ADE-4933-B8E7-AAC3D151D5CB}"/>
    <cellStyle name="SAPBEXfilterDrill 6" xfId="1686" xr:uid="{00000000-0005-0000-0000-0000B5070000}"/>
    <cellStyle name="SAPBEXfilterDrill 6 10" xfId="13741" xr:uid="{EE33994E-B267-4053-A6F0-C64DE900408D}"/>
    <cellStyle name="SAPBEXfilterDrill 6 11" xfId="13506" xr:uid="{E46092AF-1EDA-432F-BC85-8CF198AE9D8B}"/>
    <cellStyle name="SAPBEXfilterDrill 6 2" xfId="4299" xr:uid="{8EB91EB2-2486-49F6-8A04-0E5750443433}"/>
    <cellStyle name="SAPBEXfilterDrill 6 3" xfId="5003" xr:uid="{A39161D1-0939-4F9F-BF74-C32DDAE5B674}"/>
    <cellStyle name="SAPBEXfilterDrill 6 4" xfId="6588" xr:uid="{913518BE-B830-4314-8A1F-5F6E496381DB}"/>
    <cellStyle name="SAPBEXfilterDrill 6 5" xfId="7816" xr:uid="{83310C29-B0E0-4F9A-9B73-E036A6D3926F}"/>
    <cellStyle name="SAPBEXfilterDrill 6 6" xfId="7533" xr:uid="{E151785F-0C8E-4231-813F-6B0E41A7F21B}"/>
    <cellStyle name="SAPBEXfilterDrill 6 7" xfId="8777" xr:uid="{A95389DF-8086-4564-8C2A-4172589D2354}"/>
    <cellStyle name="SAPBEXfilterDrill 6 8" xfId="8843" xr:uid="{C2CFF168-D5AB-4B5A-9D36-8F31EEA644AB}"/>
    <cellStyle name="SAPBEXfilterDrill 6 9" xfId="11241" xr:uid="{00129154-85E6-4877-8174-639F350DBFBC}"/>
    <cellStyle name="SAPBEXfilterDrill 7" xfId="1687" xr:uid="{00000000-0005-0000-0000-0000B6070000}"/>
    <cellStyle name="SAPBEXfilterDrill 7 10" xfId="11415" xr:uid="{16952649-0253-4187-8187-3D8560DFF4E8}"/>
    <cellStyle name="SAPBEXfilterDrill 7 11" xfId="14730" xr:uid="{0C24FB06-896F-4F45-87F9-BD2DE13371BA}"/>
    <cellStyle name="SAPBEXfilterDrill 7 2" xfId="4300" xr:uid="{C1837DE3-E08A-4E6E-825E-8119C5321CC0}"/>
    <cellStyle name="SAPBEXfilterDrill 7 3" xfId="3186" xr:uid="{13A4CE65-E672-42D4-A30F-87EC6393EF95}"/>
    <cellStyle name="SAPBEXfilterDrill 7 4" xfId="3040" xr:uid="{9A8A1DA7-DF4A-4D5F-986B-B6206FBBFFF0}"/>
    <cellStyle name="SAPBEXfilterDrill 7 5" xfId="7815" xr:uid="{BFCEE68A-BC6F-4590-A1DD-1E207195463B}"/>
    <cellStyle name="SAPBEXfilterDrill 7 6" xfId="9056" xr:uid="{22F53271-1D0F-4145-8C50-45DA8C0E6B54}"/>
    <cellStyle name="SAPBEXfilterDrill 7 7" xfId="10304" xr:uid="{072C161B-AAD5-4A20-89E5-2C3EE051C6C9}"/>
    <cellStyle name="SAPBEXfilterDrill 7 8" xfId="10378" xr:uid="{0454BC47-634C-4C9C-B1C1-E2F49FB22A20}"/>
    <cellStyle name="SAPBEXfilterDrill 7 9" xfId="12595" xr:uid="{37228C2D-2172-45BA-B45C-02046D842CDC}"/>
    <cellStyle name="SAPBEXfilterDrill 8" xfId="1688" xr:uid="{00000000-0005-0000-0000-0000B7070000}"/>
    <cellStyle name="SAPBEXfilterDrill 8 10" xfId="11414" xr:uid="{61EEF1B1-AB83-426B-B10F-1AB4C745BB3A}"/>
    <cellStyle name="SAPBEXfilterDrill 8 11" xfId="14729" xr:uid="{B2E3C2D0-AC7D-4BBC-AB33-3213A0931A88}"/>
    <cellStyle name="SAPBEXfilterDrill 8 2" xfId="4301" xr:uid="{58F34893-0BDA-4B39-B40B-4C22E764B765}"/>
    <cellStyle name="SAPBEXfilterDrill 8 3" xfId="5002" xr:uid="{1EAB5796-F689-4641-9191-F752DF054837}"/>
    <cellStyle name="SAPBEXfilterDrill 8 4" xfId="3036" xr:uid="{59191F4D-D189-41B1-9E1C-776D3B6E57B5}"/>
    <cellStyle name="SAPBEXfilterDrill 8 5" xfId="6046" xr:uid="{03F8DD14-5781-4B08-8E33-553AF7B7CB0F}"/>
    <cellStyle name="SAPBEXfilterDrill 8 6" xfId="9055" xr:uid="{93388ABF-516A-4EAC-A154-E4F9B8EF2C2B}"/>
    <cellStyle name="SAPBEXfilterDrill 8 7" xfId="10303" xr:uid="{6A163BEE-C9EC-48A7-B4E8-BC2CF984C56F}"/>
    <cellStyle name="SAPBEXfilterDrill 8 8" xfId="11615" xr:uid="{E9B89FF2-E696-446A-9438-E6F67A8746B6}"/>
    <cellStyle name="SAPBEXfilterDrill 8 9" xfId="12594" xr:uid="{4F2B4B4B-28D9-469E-8A04-A50239248D0B}"/>
    <cellStyle name="SAPBEXfilterDrill 9" xfId="1689" xr:uid="{00000000-0005-0000-0000-0000B8070000}"/>
    <cellStyle name="SAPBEXfilterDrill 9 10" xfId="11413" xr:uid="{4225B7E3-0AAA-48B5-83D3-EEDC2E000BB6}"/>
    <cellStyle name="SAPBEXfilterDrill 9 11" xfId="14728" xr:uid="{E23183A4-112A-495D-99FA-8FC77C6BCA97}"/>
    <cellStyle name="SAPBEXfilterDrill 9 2" xfId="4302" xr:uid="{03A6101E-FB9B-4567-BE80-5AB5D401ED51}"/>
    <cellStyle name="SAPBEXfilterDrill 9 3" xfId="3185" xr:uid="{28C04F4C-D30F-44D7-8CFD-7FAA85FF2F2A}"/>
    <cellStyle name="SAPBEXfilterDrill 9 4" xfId="5219" xr:uid="{611B9181-2220-4B6D-BCF2-6FFFD0345AA1}"/>
    <cellStyle name="SAPBEXfilterDrill 9 5" xfId="6047" xr:uid="{DDCF3BEE-77D5-4082-9AA1-75B0F96853AB}"/>
    <cellStyle name="SAPBEXfilterDrill 9 6" xfId="9054" xr:uid="{CB41660B-2FB5-4BA0-A740-528CDCD5EC70}"/>
    <cellStyle name="SAPBEXfilterDrill 9 7" xfId="10302" xr:uid="{12367EEB-46E2-4882-8720-ACE83540A427}"/>
    <cellStyle name="SAPBEXfilterDrill 9 8" xfId="11616" xr:uid="{B165905A-42BC-487B-B9C4-7EB927B07357}"/>
    <cellStyle name="SAPBEXfilterDrill 9 9" xfId="12593" xr:uid="{752DDDAA-ACF8-49BF-8371-C7483911E984}"/>
    <cellStyle name="SAPBEXfilterDrill_gxaccion, 68" xfId="1690" xr:uid="{00000000-0005-0000-0000-0000B9070000}"/>
    <cellStyle name="SAPBEXfilterItem" xfId="1691" xr:uid="{00000000-0005-0000-0000-0000BA070000}"/>
    <cellStyle name="SAPBEXfilterItem 10" xfId="1692" xr:uid="{00000000-0005-0000-0000-0000BB070000}"/>
    <cellStyle name="SAPBEXfilterItem 10 10" xfId="9954" xr:uid="{C94C3CBB-0E7C-4A0B-80FF-409816B8416D}"/>
    <cellStyle name="SAPBEXfilterItem 10 11" xfId="11287" xr:uid="{90968B52-AF8D-4A4D-9BA9-9B9CB418D3C0}"/>
    <cellStyle name="SAPBEXfilterItem 10 2" xfId="4304" xr:uid="{2243D174-3F3D-40BE-A1EC-C36FFD0D73DB}"/>
    <cellStyle name="SAPBEXfilterItem 10 3" xfId="3074" xr:uid="{65733D79-8B54-46BA-A892-6A38795B0A67}"/>
    <cellStyle name="SAPBEXfilterItem 10 4" xfId="4049" xr:uid="{841271A3-48C5-49A5-882D-6DDAD8B5ADD2}"/>
    <cellStyle name="SAPBEXfilterItem 10 5" xfId="6049" xr:uid="{8115BCB3-F8C1-4171-B085-A63A6589182C}"/>
    <cellStyle name="SAPBEXfilterItem 10 6" xfId="4836" xr:uid="{55D08342-0460-483D-BC97-0DEB9219F483}"/>
    <cellStyle name="SAPBEXfilterItem 10 7" xfId="8515" xr:uid="{515A29B6-6B68-4957-BF47-508E3536BAFC}"/>
    <cellStyle name="SAPBEXfilterItem 10 8" xfId="10400" xr:uid="{CD057E81-8654-47A2-8E82-A62897137142}"/>
    <cellStyle name="SAPBEXfilterItem 10 9" xfId="11013" xr:uid="{58C8EEB0-EEE9-41F5-AFC7-3EEE55C99215}"/>
    <cellStyle name="SAPBEXfilterItem 11" xfId="1693" xr:uid="{00000000-0005-0000-0000-0000BC070000}"/>
    <cellStyle name="SAPBEXfilterItem 11 10" xfId="12323" xr:uid="{EAF3E3C5-B8FA-4786-9B80-AAFE4424BE33}"/>
    <cellStyle name="SAPBEXfilterItem 11 11" xfId="11288" xr:uid="{0DA9BC22-9699-494E-A863-F14B6AB827D4}"/>
    <cellStyle name="SAPBEXfilterItem 11 2" xfId="4305" xr:uid="{330E3440-0942-403E-9B35-DDFAA510E4D9}"/>
    <cellStyle name="SAPBEXfilterItem 11 3" xfId="5001" xr:uid="{57A36D53-FCFB-4938-9998-FCE6D6AB33CC}"/>
    <cellStyle name="SAPBEXfilterItem 11 4" xfId="4830" xr:uid="{80594440-175D-48FE-9D9C-A598DCFC4DB6}"/>
    <cellStyle name="SAPBEXfilterItem 11 5" xfId="6050" xr:uid="{90DBAC33-22A5-4F8E-A771-C565071B83A6}"/>
    <cellStyle name="SAPBEXfilterItem 11 6" xfId="4320" xr:uid="{E32882C7-E5B6-4A51-B813-92E5E74B878D}"/>
    <cellStyle name="SAPBEXfilterItem 11 7" xfId="8516" xr:uid="{38AB6291-BBE9-4799-9FE1-F858736DC5AC}"/>
    <cellStyle name="SAPBEXfilterItem 11 8" xfId="11614" xr:uid="{980E79E0-0E77-4E5A-B663-2BDFD10F70D5}"/>
    <cellStyle name="SAPBEXfilterItem 11 9" xfId="11014" xr:uid="{290632FD-3D46-4919-B457-BD5D4A44C388}"/>
    <cellStyle name="SAPBEXfilterItem 12" xfId="2742" xr:uid="{00000000-0005-0000-0000-0000BD070000}"/>
    <cellStyle name="SAPBEXfilterItem 13" xfId="2797" xr:uid="{0088450F-C14D-4D27-B58C-868C7AC254B3}"/>
    <cellStyle name="SAPBEXfilterItem 14" xfId="2849" xr:uid="{F215B081-A1F4-4EE1-AC6C-85D6629A6AEB}"/>
    <cellStyle name="SAPBEXfilterItem 15" xfId="2887" xr:uid="{185FCE02-A093-4685-BDD5-FF573DC8BF3A}"/>
    <cellStyle name="SAPBEXfilterItem 16" xfId="2931" xr:uid="{7AAB5371-C2AC-4AA1-80B5-5004AAAC7909}"/>
    <cellStyle name="SAPBEXfilterItem 17" xfId="2975" xr:uid="{8794ABE7-1C0D-446F-82AA-C68B253F47E5}"/>
    <cellStyle name="SAPBEXfilterItem 18" xfId="15886" xr:uid="{D1CAD9F4-7C54-456D-9F43-D9933A28B1C9}"/>
    <cellStyle name="SAPBEXfilterItem 2" xfId="1694" xr:uid="{00000000-0005-0000-0000-0000BE070000}"/>
    <cellStyle name="SAPBEXfilterItem 2 10" xfId="11015" xr:uid="{F4449DE6-0323-4D0D-881B-606F01DC4AE2}"/>
    <cellStyle name="SAPBEXfilterItem 2 11" xfId="13740" xr:uid="{D7164C0E-9FD0-4F07-B4C8-E004243FF49C}"/>
    <cellStyle name="SAPBEXfilterItem 2 12" xfId="12709" xr:uid="{CB5FC586-64BC-4051-85F9-8E56342369E3}"/>
    <cellStyle name="SAPBEXfilterItem 2 2" xfId="1695" xr:uid="{00000000-0005-0000-0000-0000BF070000}"/>
    <cellStyle name="SAPBEXfilterItem 2 2 2" xfId="1696" xr:uid="{00000000-0005-0000-0000-0000C0070000}"/>
    <cellStyle name="SAPBEXfilterItem 2 2 2 10" xfId="13739" xr:uid="{73B4AE10-363A-41CC-B6DE-48B21ABD119A}"/>
    <cellStyle name="SAPBEXfilterItem 2 2 2 11" xfId="13507" xr:uid="{37A46EC3-0FFA-4B4B-8120-6F7B3D79CF2E}"/>
    <cellStyle name="SAPBEXfilterItem 2 2 2 2" xfId="4308" xr:uid="{23B53EE6-2318-483D-8ECA-647F423B1791}"/>
    <cellStyle name="SAPBEXfilterItem 2 2 2 3" xfId="4998" xr:uid="{6DFC0F09-C22E-4BB2-B2FE-B05D03CEFFFD}"/>
    <cellStyle name="SAPBEXfilterItem 2 2 2 4" xfId="6586" xr:uid="{843BC5B0-E2D1-41B5-A69C-CA04765EBA33}"/>
    <cellStyle name="SAPBEXfilterItem 2 2 2 5" xfId="6312" xr:uid="{A9035DD4-3AC0-4FF8-A303-531E6DFCB921}"/>
    <cellStyle name="SAPBEXfilterItem 2 2 2 6" xfId="7534" xr:uid="{3F355DBD-F090-4FB7-BC84-ECEC428E486A}"/>
    <cellStyle name="SAPBEXfilterItem 2 2 2 7" xfId="8778" xr:uid="{787E1C3A-914F-4462-A8CA-1014BAC51E1F}"/>
    <cellStyle name="SAPBEXfilterItem 2 2 2 8" xfId="8851" xr:uid="{0D7B033A-7BD7-48E0-BB0E-DE617065A7DF}"/>
    <cellStyle name="SAPBEXfilterItem 2 2 2 9" xfId="11242" xr:uid="{E8738940-C71D-402A-B5B4-9A5BA81A0C78}"/>
    <cellStyle name="SAPBEXfilterItem 2 3" xfId="4306" xr:uid="{2E9F542D-CDBE-4DA5-8C51-A551E5D93916}"/>
    <cellStyle name="SAPBEXfilterItem 2 4" xfId="5000" xr:uid="{7976D050-E3BC-47E9-809F-270BF7AD8000}"/>
    <cellStyle name="SAPBEXfilterItem 2 5" xfId="6587" xr:uid="{5F21306B-412A-4F61-9847-EDEAEC2AA7A9}"/>
    <cellStyle name="SAPBEXfilterItem 2 6" xfId="6310" xr:uid="{92D8E51F-4C4B-446E-8FA9-46BE7B1F2FC0}"/>
    <cellStyle name="SAPBEXfilterItem 2 7" xfId="6574" xr:uid="{6C0DBD37-F439-4872-8B4C-0175D9E7EFBC}"/>
    <cellStyle name="SAPBEXfilterItem 2 8" xfId="8517" xr:uid="{51253942-A51B-4599-8724-AABC093C5D0A}"/>
    <cellStyle name="SAPBEXfilterItem 2 9" xfId="10388" xr:uid="{4FBE9102-A6CF-4D86-B2FA-CA7819AE0DF9}"/>
    <cellStyle name="SAPBEXfilterItem 3" xfId="1697" xr:uid="{00000000-0005-0000-0000-0000C1070000}"/>
    <cellStyle name="SAPBEXfilterItem 3 10" xfId="11412" xr:uid="{BFEC9384-F456-48EC-B9BC-3B833244D207}"/>
    <cellStyle name="SAPBEXfilterItem 3 11" xfId="14727" xr:uid="{58AAA69B-9EC6-486D-A408-1B6B2A5EF115}"/>
    <cellStyle name="SAPBEXfilterItem 3 2" xfId="4309" xr:uid="{9FEA3678-5C61-4C5C-8910-F9755BFCB9EB}"/>
    <cellStyle name="SAPBEXfilterItem 3 3" xfId="4997" xr:uid="{74D47EAB-3A72-48BA-BA80-713E5FAB0398}"/>
    <cellStyle name="SAPBEXfilterItem 3 4" xfId="4050" xr:uid="{94880549-171D-4865-BDFB-29B3A2EC1B7A}"/>
    <cellStyle name="SAPBEXfilterItem 3 5" xfId="6313" xr:uid="{6F017A0A-8599-43B4-A47F-45418D6C7347}"/>
    <cellStyle name="SAPBEXfilterItem 3 6" xfId="9053" xr:uid="{330AFDAB-8716-449C-A3E9-87055BC414F8}"/>
    <cellStyle name="SAPBEXfilterItem 3 7" xfId="10301" xr:uid="{30968673-76E3-4E9D-B338-CA7561FAA55D}"/>
    <cellStyle name="SAPBEXfilterItem 3 8" xfId="7482" xr:uid="{280D0004-CED5-4438-A514-60154A2DB4DD}"/>
    <cellStyle name="SAPBEXfilterItem 3 9" xfId="12592" xr:uid="{2AEA6C57-DDCD-4319-A070-C28716EA528F}"/>
    <cellStyle name="SAPBEXfilterItem 4" xfId="1698" xr:uid="{00000000-0005-0000-0000-0000C2070000}"/>
    <cellStyle name="SAPBEXfilterItem 4 10" xfId="9955" xr:uid="{52208398-1901-4D7B-9C0C-FE09C2A385FF}"/>
    <cellStyle name="SAPBEXfilterItem 4 11" xfId="14726" xr:uid="{7B89BB28-8210-4F2E-98BA-187A38C3CC8C}"/>
    <cellStyle name="SAPBEXfilterItem 4 2" xfId="4310" xr:uid="{4715996A-9159-41DC-8ADB-7F6A0516D1FC}"/>
    <cellStyle name="SAPBEXfilterItem 4 3" xfId="4996" xr:uid="{F532F7D2-1538-4BF6-AE46-70B449055284}"/>
    <cellStyle name="SAPBEXfilterItem 4 4" xfId="4051" xr:uid="{C32636FC-B4FD-459C-BBDD-D65D89D6F5A9}"/>
    <cellStyle name="SAPBEXfilterItem 4 5" xfId="6314" xr:uid="{1FB8E217-B8E4-47E3-9C39-76F13226C16F}"/>
    <cellStyle name="SAPBEXfilterItem 4 6" xfId="9052" xr:uid="{0140829C-BB9E-4DEC-9EE7-574F9321905B}"/>
    <cellStyle name="SAPBEXfilterItem 4 7" xfId="10300" xr:uid="{82610963-27E8-4175-98A7-6D677CF61A54}"/>
    <cellStyle name="SAPBEXfilterItem 4 8" xfId="10708" xr:uid="{5329525C-38D5-45CF-B178-AB7D482E2CEF}"/>
    <cellStyle name="SAPBEXfilterItem 4 9" xfId="12591" xr:uid="{3EA262C1-E7F5-405E-BFFB-BA7BA01FB602}"/>
    <cellStyle name="SAPBEXfilterItem 5" xfId="1699" xr:uid="{00000000-0005-0000-0000-0000C3070000}"/>
    <cellStyle name="SAPBEXfilterItem 5 10" xfId="11593" xr:uid="{69EF845B-3C5D-4B68-99BA-217E4E6EDDFF}"/>
    <cellStyle name="SAPBEXfilterItem 5 11" xfId="14725" xr:uid="{D3677A63-10BB-4325-8611-0712108DF758}"/>
    <cellStyle name="SAPBEXfilterItem 5 2" xfId="4311" xr:uid="{4A41226E-0F81-4972-B486-8C2CA9A61D17}"/>
    <cellStyle name="SAPBEXfilterItem 5 3" xfId="4995" xr:uid="{A1CCE8AE-4666-4B32-92A6-66FE5DC14F84}"/>
    <cellStyle name="SAPBEXfilterItem 5 4" xfId="4052" xr:uid="{24D80E0E-3A9A-422B-9646-2BE8FBF659EE}"/>
    <cellStyle name="SAPBEXfilterItem 5 5" xfId="6315" xr:uid="{BA36BF9D-70CB-47D0-B1C1-F62C57722F6E}"/>
    <cellStyle name="SAPBEXfilterItem 5 6" xfId="9051" xr:uid="{07C40F9E-9F84-4B32-9644-4970B29C08EB}"/>
    <cellStyle name="SAPBEXfilterItem 5 7" xfId="10299" xr:uid="{650DD989-6505-432D-B081-782EA665A1DC}"/>
    <cellStyle name="SAPBEXfilterItem 5 8" xfId="10707" xr:uid="{68E3DEB9-EC6A-436D-AACE-6AB56E866D75}"/>
    <cellStyle name="SAPBEXfilterItem 5 9" xfId="12590" xr:uid="{7BA34837-A5A6-4F2D-A8DC-DE0896B87837}"/>
    <cellStyle name="SAPBEXfilterItem 6" xfId="1700" xr:uid="{00000000-0005-0000-0000-0000C4070000}"/>
    <cellStyle name="SAPBEXfilterItem 6 10" xfId="9956" xr:uid="{EC731787-EE2A-4387-99D0-3FA1FC014B6C}"/>
    <cellStyle name="SAPBEXfilterItem 6 11" xfId="11558" xr:uid="{13E1F9A3-B518-47B0-A043-22E904EC5EB3}"/>
    <cellStyle name="SAPBEXfilterItem 6 2" xfId="4312" xr:uid="{4B2A363E-09B3-4B99-9860-B5221E6BEAD1}"/>
    <cellStyle name="SAPBEXfilterItem 6 3" xfId="4994" xr:uid="{4388E260-B4F4-4E39-B519-AFC1ED759D63}"/>
    <cellStyle name="SAPBEXfilterItem 6 4" xfId="4159" xr:uid="{D8AA8983-D4AE-4399-B6BB-4A7E85472CA2}"/>
    <cellStyle name="SAPBEXfilterItem 6 5" xfId="6316" xr:uid="{E3A2246D-765C-4BB3-A759-326DEF1D16DE}"/>
    <cellStyle name="SAPBEXfilterItem 6 6" xfId="6718" xr:uid="{0124DBE5-1C1F-4B62-B1FB-B2490021F303}"/>
    <cellStyle name="SAPBEXfilterItem 6 7" xfId="8519" xr:uid="{055756D7-8FC3-4CC4-B24C-E3A9ED5B88E8}"/>
    <cellStyle name="SAPBEXfilterItem 6 8" xfId="11612" xr:uid="{6B47E047-745E-4F57-94AB-FEF7B96E3F05}"/>
    <cellStyle name="SAPBEXfilterItem 6 9" xfId="11017" xr:uid="{014A2748-019C-497A-AC1B-C5C82E466C85}"/>
    <cellStyle name="SAPBEXfilterItem 7" xfId="1701" xr:uid="{00000000-0005-0000-0000-0000C5070000}"/>
    <cellStyle name="SAPBEXfilterItem 7 10" xfId="9957" xr:uid="{B7FE8E79-79DC-4BA2-B568-5BD1941669A9}"/>
    <cellStyle name="SAPBEXfilterItem 7 11" xfId="13280" xr:uid="{7A3A571C-0549-42C0-9AF5-CF3379957BAE}"/>
    <cellStyle name="SAPBEXfilterItem 7 2" xfId="4313" xr:uid="{A45805DA-6154-482B-BC9E-496BC5258991}"/>
    <cellStyle name="SAPBEXfilterItem 7 3" xfId="3183" xr:uid="{0341FAA3-9A6D-4B2C-845F-179A8840D3B8}"/>
    <cellStyle name="SAPBEXfilterItem 7 4" xfId="4164" xr:uid="{A66546D4-7F5A-46E3-94E1-C81BE076B83F}"/>
    <cellStyle name="SAPBEXfilterItem 7 5" xfId="4776" xr:uid="{7246C860-97A7-4A78-957C-A87A0A12E393}"/>
    <cellStyle name="SAPBEXfilterItem 7 6" xfId="6455" xr:uid="{3CEBD484-8CDE-4CF9-8390-1B3245E58983}"/>
    <cellStyle name="SAPBEXfilterItem 7 7" xfId="8520" xr:uid="{F521D58D-26BE-46D8-9A7F-8C36E1DE24D6}"/>
    <cellStyle name="SAPBEXfilterItem 7 8" xfId="11611" xr:uid="{2CB70169-1AA2-460A-9DA5-F0C90DBF68F2}"/>
    <cellStyle name="SAPBEXfilterItem 7 9" xfId="11018" xr:uid="{3D52B89E-0A04-43F9-8C93-ABECA399B02A}"/>
    <cellStyle name="SAPBEXfilterItem 8" xfId="1702" xr:uid="{00000000-0005-0000-0000-0000C6070000}"/>
    <cellStyle name="SAPBEXfilterItem 8 10" xfId="10056" xr:uid="{6FAE68E0-4CFB-4C6D-B2AB-F4B46B4EDBA9}"/>
    <cellStyle name="SAPBEXfilterItem 8 11" xfId="13281" xr:uid="{FD284687-ACD4-4A71-A5DF-7EC33878AC0D}"/>
    <cellStyle name="SAPBEXfilterItem 8 2" xfId="4314" xr:uid="{A18F039E-C31C-4024-B7D2-968D7B4C06B0}"/>
    <cellStyle name="SAPBEXfilterItem 8 3" xfId="4993" xr:uid="{814B2856-1075-4D59-B59C-69261CDD9EB8}"/>
    <cellStyle name="SAPBEXfilterItem 8 4" xfId="4290" xr:uid="{415BAC42-500D-47FA-BB4C-B9E0004F6938}"/>
    <cellStyle name="SAPBEXfilterItem 8 5" xfId="6317" xr:uid="{EF829604-7D03-4C40-BEDE-755AEE52F7C3}"/>
    <cellStyle name="SAPBEXfilterItem 8 6" xfId="6454" xr:uid="{B531D322-4063-4475-ADE3-C4A730B6EE0F}"/>
    <cellStyle name="SAPBEXfilterItem 8 7" xfId="8521" xr:uid="{044FA014-D0B2-45F4-BFEB-D980F28C8CDB}"/>
    <cellStyle name="SAPBEXfilterItem 8 8" xfId="10709" xr:uid="{BE0B6374-64DB-4970-9997-55E6EA6EC283}"/>
    <cellStyle name="SAPBEXfilterItem 8 9" xfId="11019" xr:uid="{40010D33-6B2D-434E-8FC7-306804B01EFE}"/>
    <cellStyle name="SAPBEXfilterItem 9" xfId="1703" xr:uid="{00000000-0005-0000-0000-0000C7070000}"/>
    <cellStyle name="SAPBEXfilterItem 9 10" xfId="12324" xr:uid="{E0AC177E-CD04-4BDE-8B56-965EDD7C1D44}"/>
    <cellStyle name="SAPBEXfilterItem 9 11" xfId="13282" xr:uid="{ACF94362-8F10-40E6-AF75-453E1EAAB312}"/>
    <cellStyle name="SAPBEXfilterItem 9 2" xfId="4315" xr:uid="{8890B11B-12B1-463C-A737-09E9F8494078}"/>
    <cellStyle name="SAPBEXfilterItem 9 3" xfId="3182" xr:uid="{4CE6F17D-804B-4F4D-BBCD-370CDD7D6A70}"/>
    <cellStyle name="SAPBEXfilterItem 9 4" xfId="4831" xr:uid="{CDE730B5-1082-4CA6-B5FD-47D43EB4C63D}"/>
    <cellStyle name="SAPBEXfilterItem 9 5" xfId="6318" xr:uid="{23EF769B-EFD3-496B-90A8-82FCC188B35F}"/>
    <cellStyle name="SAPBEXfilterItem 9 6" xfId="4773" xr:uid="{8FFECA13-BA36-4A33-A4F8-25024F2EE452}"/>
    <cellStyle name="SAPBEXfilterItem 9 7" xfId="8522" xr:uid="{AA1DE52D-1B7A-4B8A-A498-9A1DD910B267}"/>
    <cellStyle name="SAPBEXfilterItem 9 8" xfId="10710" xr:uid="{3FFBE5F5-42CE-4496-9D1F-87FC3F362019}"/>
    <cellStyle name="SAPBEXfilterItem 9 9" xfId="11035" xr:uid="{A71B7C1E-1D54-41A2-929D-0C2A1023BB7E}"/>
    <cellStyle name="SAPBEXfilterText" xfId="1704" xr:uid="{00000000-0005-0000-0000-0000C8070000}"/>
    <cellStyle name="SAPBEXfilterText 10" xfId="1705" xr:uid="{00000000-0005-0000-0000-0000C9070000}"/>
    <cellStyle name="SAPBEXfilterText 10 10" xfId="12325" xr:uid="{684A6446-D489-4C37-91E1-3AD96E2DFF4A}"/>
    <cellStyle name="SAPBEXfilterText 10 11" xfId="13283" xr:uid="{6AD96EC7-89BB-48B3-B353-0556EEA9BE85}"/>
    <cellStyle name="SAPBEXfilterText 10 2" xfId="4317" xr:uid="{19968300-0254-484C-A6DA-C3B94F2F2B51}"/>
    <cellStyle name="SAPBEXfilterText 10 3" xfId="3181" xr:uid="{0E594F62-B286-48D9-874E-79BC9314AF67}"/>
    <cellStyle name="SAPBEXfilterText 10 4" xfId="4833" xr:uid="{BC90E7E7-B9A8-42EC-A3D1-72F87AA77474}"/>
    <cellStyle name="SAPBEXfilterText 10 5" xfId="6320" xr:uid="{C703C131-2CE9-479F-9932-51C8F5F1ECED}"/>
    <cellStyle name="SAPBEXfilterText 10 6" xfId="6708" xr:uid="{EB812EBD-5A83-4D46-8092-BB5F6B20B8D6}"/>
    <cellStyle name="SAPBEXfilterText 10 7" xfId="8524" xr:uid="{FC4CFB09-E97D-4CD5-94E1-D091FDE9C89D}"/>
    <cellStyle name="SAPBEXfilterText 10 8" xfId="11610" xr:uid="{780A6795-843C-4E36-8D30-47786338A2EE}"/>
    <cellStyle name="SAPBEXfilterText 10 9" xfId="11037" xr:uid="{A7B299CF-D162-4F05-B776-CEB8E790B346}"/>
    <cellStyle name="SAPBEXfilterText 11" xfId="1706" xr:uid="{00000000-0005-0000-0000-0000CA070000}"/>
    <cellStyle name="SAPBEXfilterText 11 10" xfId="12326" xr:uid="{B4EB6ED5-49D0-4A3A-8B8E-1D13B0FFDF46}"/>
    <cellStyle name="SAPBEXfilterText 11 11" xfId="13508" xr:uid="{1E90BEDC-DCF9-4E70-BBF6-DC49DB18E509}"/>
    <cellStyle name="SAPBEXfilterText 11 2" xfId="4318" xr:uid="{F6CE37EB-5849-42C0-BD09-B1DBA2535845}"/>
    <cellStyle name="SAPBEXfilterText 11 3" xfId="4992" xr:uid="{AA471C94-0240-4F02-9297-75294603C2E8}"/>
    <cellStyle name="SAPBEXfilterText 11 4" xfId="4834" xr:uid="{A656C520-5B39-46F5-B2FD-29886068F32D}"/>
    <cellStyle name="SAPBEXfilterText 11 5" xfId="6321" xr:uid="{5739FB6E-726A-48D0-95DE-B34D7CC15F6C}"/>
    <cellStyle name="SAPBEXfilterText 11 6" xfId="7535" xr:uid="{F300443F-D014-4917-9EB8-D10AF51C9330}"/>
    <cellStyle name="SAPBEXfilterText 11 7" xfId="8779" xr:uid="{2FA0ADF1-1802-4FF7-8FD5-425C680E5857}"/>
    <cellStyle name="SAPBEXfilterText 11 8" xfId="8844" xr:uid="{461FEBF4-BA3D-488A-8B00-9B4AE5CB8C52}"/>
    <cellStyle name="SAPBEXfilterText 11 9" xfId="11243" xr:uid="{C148E2EB-0ABA-47DC-993B-520DC307667C}"/>
    <cellStyle name="SAPBEXfilterText 12" xfId="2743" xr:uid="{00000000-0005-0000-0000-0000CB070000}"/>
    <cellStyle name="SAPBEXfilterText 13" xfId="2798" xr:uid="{DEF82746-B2C4-40DC-9437-0EC05E25B609}"/>
    <cellStyle name="SAPBEXfilterText 14" xfId="2850" xr:uid="{F230F36B-9AB3-45CE-869B-F752F439305A}"/>
    <cellStyle name="SAPBEXfilterText 15" xfId="2888" xr:uid="{59E29683-C141-4827-ADE5-655DA5000617}"/>
    <cellStyle name="SAPBEXfilterText 16" xfId="2932" xr:uid="{6B078964-E013-4E86-9D12-6F2A8ED58C17}"/>
    <cellStyle name="SAPBEXfilterText 17" xfId="2976" xr:uid="{AAE9BC8A-BDFF-4B7E-BFC0-9BAFDB8F9E6E}"/>
    <cellStyle name="SAPBEXfilterText 18" xfId="15887" xr:uid="{281D6152-649F-41F3-B190-ED10B6DC1DF9}"/>
    <cellStyle name="SAPBEXfilterText 2" xfId="1707" xr:uid="{00000000-0005-0000-0000-0000CC070000}"/>
    <cellStyle name="SAPBEXfilterText 2 10" xfId="11244" xr:uid="{EC65F3F7-CA14-4FB7-A141-35749356EB84}"/>
    <cellStyle name="SAPBEXfilterText 2 11" xfId="11209" xr:uid="{6EACB66E-81FD-4F02-8DDA-145D60C25F52}"/>
    <cellStyle name="SAPBEXfilterText 2 12" xfId="13509" xr:uid="{16FE530C-3D71-47A3-9AB7-BD937F30660F}"/>
    <cellStyle name="SAPBEXfilterText 2 2" xfId="1708" xr:uid="{00000000-0005-0000-0000-0000CD070000}"/>
    <cellStyle name="SAPBEXfilterText 2 2 2" xfId="1709" xr:uid="{00000000-0005-0000-0000-0000CE070000}"/>
    <cellStyle name="SAPBEXfilterText 2 2 2 10" xfId="12327" xr:uid="{4A88A9DA-B78D-4BD8-BA26-2FF8BDE2628F}"/>
    <cellStyle name="SAPBEXfilterText 2 2 2 11" xfId="13510" xr:uid="{5C4D333A-7C52-4E29-B8C6-B3384763222E}"/>
    <cellStyle name="SAPBEXfilterText 2 2 2 2" xfId="4321" xr:uid="{85AE950F-50BA-4612-9246-F0F62CA6E9A3}"/>
    <cellStyle name="SAPBEXfilterText 2 2 2 3" xfId="3178" xr:uid="{A3407D6C-4B04-4F5A-B800-AE897F868DCE}"/>
    <cellStyle name="SAPBEXfilterText 2 2 2 4" xfId="4837" xr:uid="{CB157FBE-BF26-422E-93D7-413E1CE91FA2}"/>
    <cellStyle name="SAPBEXfilterText 2 2 2 5" xfId="7812" xr:uid="{385C410D-7592-4173-A9A9-099B3059E3E0}"/>
    <cellStyle name="SAPBEXfilterText 2 2 2 6" xfId="7538" xr:uid="{E0026E46-B3DF-4D8D-8FF8-7E0DEA1C0458}"/>
    <cellStyle name="SAPBEXfilterText 2 2 2 7" xfId="8782" xr:uid="{8504686A-848C-4409-B27B-5E4ED178106B}"/>
    <cellStyle name="SAPBEXfilterText 2 2 2 8" xfId="8847" xr:uid="{78D2A2D5-E95B-46C8-B649-648CE00F6247}"/>
    <cellStyle name="SAPBEXfilterText 2 2 2 9" xfId="9983" xr:uid="{71E712FD-E247-4E81-A175-FCF96BAACFE8}"/>
    <cellStyle name="SAPBEXfilterText 2 3" xfId="4319" xr:uid="{B758E9AF-0A58-41CA-8588-859947194EB2}"/>
    <cellStyle name="SAPBEXfilterText 2 4" xfId="3180" xr:uid="{D8DF53BB-C923-4C4F-AE81-92C89264A820}"/>
    <cellStyle name="SAPBEXfilterText 2 5" xfId="4835" xr:uid="{F38FA794-D895-40D8-A0C5-BB8CB69C6008}"/>
    <cellStyle name="SAPBEXfilterText 2 6" xfId="7814" xr:uid="{48C7E882-003A-4015-B1A8-9A9B127CF0F6}"/>
    <cellStyle name="SAPBEXfilterText 2 7" xfId="7536" xr:uid="{BD8B097A-6A08-4B59-BD73-4D0D7E93B584}"/>
    <cellStyle name="SAPBEXfilterText 2 8" xfId="8780" xr:uid="{6195A74E-8688-41DC-AD46-2265E07F8DEE}"/>
    <cellStyle name="SAPBEXfilterText 2 9" xfId="11609" xr:uid="{5F9FEC68-5890-49BD-8E9A-BA6287893C5B}"/>
    <cellStyle name="SAPBEXfilterText 3" xfId="1710" xr:uid="{00000000-0005-0000-0000-0000CF070000}"/>
    <cellStyle name="SAPBEXfilterText 3 10" xfId="12328" xr:uid="{FFA7D6FA-09B6-48CA-B2CA-B23C568096C8}"/>
    <cellStyle name="SAPBEXfilterText 3 11" xfId="13511" xr:uid="{ED78287C-8D05-48A3-A24E-7A1DAFF66321}"/>
    <cellStyle name="SAPBEXfilterText 3 2" xfId="4322" xr:uid="{B047DB0E-E1D0-473B-9C9D-FF4111634A18}"/>
    <cellStyle name="SAPBEXfilterText 3 3" xfId="3073" xr:uid="{F964FABA-5D90-4E26-83C8-8E045ACB78A0}"/>
    <cellStyle name="SAPBEXfilterText 3 4" xfId="4838" xr:uid="{AE5206EE-23E2-402D-B1B5-B50944CFA71D}"/>
    <cellStyle name="SAPBEXfilterText 3 5" xfId="7811" xr:uid="{20A7DDF5-F578-4779-BC5D-AFE131DE74F6}"/>
    <cellStyle name="SAPBEXfilterText 3 6" xfId="7539" xr:uid="{8F0150B1-B6DB-4745-8755-312CF6184906}"/>
    <cellStyle name="SAPBEXfilterText 3 7" xfId="7479" xr:uid="{A7C23FC1-2375-4B6B-8018-BEDCB957F70B}"/>
    <cellStyle name="SAPBEXfilterText 3 8" xfId="11607" xr:uid="{C353E109-60DB-4443-8B8B-384F2CFDBB04}"/>
    <cellStyle name="SAPBEXfilterText 3 9" xfId="11246" xr:uid="{6331E27B-2E6B-4C45-B515-4AEAD58BE742}"/>
    <cellStyle name="SAPBEXfilterText 4" xfId="1711" xr:uid="{00000000-0005-0000-0000-0000D0070000}"/>
    <cellStyle name="SAPBEXfilterText 4 10" xfId="12329" xr:uid="{324C347C-C98B-4160-B26E-CE6CBE36643B}"/>
    <cellStyle name="SAPBEXfilterText 4 11" xfId="13512" xr:uid="{8BDCDD38-21DD-440C-92FF-09529AF9C9A1}"/>
    <cellStyle name="SAPBEXfilterText 4 2" xfId="4323" xr:uid="{6F276C73-E17D-410A-B18F-C785D33BB179}"/>
    <cellStyle name="SAPBEXfilterText 4 3" xfId="4991" xr:uid="{5760E6C4-D2AC-40C7-9891-0EEA5FF9D730}"/>
    <cellStyle name="SAPBEXfilterText 4 4" xfId="4839" xr:uid="{6E7783C6-1B2C-4904-AB6B-88775869E1D9}"/>
    <cellStyle name="SAPBEXfilterText 4 5" xfId="7810" xr:uid="{E0E26D5C-66D2-4103-ABF3-1747523E2910}"/>
    <cellStyle name="SAPBEXfilterText 4 6" xfId="7540" xr:uid="{0034824F-44E4-42AB-A0EC-CC15E86122DA}"/>
    <cellStyle name="SAPBEXfilterText 4 7" xfId="8783" xr:uid="{3AB4A6A8-CACF-4601-A329-28C61DC074F6}"/>
    <cellStyle name="SAPBEXfilterText 4 8" xfId="11608" xr:uid="{B02ACA3C-BDAA-4D44-9DC9-40E03D777071}"/>
    <cellStyle name="SAPBEXfilterText 4 9" xfId="11247" xr:uid="{E37ECB39-2DF9-40BB-B2F1-FF37F64362D8}"/>
    <cellStyle name="SAPBEXfilterText 5" xfId="1712" xr:uid="{00000000-0005-0000-0000-0000D1070000}"/>
    <cellStyle name="SAPBEXfilterText 5 10" xfId="12330" xr:uid="{6731DF0A-79D0-4ADD-A6CB-B6A538E4A9E0}"/>
    <cellStyle name="SAPBEXfilterText 5 11" xfId="13513" xr:uid="{41EFD93F-8B39-4A96-8066-689E0BE9A918}"/>
    <cellStyle name="SAPBEXfilterText 5 2" xfId="4324" xr:uid="{C36AFB76-8907-48AE-84AB-276C17CE08FA}"/>
    <cellStyle name="SAPBEXfilterText 5 3" xfId="4990" xr:uid="{06B5FA2B-475D-4D4C-9C04-FA4574AE02C2}"/>
    <cellStyle name="SAPBEXfilterText 5 4" xfId="4840" xr:uid="{8A861506-006E-4174-8CA0-8420942567F8}"/>
    <cellStyle name="SAPBEXfilterText 5 5" xfId="7809" xr:uid="{8B315759-2BC2-44C2-A8EE-C7E15059ECF4}"/>
    <cellStyle name="SAPBEXfilterText 5 6" xfId="7541" xr:uid="{295B54C9-43A1-434A-ACBE-36828B8D6ED1}"/>
    <cellStyle name="SAPBEXfilterText 5 7" xfId="8784" xr:uid="{3E46B1D9-4F6F-4C51-9467-11D90A13BEBC}"/>
    <cellStyle name="SAPBEXfilterText 5 8" xfId="10414" xr:uid="{1F34263F-7EA4-4045-8C35-B64666E32820}"/>
    <cellStyle name="SAPBEXfilterText 5 9" xfId="11248" xr:uid="{61CEF103-90E8-4063-A7AC-599F7C3F120D}"/>
    <cellStyle name="SAPBEXfilterText 6" xfId="1713" xr:uid="{00000000-0005-0000-0000-0000D2070000}"/>
    <cellStyle name="SAPBEXfilterText 6 10" xfId="12331" xr:uid="{911A2B22-FBC1-4414-ACFF-092CFDDC12ED}"/>
    <cellStyle name="SAPBEXfilterText 6 11" xfId="12292" xr:uid="{EBC2BE3C-A4EB-4ADA-A74C-829DE6C966E2}"/>
    <cellStyle name="SAPBEXfilterText 6 2" xfId="4325" xr:uid="{39D4ACA4-2882-463D-A47F-7C772B95041A}"/>
    <cellStyle name="SAPBEXfilterText 6 3" xfId="4989" xr:uid="{773ABF7E-C312-4B13-9614-8081438B1552}"/>
    <cellStyle name="SAPBEXfilterText 6 4" xfId="4841" xr:uid="{704369A8-C2AA-4937-A2E3-B61AAFF3FD99}"/>
    <cellStyle name="SAPBEXfilterText 6 5" xfId="7808" xr:uid="{B4DD4C40-E360-4B7B-8392-8C0AF750F3FD}"/>
    <cellStyle name="SAPBEXfilterText 6 6" xfId="7542" xr:uid="{FD625B65-197B-4ACC-BC27-79ABB9D67B55}"/>
    <cellStyle name="SAPBEXfilterText 6 7" xfId="8785" xr:uid="{1294A4E1-A907-42D1-9A0B-319C66D5BFB5}"/>
    <cellStyle name="SAPBEXfilterText 6 8" xfId="11606" xr:uid="{EFA0C488-3531-47AA-AF56-3619C1B10221}"/>
    <cellStyle name="SAPBEXfilterText 6 9" xfId="11249" xr:uid="{921C3F85-18F7-4D7D-83A3-D3F86828E02E}"/>
    <cellStyle name="SAPBEXfilterText 7" xfId="1714" xr:uid="{00000000-0005-0000-0000-0000D3070000}"/>
    <cellStyle name="SAPBEXfilterText 7 10" xfId="12332" xr:uid="{C54E443D-8E3B-4D0E-8178-B816B50199CC}"/>
    <cellStyle name="SAPBEXfilterText 7 11" xfId="13514" xr:uid="{DE2C8A6E-0685-4C8C-89D0-8375BF1FB92B}"/>
    <cellStyle name="SAPBEXfilterText 7 2" xfId="4326" xr:uid="{1A59970E-C948-4B54-8CAB-2D9E9D899247}"/>
    <cellStyle name="SAPBEXfilterText 7 3" xfId="4988" xr:uid="{28C2E587-C14F-4EBC-807F-D7C86A4917C4}"/>
    <cellStyle name="SAPBEXfilterText 7 4" xfId="4842" xr:uid="{33E35F47-5B91-4416-AD9E-AD8DF430FDB3}"/>
    <cellStyle name="SAPBEXfilterText 7 5" xfId="6051" xr:uid="{1823A618-CAD9-4560-A27F-0912A388F9BF}"/>
    <cellStyle name="SAPBEXfilterText 7 6" xfId="7543" xr:uid="{5D5580ED-9F95-4636-AF66-23C24AF97DCD}"/>
    <cellStyle name="SAPBEXfilterText 7 7" xfId="8786" xr:uid="{01B2CE7B-D574-4E7D-B0E3-3AB63E07C5D2}"/>
    <cellStyle name="SAPBEXfilterText 7 8" xfId="10712" xr:uid="{53F6FE10-1D1C-4532-8E15-2B74E437A218}"/>
    <cellStyle name="SAPBEXfilterText 7 9" xfId="11250" xr:uid="{347147BE-0966-4310-B560-5FB3B69DCF11}"/>
    <cellStyle name="SAPBEXfilterText 8" xfId="1715" xr:uid="{00000000-0005-0000-0000-0000D4070000}"/>
    <cellStyle name="SAPBEXfilterText 8 10" xfId="12333" xr:uid="{05C84D1F-BEB6-44A5-84B2-B38B5A19A2EB}"/>
    <cellStyle name="SAPBEXfilterText 8 11" xfId="13515" xr:uid="{62E272EB-6A23-4459-82BE-C67166BB68D7}"/>
    <cellStyle name="SAPBEXfilterText 8 2" xfId="4327" xr:uid="{5702E6F0-A48F-4B87-BDB0-446736E33861}"/>
    <cellStyle name="SAPBEXfilterText 8 3" xfId="4987" xr:uid="{E6B67762-44A5-4E76-A3A8-A8D7046A9C12}"/>
    <cellStyle name="SAPBEXfilterText 8 4" xfId="4843" xr:uid="{332DC03F-F73B-4E06-8091-A83EB8F9022B}"/>
    <cellStyle name="SAPBEXfilterText 8 5" xfId="7807" xr:uid="{BB8F1CB2-1FA6-4D76-9DBA-1F7B58F3ABDF}"/>
    <cellStyle name="SAPBEXfilterText 8 6" xfId="7544" xr:uid="{0B92484B-1A58-4186-9CE2-6779BF281109}"/>
    <cellStyle name="SAPBEXfilterText 8 7" xfId="8787" xr:uid="{ECEB6DAC-D895-4699-B5CD-73598B382CD8}"/>
    <cellStyle name="SAPBEXfilterText 8 8" xfId="11605" xr:uid="{AD766E6F-578F-4243-B655-B32B99E22FC5}"/>
    <cellStyle name="SAPBEXfilterText 8 9" xfId="11251" xr:uid="{81C56111-60A5-4B05-9A7F-AF6EA2407316}"/>
    <cellStyle name="SAPBEXfilterText 9" xfId="1716" xr:uid="{00000000-0005-0000-0000-0000D5070000}"/>
    <cellStyle name="SAPBEXfilterText 9 10" xfId="13738" xr:uid="{99AAE944-3324-4558-B4FF-B9F09D9E647C}"/>
    <cellStyle name="SAPBEXfilterText 9 11" xfId="13516" xr:uid="{FE540DC2-9C44-4D74-A3A9-4C542846047E}"/>
    <cellStyle name="SAPBEXfilterText 9 2" xfId="4328" xr:uid="{F0D9198D-490E-458D-9F10-9B16477B9CA3}"/>
    <cellStyle name="SAPBEXfilterText 9 3" xfId="4986" xr:uid="{AEBD925B-B4B9-46B3-ABA4-8A290F22F08E}"/>
    <cellStyle name="SAPBEXfilterText 9 4" xfId="6585" xr:uid="{B396105E-E1FC-493F-BF8B-37B82B9E7A6F}"/>
    <cellStyle name="SAPBEXfilterText 9 5" xfId="6052" xr:uid="{44C17D9F-D485-47B1-95E4-37C9D75DC42F}"/>
    <cellStyle name="SAPBEXfilterText 9 6" xfId="7545" xr:uid="{0B821381-4C15-489E-982A-91FF47F627DC}"/>
    <cellStyle name="SAPBEXfilterText 9 7" xfId="8788" xr:uid="{7E9D2330-1849-4B45-B000-9C140BD954B3}"/>
    <cellStyle name="SAPBEXfilterText 9 8" xfId="10713" xr:uid="{E7BBE085-CC48-4750-A461-7A128F3C61A3}"/>
    <cellStyle name="SAPBEXfilterText 9 9" xfId="11252" xr:uid="{978DFD57-1563-4B1A-BE6E-0CB02C15F2DF}"/>
    <cellStyle name="SAPBEXformats" xfId="1717" xr:uid="{00000000-0005-0000-0000-0000D6070000}"/>
    <cellStyle name="SAPBEXformats 10" xfId="1718" xr:uid="{00000000-0005-0000-0000-0000D7070000}"/>
    <cellStyle name="SAPBEXformats 10 10" xfId="11254" xr:uid="{DA47E3D9-56A5-4864-A0B5-EE69B52903CE}"/>
    <cellStyle name="SAPBEXformats 10 11" xfId="13736" xr:uid="{564EB235-EC3D-49C1-9B7E-120073D6DD38}"/>
    <cellStyle name="SAPBEXformats 10 12" xfId="13518" xr:uid="{E66D7309-C53A-434E-B471-E7E1DF67A37A}"/>
    <cellStyle name="SAPBEXformats 10 2" xfId="5684" xr:uid="{8F4BF30F-783E-48E6-9416-F215DBF43ED7}"/>
    <cellStyle name="SAPBEXformats 10 2 10" xfId="15752" xr:uid="{BBD5EFA3-D527-40F5-A818-4DBD11F3CC11}"/>
    <cellStyle name="SAPBEXformats 10 2 2" xfId="7153" xr:uid="{F2277B5A-0AA6-473F-886D-0FA6D36AE37C}"/>
    <cellStyle name="SAPBEXformats 10 2 3" xfId="8374" xr:uid="{9147FBBA-6D1B-49D4-BDF3-8D16D78404CC}"/>
    <cellStyle name="SAPBEXformats 10 2 4" xfId="9626" xr:uid="{9B1FBFD6-CC2B-4770-B9E7-FC09EBD96879}"/>
    <cellStyle name="SAPBEXformats 10 2 5" xfId="10860" xr:uid="{A931DECB-A539-4EDD-930D-04FB5B985A13}"/>
    <cellStyle name="SAPBEXformats 10 2 6" xfId="12019" xr:uid="{991C4EF9-F935-4027-BE98-9D76445A8F7E}"/>
    <cellStyle name="SAPBEXformats 10 2 7" xfId="13147" xr:uid="{BEF4A8AF-37CB-410D-9EA1-BFA5E022FB35}"/>
    <cellStyle name="SAPBEXformats 10 2 8" xfId="14254" xr:uid="{25DD3E9D-454F-4B01-9C96-8A1084BC0497}"/>
    <cellStyle name="SAPBEXformats 10 2 9" xfId="15160" xr:uid="{AAA9B33A-E57B-4219-B639-B85AB973CC7F}"/>
    <cellStyle name="SAPBEXformats 10 3" xfId="4330" xr:uid="{CDAB3CEB-3509-447F-8E19-6BB5A5BE9490}"/>
    <cellStyle name="SAPBEXformats 10 4" xfId="4984" xr:uid="{9DDDFA95-66F8-4193-BBCC-2CE5DABD32A8}"/>
    <cellStyle name="SAPBEXformats 10 5" xfId="6583" xr:uid="{CC6F47DF-590C-4083-BA01-44E5F7B71BE6}"/>
    <cellStyle name="SAPBEXformats 10 6" xfId="6053" xr:uid="{6E20D507-58FB-4841-9A33-3AFF729B6A80}"/>
    <cellStyle name="SAPBEXformats 10 7" xfId="7547" xr:uid="{BA8A2088-3904-488F-A6DB-E6CC75F12244}"/>
    <cellStyle name="SAPBEXformats 10 8" xfId="8790" xr:uid="{BD766ECD-430D-49CE-B665-AE37B1539A72}"/>
    <cellStyle name="SAPBEXformats 10 9" xfId="10714" xr:uid="{F24F235F-73EB-4ACA-821B-D4A62428549D}"/>
    <cellStyle name="SAPBEXformats 11" xfId="1719" xr:uid="{00000000-0005-0000-0000-0000D8070000}"/>
    <cellStyle name="SAPBEXformats 11 10" xfId="12589" xr:uid="{FB43DC6B-D183-4E8B-A45C-4A147CD3E6E6}"/>
    <cellStyle name="SAPBEXformats 11 11" xfId="13735" xr:uid="{5A3A0590-328C-4F9C-9CD3-52DFDBF0C88B}"/>
    <cellStyle name="SAPBEXformats 11 12" xfId="14724" xr:uid="{A8F10D67-9EF8-4B6F-A614-A8D2F64B60A9}"/>
    <cellStyle name="SAPBEXformats 11 2" xfId="5685" xr:uid="{5934F1F2-B651-41A9-A837-52CABABE55FF}"/>
    <cellStyle name="SAPBEXformats 11 2 10" xfId="15753" xr:uid="{40F4FAA2-4B34-442C-B9F0-988A520B9C75}"/>
    <cellStyle name="SAPBEXformats 11 2 2" xfId="7154" xr:uid="{1B56301E-6F09-4823-8DC1-02B93DB090CB}"/>
    <cellStyle name="SAPBEXformats 11 2 3" xfId="8375" xr:uid="{F44E546D-7DE8-4127-84DC-8C3D8AB9E1F9}"/>
    <cellStyle name="SAPBEXformats 11 2 4" xfId="9627" xr:uid="{CB554921-B24A-429D-9C66-42DD174BE049}"/>
    <cellStyle name="SAPBEXformats 11 2 5" xfId="10861" xr:uid="{784D43D5-27F1-481E-98D3-5BBC2031C064}"/>
    <cellStyle name="SAPBEXformats 11 2 6" xfId="12020" xr:uid="{E140AA85-3DD2-4CBB-ACC7-C1468E8C95D0}"/>
    <cellStyle name="SAPBEXformats 11 2 7" xfId="13148" xr:uid="{AC0A9DAD-FC61-411E-A00F-F36E9DFCD8CE}"/>
    <cellStyle name="SAPBEXformats 11 2 8" xfId="14255" xr:uid="{EFB0AF59-64A5-4FDA-A2A4-E6A8A08341F3}"/>
    <cellStyle name="SAPBEXformats 11 2 9" xfId="15161" xr:uid="{3FC87EC5-87D2-4345-B597-E5B91BC3586D}"/>
    <cellStyle name="SAPBEXformats 11 3" xfId="4331" xr:uid="{3B5A7410-08AF-4783-874F-76C63D7A8FCA}"/>
    <cellStyle name="SAPBEXformats 11 4" xfId="3177" xr:uid="{F4A63849-14E3-4492-A811-0339BCC78456}"/>
    <cellStyle name="SAPBEXformats 11 5" xfId="6582" xr:uid="{F6A89A5D-F73B-4068-AF54-E9C3C4A45E77}"/>
    <cellStyle name="SAPBEXformats 11 6" xfId="7805" xr:uid="{4B1A101D-3B34-4A93-AA6F-864A509EAD09}"/>
    <cellStyle name="SAPBEXformats 11 7" xfId="9050" xr:uid="{E75B3E9D-3289-47BE-A07F-8A055819486C}"/>
    <cellStyle name="SAPBEXformats 11 8" xfId="10298" xr:uid="{56E9F336-C8E3-4FA8-B9E7-F88A4E927870}"/>
    <cellStyle name="SAPBEXformats 11 9" xfId="10715" xr:uid="{86C2268E-B8C3-45CD-AD8E-7E53C6D99083}"/>
    <cellStyle name="SAPBEXformats 12" xfId="2706" xr:uid="{00000000-0005-0000-0000-0000D9070000}"/>
    <cellStyle name="SAPBEXformats 13" xfId="2721" xr:uid="{00000000-0005-0000-0000-0000DA070000}"/>
    <cellStyle name="SAPBEXformats 14" xfId="2799" xr:uid="{22E07BB8-76F3-4D19-BBAA-E2241A42DBF5}"/>
    <cellStyle name="SAPBEXformats 15" xfId="2851" xr:uid="{8F24AEA9-3A09-42B6-B2EA-864BFA178069}"/>
    <cellStyle name="SAPBEXformats 16" xfId="2889" xr:uid="{300E02D1-4379-4721-B5A3-976F4F78575D}"/>
    <cellStyle name="SAPBEXformats 17" xfId="2933" xr:uid="{2B31DAE0-157D-4D41-8115-5B4F765CB1AA}"/>
    <cellStyle name="SAPBEXformats 18" xfId="2977" xr:uid="{4C9CCA87-F83C-4362-9F38-65E8AACA5D30}"/>
    <cellStyle name="SAPBEXformats 19" xfId="4329" xr:uid="{614DE22E-284E-4878-AC5F-F5743A18C6D6}"/>
    <cellStyle name="SAPBEXformats 2" xfId="1720" xr:uid="{00000000-0005-0000-0000-0000DB070000}"/>
    <cellStyle name="SAPBEXformats 2 10" xfId="10716" xr:uid="{F67F654E-3F81-4708-B2D7-4A6D580023D9}"/>
    <cellStyle name="SAPBEXformats 2 11" xfId="12588" xr:uid="{8275FE24-1228-4671-81D6-02716BE342A4}"/>
    <cellStyle name="SAPBEXformats 2 12" xfId="13734" xr:uid="{58B6E2B6-644D-4949-BCA9-1243BD7966CE}"/>
    <cellStyle name="SAPBEXformats 2 13" xfId="14723" xr:uid="{2F01AE10-A376-4463-8928-49200B5B25B3}"/>
    <cellStyle name="SAPBEXformats 2 2" xfId="1721" xr:uid="{00000000-0005-0000-0000-0000DC070000}"/>
    <cellStyle name="SAPBEXformats 2 2 10" xfId="12587" xr:uid="{EEAFD95F-2B04-48FB-A378-EE4138769B63}"/>
    <cellStyle name="SAPBEXformats 2 2 11" xfId="13733" xr:uid="{931D4762-6406-4BC6-B7C0-872CBCEC9427}"/>
    <cellStyle name="SAPBEXformats 2 2 12" xfId="14722" xr:uid="{41D5C454-9C79-48F3-A1D5-131CB07B35E2}"/>
    <cellStyle name="SAPBEXformats 2 2 2" xfId="1722" xr:uid="{00000000-0005-0000-0000-0000DD070000}"/>
    <cellStyle name="SAPBEXformats 2 2 2 10" xfId="12586" xr:uid="{5081C81C-6D7E-468C-99B2-A19C30C7E598}"/>
    <cellStyle name="SAPBEXformats 2 2 2 11" xfId="13732" xr:uid="{13155DC8-1667-4157-B836-CD062AEF7F7B}"/>
    <cellStyle name="SAPBEXformats 2 2 2 12" xfId="14721" xr:uid="{F8C4647E-09A4-4130-A750-47B750191DF2}"/>
    <cellStyle name="SAPBEXformats 2 2 2 2" xfId="5687" xr:uid="{B36FF955-4214-427E-8141-C937B5B1336E}"/>
    <cellStyle name="SAPBEXformats 2 2 2 2 10" xfId="15755" xr:uid="{32EF4C6A-069A-4071-9C71-F4FB9DFC617A}"/>
    <cellStyle name="SAPBEXformats 2 2 2 2 2" xfId="7156" xr:uid="{535337D8-4E75-4827-9EB0-EDC174B0F57D}"/>
    <cellStyle name="SAPBEXformats 2 2 2 2 3" xfId="8377" xr:uid="{D711607C-C0F2-4E84-9C83-858BBF120472}"/>
    <cellStyle name="SAPBEXformats 2 2 2 2 4" xfId="9629" xr:uid="{C529DFC1-9483-4BFD-9E1C-CDB1DA1792F0}"/>
    <cellStyle name="SAPBEXformats 2 2 2 2 5" xfId="10863" xr:uid="{38CB1FFD-6CAC-45EF-BBCC-9374CA5D6007}"/>
    <cellStyle name="SAPBEXformats 2 2 2 2 6" xfId="12022" xr:uid="{72C4771C-71FF-4B55-820B-B45FE3EB3FF9}"/>
    <cellStyle name="SAPBEXformats 2 2 2 2 7" xfId="13150" xr:uid="{6FE282AA-043C-48EA-901B-798F0611E2FD}"/>
    <cellStyle name="SAPBEXformats 2 2 2 2 8" xfId="14257" xr:uid="{D8A068FE-C22B-4BB9-B26B-020D13F6AA74}"/>
    <cellStyle name="SAPBEXformats 2 2 2 2 9" xfId="15163" xr:uid="{B350A10B-2C19-4752-988E-5CE4A1EE7045}"/>
    <cellStyle name="SAPBEXformats 2 2 2 3" xfId="4334" xr:uid="{98057004-04AD-4AFB-B591-C49C0550230D}"/>
    <cellStyle name="SAPBEXformats 2 2 2 4" xfId="4982" xr:uid="{15B9EB6E-F5F9-4278-9BCC-F4FE86835416}"/>
    <cellStyle name="SAPBEXformats 2 2 2 5" xfId="6579" xr:uid="{96798210-9937-48F8-A3AF-814D78E1AB32}"/>
    <cellStyle name="SAPBEXformats 2 2 2 6" xfId="6055" xr:uid="{1AABC9A2-E5A7-4B26-B328-3AE5DC4FDB10}"/>
    <cellStyle name="SAPBEXformats 2 2 2 7" xfId="9047" xr:uid="{7653689B-4B96-44AB-A5FD-65AA4B8CBE8A}"/>
    <cellStyle name="SAPBEXformats 2 2 2 8" xfId="10295" xr:uid="{2E24E0B0-E335-4037-B495-07B49F03F344}"/>
    <cellStyle name="SAPBEXformats 2 2 2 9" xfId="11603" xr:uid="{A41C2FBA-54E1-4D21-AD71-D8BD2C19D918}"/>
    <cellStyle name="SAPBEXformats 2 2 3" xfId="4333" xr:uid="{5995CEF5-E0FA-482D-B730-FBFD7148EA73}"/>
    <cellStyle name="SAPBEXformats 2 2 4" xfId="3176" xr:uid="{86A69303-1873-4BF3-A1E8-A24B7E34A0D7}"/>
    <cellStyle name="SAPBEXformats 2 2 5" xfId="6580" xr:uid="{CB1A9132-C770-4CD9-A5B9-FAA91A2E9BDD}"/>
    <cellStyle name="SAPBEXformats 2 2 6" xfId="7939" xr:uid="{25701F38-2032-4EC6-A08F-6E1E899CC815}"/>
    <cellStyle name="SAPBEXformats 2 2 7" xfId="9048" xr:uid="{A6818998-062E-46B0-8228-7AB57ABF1A92}"/>
    <cellStyle name="SAPBEXformats 2 2 8" xfId="10296" xr:uid="{9554C396-288A-4B4B-8732-3C0797B40A11}"/>
    <cellStyle name="SAPBEXformats 2 2 9" xfId="10717" xr:uid="{5D3CFCB3-14D3-4BE8-AF2A-0653D830DFA0}"/>
    <cellStyle name="SAPBEXformats 2 3" xfId="5686" xr:uid="{38EB991F-53C8-40A6-B1F1-2D84DC5C3E5D}"/>
    <cellStyle name="SAPBEXformats 2 3 10" xfId="15754" xr:uid="{EC7C4A71-AA27-4C8E-9519-3A0EDEEE113C}"/>
    <cellStyle name="SAPBEXformats 2 3 2" xfId="7155" xr:uid="{22A3084B-D67C-4184-BA95-B1732CC6E863}"/>
    <cellStyle name="SAPBEXformats 2 3 3" xfId="8376" xr:uid="{DBD95E97-7056-40E9-8843-92F164B3215D}"/>
    <cellStyle name="SAPBEXformats 2 3 4" xfId="9628" xr:uid="{3EDAE96F-19BE-43C9-8250-2DB95CF51CB3}"/>
    <cellStyle name="SAPBEXformats 2 3 5" xfId="10862" xr:uid="{0E45CDE4-1B7C-4835-9912-DAD955899AE3}"/>
    <cellStyle name="SAPBEXformats 2 3 6" xfId="12021" xr:uid="{482AF0A3-FC58-479B-AC1F-754B26D50099}"/>
    <cellStyle name="SAPBEXformats 2 3 7" xfId="13149" xr:uid="{E3F45A90-E361-40D7-BCDC-814AFC196A06}"/>
    <cellStyle name="SAPBEXformats 2 3 8" xfId="14256" xr:uid="{BCDCB39F-8A29-4344-8F61-B71AC4F5B866}"/>
    <cellStyle name="SAPBEXformats 2 3 9" xfId="15162" xr:uid="{DF35D9DF-99C2-486E-8337-162DAF2CFA22}"/>
    <cellStyle name="SAPBEXformats 2 4" xfId="4332" xr:uid="{40A9F107-1405-4783-AAFF-532CBC33D540}"/>
    <cellStyle name="SAPBEXformats 2 5" xfId="4983" xr:uid="{0A5CBE73-8D22-4614-9D9C-53169888614C}"/>
    <cellStyle name="SAPBEXformats 2 6" xfId="6581" xr:uid="{F104AB6A-4942-499E-8507-DBC06EBAB73D}"/>
    <cellStyle name="SAPBEXformats 2 7" xfId="6054" xr:uid="{00437B09-92C5-429B-89B8-8CD8A14D423B}"/>
    <cellStyle name="SAPBEXformats 2 8" xfId="9049" xr:uid="{55D3563F-C88A-4158-81C7-B2E188AFC002}"/>
    <cellStyle name="SAPBEXformats 2 9" xfId="10297" xr:uid="{A2CB339C-835D-4370-8DE7-60C8306AEC6E}"/>
    <cellStyle name="SAPBEXformats 20" xfId="4985" xr:uid="{EC941D33-1389-485A-8E82-A8C1DE657270}"/>
    <cellStyle name="SAPBEXformats 21" xfId="6584" xr:uid="{CE3251A5-E11C-4CE6-B406-C500126EBD7F}"/>
    <cellStyle name="SAPBEXformats 22" xfId="7806" xr:uid="{9D5DF530-7D2A-4E42-B192-82762F951313}"/>
    <cellStyle name="SAPBEXformats 23" xfId="7546" xr:uid="{C6755011-8FD7-4844-99DA-AF1B5E5759BC}"/>
    <cellStyle name="SAPBEXformats 24" xfId="8789" xr:uid="{64B4AEBA-4A5F-4216-971B-A77FEB663113}"/>
    <cellStyle name="SAPBEXformats 25" xfId="11604" xr:uid="{F5421BBB-927B-4261-A6D1-FAC8C3051F2F}"/>
    <cellStyle name="SAPBEXformats 26" xfId="11253" xr:uid="{27E7FDBC-9375-4A90-BBC9-F52DEDE6089E}"/>
    <cellStyle name="SAPBEXformats 27" xfId="13737" xr:uid="{BA008550-94CF-44C4-B92B-441397E5BF6F}"/>
    <cellStyle name="SAPBEXformats 28" xfId="13517" xr:uid="{751C9951-4B4F-49FF-A1EF-5E8E9B82AF12}"/>
    <cellStyle name="SAPBEXformats 29" xfId="15888" xr:uid="{0BABF0A3-E5FC-430F-9B9E-6E20214383D6}"/>
    <cellStyle name="SAPBEXformats 3" xfId="1723" xr:uid="{00000000-0005-0000-0000-0000DE070000}"/>
    <cellStyle name="SAPBEXformats 3 10" xfId="12585" xr:uid="{54E0E5B5-11BB-45C6-8F51-529A77491B46}"/>
    <cellStyle name="SAPBEXformats 3 11" xfId="11411" xr:uid="{ABA8C44C-4C29-4A48-9617-7A3C7BD8D837}"/>
    <cellStyle name="SAPBEXformats 3 12" xfId="14720" xr:uid="{60E9F602-64F9-4563-9D54-ED6C91A34F14}"/>
    <cellStyle name="SAPBEXformats 3 2" xfId="5688" xr:uid="{C8D61CDB-6A8C-41EF-9892-96BFD3D612ED}"/>
    <cellStyle name="SAPBEXformats 3 2 10" xfId="15756" xr:uid="{0A9179E3-7A50-4B80-B1A3-1ABAD2126DC1}"/>
    <cellStyle name="SAPBEXformats 3 2 2" xfId="7157" xr:uid="{1A480387-11E1-4094-8FD2-68011707FE52}"/>
    <cellStyle name="SAPBEXformats 3 2 3" xfId="8378" xr:uid="{D305479C-AA8C-4DD0-850C-1B36BAC88481}"/>
    <cellStyle name="SAPBEXformats 3 2 4" xfId="9630" xr:uid="{F57E5F37-8E7D-402E-840C-CEFC1A1186F4}"/>
    <cellStyle name="SAPBEXformats 3 2 5" xfId="10864" xr:uid="{300B83E1-069D-4A17-A69E-15B8BD1F8134}"/>
    <cellStyle name="SAPBEXformats 3 2 6" xfId="12023" xr:uid="{B8694411-13E2-42B9-A7FD-5E48C2480662}"/>
    <cellStyle name="SAPBEXformats 3 2 7" xfId="13151" xr:uid="{731A9599-0859-4335-A818-507A47413793}"/>
    <cellStyle name="SAPBEXformats 3 2 8" xfId="14258" xr:uid="{BDE596B8-4582-4D37-BDAD-88583A94FDD7}"/>
    <cellStyle name="SAPBEXformats 3 2 9" xfId="15164" xr:uid="{DF00EF01-D139-4E83-9AAF-BF7CAF60859B}"/>
    <cellStyle name="SAPBEXformats 3 3" xfId="4335" xr:uid="{AF5CBB35-366C-4A4A-A0F1-9B66E29B292E}"/>
    <cellStyle name="SAPBEXformats 3 4" xfId="3175" xr:uid="{1FF88601-7EB2-4424-9828-2D95132D50B6}"/>
    <cellStyle name="SAPBEXformats 3 5" xfId="4294" xr:uid="{1CD0EC63-32D8-4E0E-BD4A-D669245835A1}"/>
    <cellStyle name="SAPBEXformats 3 6" xfId="6056" xr:uid="{F2D51250-BB38-4B68-BCB9-8CB6C190ACB6}"/>
    <cellStyle name="SAPBEXformats 3 7" xfId="9046" xr:uid="{A2F1F00E-AD0F-47D9-8D60-3D3F7489D86F}"/>
    <cellStyle name="SAPBEXformats 3 8" xfId="10294" xr:uid="{881559D9-8575-413D-A82C-15EEEAEDE75B}"/>
    <cellStyle name="SAPBEXformats 3 9" xfId="11602" xr:uid="{CCB9DD97-5633-4CF3-B461-77E9A40E7E45}"/>
    <cellStyle name="SAPBEXformats 4" xfId="1724" xr:uid="{00000000-0005-0000-0000-0000DF070000}"/>
    <cellStyle name="SAPBEXformats 4 10" xfId="12584" xr:uid="{6686BCF9-FF51-443D-B862-420CACA7CA99}"/>
    <cellStyle name="SAPBEXformats 4 11" xfId="13731" xr:uid="{BFBA53F9-7BD6-4DE2-BAA9-23B6D296455B}"/>
    <cellStyle name="SAPBEXformats 4 12" xfId="14719" xr:uid="{B73620FC-81B3-4F93-99E4-6359DFA8485B}"/>
    <cellStyle name="SAPBEXformats 4 2" xfId="5689" xr:uid="{608A5C14-903D-475D-B24F-A4B99D841AA9}"/>
    <cellStyle name="SAPBEXformats 4 2 10" xfId="15757" xr:uid="{282360E1-D28F-4438-939B-8F121D8623D9}"/>
    <cellStyle name="SAPBEXformats 4 2 2" xfId="7158" xr:uid="{C923E339-E076-4558-8C95-0768363BDF26}"/>
    <cellStyle name="SAPBEXformats 4 2 3" xfId="8379" xr:uid="{EACC2505-F49B-4490-A344-D391C490566C}"/>
    <cellStyle name="SAPBEXformats 4 2 4" xfId="9631" xr:uid="{065D3940-8FE5-40FB-A531-D8F29ADD2FFF}"/>
    <cellStyle name="SAPBEXformats 4 2 5" xfId="10865" xr:uid="{65CF8BF7-BC6B-47FD-8B12-B11A8F9DB966}"/>
    <cellStyle name="SAPBEXformats 4 2 6" xfId="12024" xr:uid="{0A22326F-8765-4AEE-BE57-772BAADB6870}"/>
    <cellStyle name="SAPBEXformats 4 2 7" xfId="13152" xr:uid="{72242117-1952-44B4-9DAF-C01713FCE199}"/>
    <cellStyle name="SAPBEXformats 4 2 8" xfId="14259" xr:uid="{5D064052-B7EA-4878-B9A1-35ADF46665EF}"/>
    <cellStyle name="SAPBEXformats 4 2 9" xfId="15165" xr:uid="{7DE3C230-ECCD-4D5E-9C6D-868C9C7BCD0A}"/>
    <cellStyle name="SAPBEXformats 4 3" xfId="4336" xr:uid="{1E27894A-94AC-4716-8895-CE71FC8F438A}"/>
    <cellStyle name="SAPBEXformats 4 4" xfId="4981" xr:uid="{7F952623-74FC-4F0D-B4A7-6492FE8ED210}"/>
    <cellStyle name="SAPBEXformats 4 5" xfId="6578" xr:uid="{152E96FA-ADA6-45CB-94C0-A298EA5FAF56}"/>
    <cellStyle name="SAPBEXformats 4 6" xfId="6322" xr:uid="{012B8045-D71F-49AF-86D4-4DEDFC54B65E}"/>
    <cellStyle name="SAPBEXformats 4 7" xfId="9045" xr:uid="{517000B4-0780-4026-BCD1-D0566407FB2D}"/>
    <cellStyle name="SAPBEXformats 4 8" xfId="10293" xr:uid="{20D57D88-5FB0-46F3-8F98-66C2A2553A64}"/>
    <cellStyle name="SAPBEXformats 4 9" xfId="10718" xr:uid="{5F6039E9-8874-48D3-A038-3C67DB373A9E}"/>
    <cellStyle name="SAPBEXformats 5" xfId="1725" xr:uid="{00000000-0005-0000-0000-0000E0070000}"/>
    <cellStyle name="SAPBEXformats 5 10" xfId="12583" xr:uid="{02CEB367-BA13-409F-BBF6-BBE96006680B}"/>
    <cellStyle name="SAPBEXformats 5 11" xfId="11410" xr:uid="{82DF0463-6ECD-4829-97B2-95BA757D1CB8}"/>
    <cellStyle name="SAPBEXformats 5 12" xfId="14718" xr:uid="{79764EDD-D9CF-4DF6-9802-9D722C21A926}"/>
    <cellStyle name="SAPBEXformats 5 2" xfId="5690" xr:uid="{87B84ABC-7AAD-4EF9-8173-4294F9623B7B}"/>
    <cellStyle name="SAPBEXformats 5 2 10" xfId="15758" xr:uid="{8B0755C0-B1FB-4B05-868B-C9878D9254B6}"/>
    <cellStyle name="SAPBEXformats 5 2 2" xfId="7159" xr:uid="{67D8650A-55BD-4368-90E2-7CF117030BED}"/>
    <cellStyle name="SAPBEXformats 5 2 3" xfId="8380" xr:uid="{B6A716DB-EA93-4D47-A636-CB268EC36A38}"/>
    <cellStyle name="SAPBEXformats 5 2 4" xfId="9632" xr:uid="{8FD3D4E5-615F-41FE-A7FB-C0A7707460FB}"/>
    <cellStyle name="SAPBEXformats 5 2 5" xfId="10866" xr:uid="{8288F4BC-8451-487B-B296-F072E862EDE3}"/>
    <cellStyle name="SAPBEXformats 5 2 6" xfId="12025" xr:uid="{D72C866C-50C6-4CAE-81BD-6D367E369BBA}"/>
    <cellStyle name="SAPBEXformats 5 2 7" xfId="13153" xr:uid="{C48A3E0D-1AC7-4B43-A998-61222A0CDAC6}"/>
    <cellStyle name="SAPBEXformats 5 2 8" xfId="14260" xr:uid="{77FBD3BA-CC49-447F-BE49-41ECB36F377E}"/>
    <cellStyle name="SAPBEXformats 5 2 9" xfId="15166" xr:uid="{ACB5C330-CCF2-4805-BEC9-BDC104FF3C5E}"/>
    <cellStyle name="SAPBEXformats 5 3" xfId="4337" xr:uid="{B83FE907-A1F5-4C1A-97C6-23888864228A}"/>
    <cellStyle name="SAPBEXformats 5 4" xfId="3174" xr:uid="{65CBBD9B-D136-4962-B6F5-BB2A19F0AE4D}"/>
    <cellStyle name="SAPBEXformats 5 5" xfId="4303" xr:uid="{A10BF7A0-58C9-4D93-A0AE-9AE8C24266F5}"/>
    <cellStyle name="SAPBEXformats 5 6" xfId="7804" xr:uid="{FEC1463B-D3E9-4FB6-8B3D-D5B87CC2F850}"/>
    <cellStyle name="SAPBEXformats 5 7" xfId="9044" xr:uid="{3577504B-3649-46D8-B67E-E514AD1F67CA}"/>
    <cellStyle name="SAPBEXformats 5 8" xfId="10292" xr:uid="{A49D2CC4-FACE-4D4C-AEB0-57753BCE4DF0}"/>
    <cellStyle name="SAPBEXformats 5 9" xfId="10719" xr:uid="{B423799B-0CD0-4CB2-8150-E277360F3EF7}"/>
    <cellStyle name="SAPBEXformats 6" xfId="1726" xr:uid="{00000000-0005-0000-0000-0000E1070000}"/>
    <cellStyle name="SAPBEXformats 6 10" xfId="11039" xr:uid="{23D486ED-F770-4339-A943-936788D84730}"/>
    <cellStyle name="SAPBEXformats 6 11" xfId="13730" xr:uid="{8C8D4868-85AA-455A-BFBB-87F7AD3A9B43}"/>
    <cellStyle name="SAPBEXformats 6 12" xfId="13284" xr:uid="{691B6828-6320-4F2C-8A5F-9F2D5D16C428}"/>
    <cellStyle name="SAPBEXformats 6 2" xfId="5691" xr:uid="{CEFCD4E5-E5FC-4D5A-8CC9-E339A8AEE36B}"/>
    <cellStyle name="SAPBEXformats 6 2 10" xfId="15759" xr:uid="{F800CBE2-9847-4FDC-ADD6-4AC950DE0B4E}"/>
    <cellStyle name="SAPBEXformats 6 2 2" xfId="7160" xr:uid="{7609F7EF-196B-4412-805A-58508A68B501}"/>
    <cellStyle name="SAPBEXformats 6 2 3" xfId="8381" xr:uid="{819A18BB-B57E-498C-888D-983A1CCC14C8}"/>
    <cellStyle name="SAPBEXformats 6 2 4" xfId="9633" xr:uid="{DC401083-77D8-42DA-A933-DA165F61B058}"/>
    <cellStyle name="SAPBEXformats 6 2 5" xfId="10867" xr:uid="{08356714-D3E8-4365-944B-6A8AD9FA9B3D}"/>
    <cellStyle name="SAPBEXformats 6 2 6" xfId="12026" xr:uid="{E4E71B70-7844-428E-AE5E-CDD81182EE84}"/>
    <cellStyle name="SAPBEXformats 6 2 7" xfId="13154" xr:uid="{FED7A196-DEB1-4D7B-AFC9-B1E3BEF68659}"/>
    <cellStyle name="SAPBEXformats 6 2 8" xfId="14261" xr:uid="{37C07BBB-D214-4EC3-AE3C-04F3B1ADADAA}"/>
    <cellStyle name="SAPBEXformats 6 2 9" xfId="15167" xr:uid="{2FAED2FB-152A-4A55-B9D0-345E6165C41C}"/>
    <cellStyle name="SAPBEXformats 6 3" xfId="4338" xr:uid="{8D55D051-527E-4E6E-9A83-9B4FA34743A3}"/>
    <cellStyle name="SAPBEXformats 6 4" xfId="3173" xr:uid="{B4E47F6D-CE55-4BFB-B250-21BF3458717A}"/>
    <cellStyle name="SAPBEXformats 6 5" xfId="6577" xr:uid="{65BD4576-15C6-4AA3-879D-6D3BAC02A2CD}"/>
    <cellStyle name="SAPBEXformats 6 6" xfId="7803" xr:uid="{2FCBAFD9-4B74-405B-8DF4-68798E526531}"/>
    <cellStyle name="SAPBEXformats 6 7" xfId="6707" xr:uid="{44332B2E-62A2-445D-97FC-D9A7C75CE68F}"/>
    <cellStyle name="SAPBEXformats 6 8" xfId="8525" xr:uid="{769493AE-3ACB-4F33-9658-E9E164C3014C}"/>
    <cellStyle name="SAPBEXformats 6 9" xfId="10720" xr:uid="{127BAA79-EEE7-4AC4-BCDF-1E8D520BC52C}"/>
    <cellStyle name="SAPBEXformats 7" xfId="1727" xr:uid="{00000000-0005-0000-0000-0000E2070000}"/>
    <cellStyle name="SAPBEXformats 7 10" xfId="12582" xr:uid="{8D437489-4B43-49EC-A574-010124A7928F}"/>
    <cellStyle name="SAPBEXformats 7 11" xfId="11409" xr:uid="{3AAA3988-0E00-46F7-87A9-0649C64596FA}"/>
    <cellStyle name="SAPBEXformats 7 12" xfId="14717" xr:uid="{722BE527-C3E2-41B8-AF0D-6CF1F95467EE}"/>
    <cellStyle name="SAPBEXformats 7 2" xfId="5692" xr:uid="{16685559-132D-4B13-A003-CD6CDCE7E33C}"/>
    <cellStyle name="SAPBEXformats 7 2 10" xfId="15760" xr:uid="{D88838F4-9FBA-4E26-B7C0-8C2107D22C09}"/>
    <cellStyle name="SAPBEXformats 7 2 2" xfId="7161" xr:uid="{3C283408-0B25-49BA-802C-33AC725FA679}"/>
    <cellStyle name="SAPBEXformats 7 2 3" xfId="8382" xr:uid="{C00CABD6-31DF-49D0-BAF7-EE7805FA63EF}"/>
    <cellStyle name="SAPBEXformats 7 2 4" xfId="9634" xr:uid="{56AFAF4F-6AE1-4E0F-8BDA-DD64276B3E0A}"/>
    <cellStyle name="SAPBEXformats 7 2 5" xfId="10868" xr:uid="{205BFEF0-EC15-4C56-86E9-98B975F1E8E2}"/>
    <cellStyle name="SAPBEXformats 7 2 6" xfId="12027" xr:uid="{1A742AFD-06D1-4D7F-8F56-5A7D958972CB}"/>
    <cellStyle name="SAPBEXformats 7 2 7" xfId="13155" xr:uid="{FAFD9D00-35AE-4443-9442-763201297A60}"/>
    <cellStyle name="SAPBEXformats 7 2 8" xfId="14262" xr:uid="{63F45BBE-BCE3-4E09-9DFF-9607192081D5}"/>
    <cellStyle name="SAPBEXformats 7 2 9" xfId="15168" xr:uid="{5EA498A1-650F-474A-8E18-57EDE2D72E91}"/>
    <cellStyle name="SAPBEXformats 7 3" xfId="4339" xr:uid="{C5BB1DDE-213D-4F0B-A87E-00047CC80D08}"/>
    <cellStyle name="SAPBEXformats 7 4" xfId="3172" xr:uid="{8B6C410C-4595-4019-9CFE-53B375C22FEE}"/>
    <cellStyle name="SAPBEXformats 7 5" xfId="4307" xr:uid="{4AB8BB1D-E102-4B57-A4B0-956FC6C3A0F9}"/>
    <cellStyle name="SAPBEXformats 7 6" xfId="7802" xr:uid="{CC235947-FF9E-4A07-98E8-506AB39C5556}"/>
    <cellStyle name="SAPBEXformats 7 7" xfId="9043" xr:uid="{5851E511-00C0-461A-8BE3-FCC3F5FA6567}"/>
    <cellStyle name="SAPBEXformats 7 8" xfId="10291" xr:uid="{0B9EE256-929C-497F-AE0B-52940F8F98B1}"/>
    <cellStyle name="SAPBEXformats 7 9" xfId="7483" xr:uid="{7C3E796E-51DF-4C41-8700-54C6BE1ED501}"/>
    <cellStyle name="SAPBEXformats 8" xfId="1728" xr:uid="{00000000-0005-0000-0000-0000E3070000}"/>
    <cellStyle name="SAPBEXformats 8 10" xfId="11040" xr:uid="{6E3939A9-059E-44FB-8A6B-92048BD0B919}"/>
    <cellStyle name="SAPBEXformats 8 11" xfId="13729" xr:uid="{67810D6D-1C27-4C07-A215-B324A7C1D4FC}"/>
    <cellStyle name="SAPBEXformats 8 12" xfId="13285" xr:uid="{6735740C-FE66-4A5F-8EE6-F9A9A5BD3220}"/>
    <cellStyle name="SAPBEXformats 8 2" xfId="5693" xr:uid="{3EFECFD0-13F7-46EF-8B33-710ED1214F39}"/>
    <cellStyle name="SAPBEXformats 8 2 10" xfId="15761" xr:uid="{3584CF7C-083F-4A6E-8328-B9D1C9FCDE4A}"/>
    <cellStyle name="SAPBEXformats 8 2 2" xfId="7162" xr:uid="{16D96CAC-C162-4263-8F1A-E63F4F2D5775}"/>
    <cellStyle name="SAPBEXformats 8 2 3" xfId="8383" xr:uid="{02556E99-37CB-436F-B892-AFAAA8FA86E7}"/>
    <cellStyle name="SAPBEXformats 8 2 4" xfId="9635" xr:uid="{886F9CB1-BAF2-474D-9259-8F2760DBAE5E}"/>
    <cellStyle name="SAPBEXformats 8 2 5" xfId="10869" xr:uid="{8BD49EC5-6F9F-4F48-A267-20BEFA414B6B}"/>
    <cellStyle name="SAPBEXformats 8 2 6" xfId="12028" xr:uid="{3109175E-5C95-4075-A2CB-A6BC681A982C}"/>
    <cellStyle name="SAPBEXformats 8 2 7" xfId="13156" xr:uid="{491218D8-1D45-4CC9-9885-B3286A4A40AD}"/>
    <cellStyle name="SAPBEXformats 8 2 8" xfId="14263" xr:uid="{68978F0F-6E1D-4371-A8E6-418EE4F1698F}"/>
    <cellStyle name="SAPBEXformats 8 2 9" xfId="15169" xr:uid="{27044883-D638-4743-8474-D09A209CA157}"/>
    <cellStyle name="SAPBEXformats 8 3" xfId="4340" xr:uid="{6C2BA794-0C40-495E-BC50-09C589A6AF14}"/>
    <cellStyle name="SAPBEXformats 8 4" xfId="3072" xr:uid="{57A8F10F-4043-43E6-B183-B4F8689800CE}"/>
    <cellStyle name="SAPBEXformats 8 5" xfId="6576" xr:uid="{2091298C-165B-4E30-A792-30BDF38E6DB1}"/>
    <cellStyle name="SAPBEXformats 8 6" xfId="7801" xr:uid="{95F00114-E23B-4B64-96C1-2F6F92B6806F}"/>
    <cellStyle name="SAPBEXformats 8 7" xfId="4770" xr:uid="{E8905D02-EBC6-4594-A177-225D66F19C03}"/>
    <cellStyle name="SAPBEXformats 8 8" xfId="8526" xr:uid="{B83A763A-62E7-43C6-AC13-1941AB962E40}"/>
    <cellStyle name="SAPBEXformats 8 9" xfId="10721" xr:uid="{82E98183-75A3-4E38-B240-E8AC1967FFFB}"/>
    <cellStyle name="SAPBEXformats 9" xfId="1729" xr:uid="{00000000-0005-0000-0000-0000E4070000}"/>
    <cellStyle name="SAPBEXformats 9 10" xfId="12581" xr:uid="{B2AFDF1C-646E-42B6-9F02-B37114CADC6D}"/>
    <cellStyle name="SAPBEXformats 9 11" xfId="11408" xr:uid="{E4F4595B-F314-459D-BEA7-65844E16F240}"/>
    <cellStyle name="SAPBEXformats 9 12" xfId="14716" xr:uid="{66C51C06-AD33-43EE-82CC-355F9ECA1803}"/>
    <cellStyle name="SAPBEXformats 9 2" xfId="5694" xr:uid="{8E049C92-7FC1-4FEC-8490-419EB803B7B9}"/>
    <cellStyle name="SAPBEXformats 9 2 10" xfId="15762" xr:uid="{5DC0C9AF-5275-4B99-908E-196A79E59FEB}"/>
    <cellStyle name="SAPBEXformats 9 2 2" xfId="7163" xr:uid="{5C557275-66D6-4BAB-A0FF-26A69F44EEA1}"/>
    <cellStyle name="SAPBEXformats 9 2 3" xfId="8384" xr:uid="{3847DB4B-B688-48CC-8647-F2B88A67F252}"/>
    <cellStyle name="SAPBEXformats 9 2 4" xfId="9636" xr:uid="{C49D89CC-63B6-4361-9BE0-142C9727B51E}"/>
    <cellStyle name="SAPBEXformats 9 2 5" xfId="10870" xr:uid="{E2CDB7D6-A68D-4977-8F33-5A337AC276C5}"/>
    <cellStyle name="SAPBEXformats 9 2 6" xfId="12029" xr:uid="{87BA4BCA-E8AA-4E45-8C9C-D7C5B8B3DCD3}"/>
    <cellStyle name="SAPBEXformats 9 2 7" xfId="13157" xr:uid="{F2830A11-06E6-44E0-9290-7959DAB6A4C4}"/>
    <cellStyle name="SAPBEXformats 9 2 8" xfId="14264" xr:uid="{57426500-3DCC-4632-B8EE-F7E6054F2F8C}"/>
    <cellStyle name="SAPBEXformats 9 2 9" xfId="15170" xr:uid="{05830809-8D5E-4459-A3A1-2D802E7400C9}"/>
    <cellStyle name="SAPBEXformats 9 3" xfId="4341" xr:uid="{CDF16301-FFB3-41D3-A41F-64D77E15DBF2}"/>
    <cellStyle name="SAPBEXformats 9 4" xfId="4980" xr:uid="{ADE96D8B-D5E2-440C-8DF4-7030C59A3279}"/>
    <cellStyle name="SAPBEXformats 9 5" xfId="4316" xr:uid="{89042A15-A750-43A0-9AFB-C48085BF4AD5}"/>
    <cellStyle name="SAPBEXformats 9 6" xfId="7800" xr:uid="{38936042-47BC-4C99-B57D-5CA3D5AE5543}"/>
    <cellStyle name="SAPBEXformats 9 7" xfId="9042" xr:uid="{A2810247-2266-4217-9E4F-B92932C96171}"/>
    <cellStyle name="SAPBEXformats 9 8" xfId="10290" xr:uid="{3DB64D12-95D5-4DE6-8A6E-8E366DA5D26A}"/>
    <cellStyle name="SAPBEXformats 9 9" xfId="11518" xr:uid="{0ADA9BD2-C82C-4C7F-BB7D-0DF23CAF56FD}"/>
    <cellStyle name="SAPBEXformats_gxaccion, 68" xfId="1730" xr:uid="{00000000-0005-0000-0000-0000E5070000}"/>
    <cellStyle name="SAPBEXheaderItem" xfId="1731" xr:uid="{00000000-0005-0000-0000-0000E6070000}"/>
    <cellStyle name="SAPBEXheaderItem 10" xfId="1732" xr:uid="{00000000-0005-0000-0000-0000E7070000}"/>
    <cellStyle name="SAPBEXheaderItem 10 10" xfId="11407" xr:uid="{EDC1A195-79B7-48B5-8488-ECCB516F17C8}"/>
    <cellStyle name="SAPBEXheaderItem 10 11" xfId="13286" xr:uid="{B06E9ED8-7D1B-4CFF-B6A8-9B5AFA580D95}"/>
    <cellStyle name="SAPBEXheaderItem 10 2" xfId="4343" xr:uid="{B9E9E357-6BAD-423A-A16E-7D61A8E20860}"/>
    <cellStyle name="SAPBEXheaderItem 10 3" xfId="3070" xr:uid="{20E6A9EA-0967-4DAD-8E7A-C58D258253FC}"/>
    <cellStyle name="SAPBEXheaderItem 10 4" xfId="4342" xr:uid="{78AB4E64-2622-475F-AFEF-C3FD0024F7C2}"/>
    <cellStyle name="SAPBEXheaderItem 10 5" xfId="7798" xr:uid="{53A62BC2-4FDB-44FC-B731-E33D5063B7AB}"/>
    <cellStyle name="SAPBEXheaderItem 10 6" xfId="7286" xr:uid="{30640550-2031-465B-BAD4-B1BE2636D386}"/>
    <cellStyle name="SAPBEXheaderItem 10 7" xfId="8527" xr:uid="{30C7A22F-CDAC-462F-9CC8-175D0244231A}"/>
    <cellStyle name="SAPBEXheaderItem 10 8" xfId="8154" xr:uid="{573165C2-C59D-4E9C-8B1D-CDE83AB6B3EA}"/>
    <cellStyle name="SAPBEXheaderItem 10 9" xfId="11041" xr:uid="{35BF7F1F-F353-4378-8E92-28BAAB411DB6}"/>
    <cellStyle name="SAPBEXheaderItem 11" xfId="1733" xr:uid="{00000000-0005-0000-0000-0000E8070000}"/>
    <cellStyle name="SAPBEXheaderItem 11 10" xfId="12334" xr:uid="{88D93C5D-7928-423B-A089-69044D3C0CCD}"/>
    <cellStyle name="SAPBEXheaderItem 11 11" xfId="14790" xr:uid="{F12AE3BA-D134-4273-81AE-C73C63796788}"/>
    <cellStyle name="SAPBEXheaderItem 11 2" xfId="4344" xr:uid="{D1A84BBC-04BD-4078-B135-6F64C141BDAE}"/>
    <cellStyle name="SAPBEXheaderItem 11 3" xfId="3069" xr:uid="{92EA3C84-8D9B-4448-82A4-08B2EB6B611D}"/>
    <cellStyle name="SAPBEXheaderItem 11 4" xfId="4844" xr:uid="{A464FA36-E47D-4A47-BC4D-38853F09D994}"/>
    <cellStyle name="SAPBEXheaderItem 11 5" xfId="6057" xr:uid="{784FF8B8-B4A1-4743-B2C7-52317D28E49C}"/>
    <cellStyle name="SAPBEXheaderItem 11 6" xfId="9191" xr:uid="{B6D29B79-E745-4D7D-932A-7C90382307BE}"/>
    <cellStyle name="SAPBEXheaderItem 11 7" xfId="10430" xr:uid="{CE7FAA22-56A1-450D-91A9-9DE4B27EA331}"/>
    <cellStyle name="SAPBEXheaderItem 11 8" xfId="7865" xr:uid="{1B9420A9-26FD-452C-8470-B34F6FA737E4}"/>
    <cellStyle name="SAPBEXheaderItem 11 9" xfId="12721" xr:uid="{8FCA418C-67FE-4B71-B372-B592BD722D85}"/>
    <cellStyle name="SAPBEXheaderItem 12" xfId="2744" xr:uid="{00000000-0005-0000-0000-0000E9070000}"/>
    <cellStyle name="SAPBEXheaderItem 13" xfId="2800" xr:uid="{EB855314-A129-4727-9081-660601C870AE}"/>
    <cellStyle name="SAPBEXheaderItem 14" xfId="2852" xr:uid="{15476E64-2D4C-4705-A11E-3F7DEC912186}"/>
    <cellStyle name="SAPBEXheaderItem 15" xfId="2890" xr:uid="{9A98C188-A939-4234-8119-8ABF77478EF2}"/>
    <cellStyle name="SAPBEXheaderItem 16" xfId="2934" xr:uid="{BBB0E4D9-ADF3-43FE-A24A-7D11B49CAD9E}"/>
    <cellStyle name="SAPBEXheaderItem 17" xfId="2978" xr:uid="{1F43691C-0C2F-42DB-AD82-B124F70DC24E}"/>
    <cellStyle name="SAPBEXheaderItem 18" xfId="15889" xr:uid="{A472FA82-2461-4642-B5FF-B56E570D8197}"/>
    <cellStyle name="SAPBEXheaderItem 2" xfId="1734" xr:uid="{00000000-0005-0000-0000-0000EA070000}"/>
    <cellStyle name="SAPBEXheaderItem 2 10" xfId="11042" xr:uid="{0322D522-6AF0-4AF3-B7D5-A7FD6FBBCA9D}"/>
    <cellStyle name="SAPBEXheaderItem 2 11" xfId="13728" xr:uid="{C295A360-24EF-4D0B-9D0D-5EF9F5EE0979}"/>
    <cellStyle name="SAPBEXheaderItem 2 12" xfId="13287" xr:uid="{8D8179A1-729D-4828-BDD9-A42AEA653E4B}"/>
    <cellStyle name="SAPBEXheaderItem 2 2" xfId="1735" xr:uid="{00000000-0005-0000-0000-0000EB070000}"/>
    <cellStyle name="SAPBEXheaderItem 2 2 2" xfId="1736" xr:uid="{00000000-0005-0000-0000-0000EC070000}"/>
    <cellStyle name="SAPBEXheaderItem 2 2 2 10" xfId="13727" xr:uid="{3D63CDB5-E33D-4A98-A4D6-B833EBA50F9A}"/>
    <cellStyle name="SAPBEXheaderItem 2 2 2 11" xfId="13519" xr:uid="{95FE24D8-F3D3-47ED-8BD6-F0CB5B817B4E}"/>
    <cellStyle name="SAPBEXheaderItem 2 2 2 2" xfId="4347" xr:uid="{D1A02440-1AD4-4307-B664-574D163627DD}"/>
    <cellStyle name="SAPBEXheaderItem 2 2 2 3" xfId="3066" xr:uid="{62E6489D-BE7D-46D2-BED1-8D51A0BDA291}"/>
    <cellStyle name="SAPBEXheaderItem 2 2 2 4" xfId="6573" xr:uid="{BA5A3EC8-AC0B-4920-BD64-FE3886E456A1}"/>
    <cellStyle name="SAPBEXheaderItem 2 2 2 5" xfId="7796" xr:uid="{7114A0B0-CF3D-46F8-A2E3-0F5A1CFB8FD7}"/>
    <cellStyle name="SAPBEXheaderItem 2 2 2 6" xfId="7548" xr:uid="{40FA2F00-6EF4-410C-95DF-06406EE303C5}"/>
    <cellStyle name="SAPBEXheaderItem 2 2 2 7" xfId="8791" xr:uid="{4F3A8561-C356-4B29-95A2-7FB01E2185D1}"/>
    <cellStyle name="SAPBEXheaderItem 2 2 2 8" xfId="8155" xr:uid="{F0D69879-B23E-4D1A-932B-03211A408E46}"/>
    <cellStyle name="SAPBEXheaderItem 2 2 2 9" xfId="11255" xr:uid="{23B5A30E-C068-4575-805E-67484D4A43BE}"/>
    <cellStyle name="SAPBEXheaderItem 2 3" xfId="4345" xr:uid="{9B02C675-4E1A-43E4-A2DC-9436D3BC1946}"/>
    <cellStyle name="SAPBEXheaderItem 2 4" xfId="3068" xr:uid="{1B282A91-B172-4784-8F22-596344540BFA}"/>
    <cellStyle name="SAPBEXheaderItem 2 5" xfId="6575" xr:uid="{F240CFB3-62BB-49AA-A2BF-659F55449443}"/>
    <cellStyle name="SAPBEXheaderItem 2 6" xfId="7797" xr:uid="{7C7DB451-04B5-4FD6-B8ED-92F6F78EF70E}"/>
    <cellStyle name="SAPBEXheaderItem 2 7" xfId="7287" xr:uid="{F058F183-62B5-4148-9608-4FA62F9C5DB9}"/>
    <cellStyle name="SAPBEXheaderItem 2 8" xfId="8528" xr:uid="{7EC20AB1-5695-4F30-A3F5-1BF4DE1BDBEB}"/>
    <cellStyle name="SAPBEXheaderItem 2 9" xfId="7866" xr:uid="{FBD0B02D-2745-44ED-A5E4-13DF18970207}"/>
    <cellStyle name="SAPBEXheaderItem 3" xfId="1737" xr:uid="{00000000-0005-0000-0000-0000ED070000}"/>
    <cellStyle name="SAPBEXheaderItem 3 10" xfId="13726" xr:uid="{744DCFFA-50E7-4685-A745-57AE24F25D98}"/>
    <cellStyle name="SAPBEXheaderItem 3 11" xfId="14715" xr:uid="{F42A2966-F18F-441D-8DA1-9595B4BB8117}"/>
    <cellStyle name="SAPBEXheaderItem 3 2" xfId="4348" xr:uid="{485CC102-BE6E-4236-8390-35B201723EBC}"/>
    <cellStyle name="SAPBEXheaderItem 3 3" xfId="3065" xr:uid="{15E91B06-9004-455E-97BE-E224B4F4732A}"/>
    <cellStyle name="SAPBEXheaderItem 3 4" xfId="6572" xr:uid="{5D0B75D6-76D4-4E33-BCA3-02C91BA41CD7}"/>
    <cellStyle name="SAPBEXheaderItem 3 5" xfId="6059" xr:uid="{431E4969-4ADE-4737-9CB2-7A40B683B022}"/>
    <cellStyle name="SAPBEXheaderItem 3 6" xfId="9040" xr:uid="{37F87C91-FEB9-43E1-91CD-60B049ED72F0}"/>
    <cellStyle name="SAPBEXheaderItem 3 7" xfId="10288" xr:uid="{CF94DA64-6921-4185-962C-1C47A8CF4178}"/>
    <cellStyle name="SAPBEXheaderItem 3 8" xfId="9261" xr:uid="{E4CA0157-CDE1-4575-89C8-043D17279D2D}"/>
    <cellStyle name="SAPBEXheaderItem 3 9" xfId="12579" xr:uid="{FF537735-5279-4A63-8772-D5BED2201FC5}"/>
    <cellStyle name="SAPBEXheaderItem 4" xfId="1738" xr:uid="{00000000-0005-0000-0000-0000EE070000}"/>
    <cellStyle name="SAPBEXheaderItem 4 10" xfId="13725" xr:uid="{3748979E-525E-4271-AC22-30F89077B095}"/>
    <cellStyle name="SAPBEXheaderItem 4 11" xfId="14714" xr:uid="{EB6FD4F6-4378-4A7D-9869-0A7008A36E72}"/>
    <cellStyle name="SAPBEXheaderItem 4 2" xfId="4349" xr:uid="{6888B575-ACAA-4CA7-8B36-9EA03196F3E7}"/>
    <cellStyle name="SAPBEXheaderItem 4 3" xfId="3064" xr:uid="{8E7C8ADC-854D-45D5-8580-15C9C603DA85}"/>
    <cellStyle name="SAPBEXheaderItem 4 4" xfId="6571" xr:uid="{44BF1E1F-B2F3-439E-8D80-D63F77C74E16}"/>
    <cellStyle name="SAPBEXheaderItem 4 5" xfId="7795" xr:uid="{544C6E12-DB2B-4567-9C07-CC07184C89DD}"/>
    <cellStyle name="SAPBEXheaderItem 4 6" xfId="9039" xr:uid="{021CB70D-9BD5-4EB9-96DA-A33CA13C1866}"/>
    <cellStyle name="SAPBEXheaderItem 4 7" xfId="10287" xr:uid="{BB07DB4E-7C9F-49D4-B3C0-4F424728CA01}"/>
    <cellStyle name="SAPBEXheaderItem 4 8" xfId="10020" xr:uid="{CFA1DAC6-5825-434F-86E0-B9FC20350A4A}"/>
    <cellStyle name="SAPBEXheaderItem 4 9" xfId="12578" xr:uid="{063BEC79-23FF-463B-AC2A-2D1E6EAC76CA}"/>
    <cellStyle name="SAPBEXheaderItem 5" xfId="1739" xr:uid="{00000000-0005-0000-0000-0000EF070000}"/>
    <cellStyle name="SAPBEXheaderItem 5 10" xfId="13724" xr:uid="{754405B2-35DC-4BC2-9A9F-3BA81C2837CF}"/>
    <cellStyle name="SAPBEXheaderItem 5 11" xfId="14713" xr:uid="{F91D1719-3877-445C-9D72-326D9CE3CF2E}"/>
    <cellStyle name="SAPBEXheaderItem 5 2" xfId="4350" xr:uid="{0D826D69-583B-4CFB-9C66-18F521E3A30A}"/>
    <cellStyle name="SAPBEXheaderItem 5 3" xfId="3063" xr:uid="{3A7CB856-5CD5-42EF-BED3-8688C32A08BA}"/>
    <cellStyle name="SAPBEXheaderItem 5 4" xfId="6570" xr:uid="{CD18C79C-4A66-479A-808F-9EA1AFFB591B}"/>
    <cellStyle name="SAPBEXheaderItem 5 5" xfId="6060" xr:uid="{05971DE2-9E01-46A0-83FF-030CF13D1B09}"/>
    <cellStyle name="SAPBEXheaderItem 5 6" xfId="9038" xr:uid="{B76244F8-CDC3-4E17-AE53-4812CBB7ABBD}"/>
    <cellStyle name="SAPBEXheaderItem 5 7" xfId="10286" xr:uid="{25D99959-E7FA-4BA6-B4B7-662AB446597C}"/>
    <cellStyle name="SAPBEXheaderItem 5 8" xfId="11516" xr:uid="{375E6DB0-5324-46DD-A37E-EAFBDAB779DE}"/>
    <cellStyle name="SAPBEXheaderItem 5 9" xfId="12577" xr:uid="{5509E20E-2DAD-4DAE-8C9A-9F75E36F623C}"/>
    <cellStyle name="SAPBEXheaderItem 6" xfId="1740" xr:uid="{00000000-0005-0000-0000-0000F0070000}"/>
    <cellStyle name="SAPBEXheaderItem 6 10" xfId="13723" xr:uid="{A6298380-64FD-4345-92AD-C846A4E30C7A}"/>
    <cellStyle name="SAPBEXheaderItem 6 11" xfId="14712" xr:uid="{55D15E95-25D7-4CB8-AD0B-85FCDB60DA74}"/>
    <cellStyle name="SAPBEXheaderItem 6 2" xfId="4351" xr:uid="{B22DA193-3EEA-419A-BAD9-D2DB2FDCB935}"/>
    <cellStyle name="SAPBEXheaderItem 6 3" xfId="3062" xr:uid="{32E09D68-66AF-4F36-9ABB-83BF4BE94C2B}"/>
    <cellStyle name="SAPBEXheaderItem 6 4" xfId="6569" xr:uid="{4601ED73-082B-47CE-A8A9-83AB6CD49376}"/>
    <cellStyle name="SAPBEXheaderItem 6 5" xfId="7938" xr:uid="{BB3F5BD3-BD89-4A25-BD83-AFA166298BFE}"/>
    <cellStyle name="SAPBEXheaderItem 6 6" xfId="9037" xr:uid="{F41FE47F-C5B4-4F79-BCB5-91B8583817DD}"/>
    <cellStyle name="SAPBEXheaderItem 6 7" xfId="10285" xr:uid="{BF34B8C5-F3AA-4BAB-B41A-AC9284AD0C2B}"/>
    <cellStyle name="SAPBEXheaderItem 6 8" xfId="11515" xr:uid="{FBD36F33-B7DD-434B-AA85-A90BDE3A868E}"/>
    <cellStyle name="SAPBEXheaderItem 6 9" xfId="12576" xr:uid="{76077820-7930-4218-A15E-366F94639E27}"/>
    <cellStyle name="SAPBEXheaderItem 7" xfId="1741" xr:uid="{00000000-0005-0000-0000-0000F1070000}"/>
    <cellStyle name="SAPBEXheaderItem 7 10" xfId="13722" xr:uid="{3BB59EE4-2500-407F-BAAE-898AC86DF6B5}"/>
    <cellStyle name="SAPBEXheaderItem 7 11" xfId="14711" xr:uid="{CB78D10E-A023-478F-85F6-BFC7876EE44F}"/>
    <cellStyle name="SAPBEXheaderItem 7 2" xfId="4352" xr:uid="{56CF1C7D-24FA-4600-8790-DE16075DC687}"/>
    <cellStyle name="SAPBEXheaderItem 7 3" xfId="3061" xr:uid="{F219CA8C-4C86-4ED9-B763-1937359D5D9B}"/>
    <cellStyle name="SAPBEXheaderItem 7 4" xfId="6568" xr:uid="{3EB8C93B-7BED-4C4D-A40C-0E9CFEC41A44}"/>
    <cellStyle name="SAPBEXheaderItem 7 5" xfId="6061" xr:uid="{22143C2B-1250-494D-B749-EA744263961E}"/>
    <cellStyle name="SAPBEXheaderItem 7 6" xfId="9036" xr:uid="{31B7CE8F-FEC3-4700-8C65-94B3856473C3}"/>
    <cellStyle name="SAPBEXheaderItem 7 7" xfId="10284" xr:uid="{5D4A2134-6665-432D-9E40-A27E34162E3E}"/>
    <cellStyle name="SAPBEXheaderItem 7 8" xfId="11514" xr:uid="{54AA153F-A45B-4C45-983F-C2AF88AD1F68}"/>
    <cellStyle name="SAPBEXheaderItem 7 9" xfId="12575" xr:uid="{FA2E4CB8-1DDC-4E5B-9D50-67F46C76B78E}"/>
    <cellStyle name="SAPBEXheaderItem 8" xfId="1742" xr:uid="{00000000-0005-0000-0000-0000F2070000}"/>
    <cellStyle name="SAPBEXheaderItem 8 10" xfId="11406" xr:uid="{CEA23FEA-CDEF-42F6-93E8-A85FE8A1E7E4}"/>
    <cellStyle name="SAPBEXheaderItem 8 11" xfId="14710" xr:uid="{0D3071B3-8421-44AB-8EC3-E833FE88C3B5}"/>
    <cellStyle name="SAPBEXheaderItem 8 2" xfId="4353" xr:uid="{D5A744C2-8543-4C91-92CA-8A33330D0110}"/>
    <cellStyle name="SAPBEXheaderItem 8 3" xfId="3171" xr:uid="{3E36BD45-29FF-4119-A451-533133262ED6}"/>
    <cellStyle name="SAPBEXheaderItem 8 4" xfId="4346" xr:uid="{0C803464-A9F9-4D28-9067-098C16760EA6}"/>
    <cellStyle name="SAPBEXheaderItem 8 5" xfId="6062" xr:uid="{DFEABB8F-2D0B-41EC-AAAF-55C6DC454D4D}"/>
    <cellStyle name="SAPBEXheaderItem 8 6" xfId="9035" xr:uid="{064C41BA-6CEC-4567-90B1-63368AAFCE0D}"/>
    <cellStyle name="SAPBEXheaderItem 8 7" xfId="10283" xr:uid="{492FD8E8-DCF0-4172-9BE6-B0E77FC4B252}"/>
    <cellStyle name="SAPBEXheaderItem 8 8" xfId="8920" xr:uid="{5A7F1411-D0F7-41CD-B5F3-A38BAC5C1374}"/>
    <cellStyle name="SAPBEXheaderItem 8 9" xfId="12574" xr:uid="{68781299-38F0-41DE-A4DE-8F4E9DABD40B}"/>
    <cellStyle name="SAPBEXheaderItem 9" xfId="1743" xr:uid="{00000000-0005-0000-0000-0000F3070000}"/>
    <cellStyle name="SAPBEXheaderItem 9 10" xfId="13721" xr:uid="{2A267E43-4B6D-45E1-A0F2-F57D533E9307}"/>
    <cellStyle name="SAPBEXheaderItem 9 11" xfId="14709" xr:uid="{8CD58B93-6D0F-4EBD-81FB-5A520AE14023}"/>
    <cellStyle name="SAPBEXheaderItem 9 2" xfId="4354" xr:uid="{1068AC74-275A-4164-8B70-8635248840E1}"/>
    <cellStyle name="SAPBEXheaderItem 9 3" xfId="3013" xr:uid="{4EBC798E-8061-4BD9-B4AE-ECD7B0D28A0A}"/>
    <cellStyle name="SAPBEXheaderItem 9 4" xfId="6567" xr:uid="{2145288C-2F17-442C-A45E-29E875926131}"/>
    <cellStyle name="SAPBEXheaderItem 9 5" xfId="6323" xr:uid="{0F4B3B31-B32C-4335-8435-19CAF7CCCF6F}"/>
    <cellStyle name="SAPBEXheaderItem 9 6" xfId="9034" xr:uid="{0267D459-7D09-4BB6-96F5-76366443C26E}"/>
    <cellStyle name="SAPBEXheaderItem 9 7" xfId="10282" xr:uid="{975B29F8-95B8-40C4-AC22-06D14274C985}"/>
    <cellStyle name="SAPBEXheaderItem 9 8" xfId="6383" xr:uid="{9308D579-C1D4-46B0-98CE-AEA4B2831EA4}"/>
    <cellStyle name="SAPBEXheaderItem 9 9" xfId="12573" xr:uid="{3610AEA9-E66E-4B6C-88B6-873A1B76CB30}"/>
    <cellStyle name="SAPBEXheaderItem_gxaccion, 68" xfId="1744" xr:uid="{00000000-0005-0000-0000-0000F4070000}"/>
    <cellStyle name="SAPBEXheaderText" xfId="1745" xr:uid="{00000000-0005-0000-0000-0000F5070000}"/>
    <cellStyle name="SAPBEXheaderText 10" xfId="1746" xr:uid="{00000000-0005-0000-0000-0000F6070000}"/>
    <cellStyle name="SAPBEXheaderText 10 10" xfId="9958" xr:uid="{C64C8301-84E4-4BB4-A9CD-43D80AD42DAA}"/>
    <cellStyle name="SAPBEXheaderText 10 11" xfId="14708" xr:uid="{58650266-919D-4FD1-9755-FF3794C2B811}"/>
    <cellStyle name="SAPBEXheaderText 10 2" xfId="4355" xr:uid="{543D2C07-123D-4D37-A835-3BB6E7B4BD80}"/>
    <cellStyle name="SAPBEXheaderText 10 3" xfId="5827" xr:uid="{0FF494E7-8527-4042-82E1-E6A109649680}"/>
    <cellStyle name="SAPBEXheaderText 10 4" xfId="4358" xr:uid="{8E006836-0811-4F10-A83A-266504101170}"/>
    <cellStyle name="SAPBEXheaderText 10 5" xfId="7793" xr:uid="{C46FB118-08FD-493A-ACD9-AD7759142142}"/>
    <cellStyle name="SAPBEXheaderText 10 6" xfId="9033" xr:uid="{26F10C47-1D05-44CD-B88C-F3FAF241B359}"/>
    <cellStyle name="SAPBEXheaderText 10 7" xfId="10281" xr:uid="{829A5564-535C-4BB5-9A7D-7244E18A8124}"/>
    <cellStyle name="SAPBEXheaderText 10 8" xfId="5161" xr:uid="{2017A947-85FB-41C6-B889-1123D4A9DE09}"/>
    <cellStyle name="SAPBEXheaderText 10 9" xfId="12572" xr:uid="{5DB7888A-814E-44B1-8EE0-3D051D9CC916}"/>
    <cellStyle name="SAPBEXheaderText 11" xfId="1747" xr:uid="{00000000-0005-0000-0000-0000F7070000}"/>
    <cellStyle name="SAPBEXheaderText 11 10" xfId="13720" xr:uid="{4D6C1C9C-0D89-4681-815B-1C646DD2D320}"/>
    <cellStyle name="SAPBEXheaderText 11 11" xfId="13288" xr:uid="{057A712A-FC49-4DD3-8AB9-0A03A36B1944}"/>
    <cellStyle name="SAPBEXheaderText 11 2" xfId="4356" xr:uid="{82CDB029-B654-4E23-AA26-B06C4A4BD41B}"/>
    <cellStyle name="SAPBEXheaderText 11 3" xfId="5828" xr:uid="{0989AB16-BAA9-4A3F-B359-2944474483F8}"/>
    <cellStyle name="SAPBEXheaderText 11 4" xfId="6565" xr:uid="{DBA5963C-24FA-465E-A0E0-423332F14304}"/>
    <cellStyle name="SAPBEXheaderText 11 5" xfId="7792" xr:uid="{EC02AE81-816C-46E9-8D22-A527FE41D682}"/>
    <cellStyle name="SAPBEXheaderText 11 6" xfId="7290" xr:uid="{9B7A24FB-A074-4212-AC31-F8311110145D}"/>
    <cellStyle name="SAPBEXheaderText 11 7" xfId="8531" xr:uid="{B805C71D-21BF-43F1-BAF2-10B6D2620E14}"/>
    <cellStyle name="SAPBEXheaderText 11 8" xfId="4832" xr:uid="{F045AC58-4B32-40F6-9193-A714A3EDF3FD}"/>
    <cellStyle name="SAPBEXheaderText 11 9" xfId="11044" xr:uid="{4C8CEC68-E712-4231-82C5-5AA727E0D007}"/>
    <cellStyle name="SAPBEXheaderText 12" xfId="2745" xr:uid="{00000000-0005-0000-0000-0000F8070000}"/>
    <cellStyle name="SAPBEXheaderText 13" xfId="2801" xr:uid="{6D77BCDE-5A46-4FBC-83B7-27BBD694E3E8}"/>
    <cellStyle name="SAPBEXheaderText 14" xfId="2853" xr:uid="{DC271772-76B6-4B39-8382-24F2C4A555D9}"/>
    <cellStyle name="SAPBEXheaderText 15" xfId="2891" xr:uid="{5FC62894-8950-4A22-BEFF-C41CDB1244F2}"/>
    <cellStyle name="SAPBEXheaderText 16" xfId="2935" xr:uid="{5C48DD8F-09B9-4882-B3C6-8389037CA0C1}"/>
    <cellStyle name="SAPBEXheaderText 17" xfId="2979" xr:uid="{979ED685-0921-46EE-A338-5103A7DE9936}"/>
    <cellStyle name="SAPBEXheaderText 18" xfId="15890" xr:uid="{224817D0-6ED2-4592-BE40-73E3F6571B37}"/>
    <cellStyle name="SAPBEXheaderText 2" xfId="1748" xr:uid="{00000000-0005-0000-0000-0000F9070000}"/>
    <cellStyle name="SAPBEXheaderText 2 10" xfId="12571" xr:uid="{1F137546-C8A2-427E-9460-3E7D9EE22563}"/>
    <cellStyle name="SAPBEXheaderText 2 11" xfId="11405" xr:uid="{BDBC3891-3BA4-429F-BA00-5EE422139303}"/>
    <cellStyle name="SAPBEXheaderText 2 12" xfId="14707" xr:uid="{B8C21DD6-2A3A-4432-9196-9470E3028D86}"/>
    <cellStyle name="SAPBEXheaderText 2 2" xfId="1749" xr:uid="{00000000-0005-0000-0000-0000FA070000}"/>
    <cellStyle name="SAPBEXheaderText 2 2 2" xfId="1750" xr:uid="{00000000-0005-0000-0000-0000FB070000}"/>
    <cellStyle name="SAPBEXheaderText 2 2 2 10" xfId="9959" xr:uid="{F9FC4D0C-F532-4CDD-B7ED-364940D367B2}"/>
    <cellStyle name="SAPBEXheaderText 2 2 2 11" xfId="14706" xr:uid="{07899CFF-9B10-4067-8B19-A4B6B61CB96F}"/>
    <cellStyle name="SAPBEXheaderText 2 2 2 2" xfId="4359" xr:uid="{7A332F9E-40EE-4A9F-A49B-8BBB37868F90}"/>
    <cellStyle name="SAPBEXheaderText 2 2 2 3" xfId="5831" xr:uid="{F4A4473F-B41E-44E2-A792-5D8A7C4F7C98}"/>
    <cellStyle name="SAPBEXheaderText 2 2 2 4" xfId="4570" xr:uid="{FB5ABDF8-B33E-4C8D-B836-C173727DE3AE}"/>
    <cellStyle name="SAPBEXheaderText 2 2 2 5" xfId="7789" xr:uid="{057FE868-29D4-4DD8-8636-307FC953134A}"/>
    <cellStyle name="SAPBEXheaderText 2 2 2 6" xfId="9031" xr:uid="{7A232DC9-3CD0-40F0-AA27-C778AE093A7B}"/>
    <cellStyle name="SAPBEXheaderText 2 2 2 7" xfId="10279" xr:uid="{3970942A-1938-4CE1-80F5-674B6F87A660}"/>
    <cellStyle name="SAPBEXheaderText 2 2 2 8" xfId="11513" xr:uid="{72C5F391-279E-4756-9805-7C961BE5216C}"/>
    <cellStyle name="SAPBEXheaderText 2 2 2 9" xfId="12570" xr:uid="{2BE96C8C-9AC7-4FB4-BC8B-04A710B68014}"/>
    <cellStyle name="SAPBEXheaderText 2 3" xfId="4357" xr:uid="{42494F48-D263-4BE4-8DDA-118155AA3410}"/>
    <cellStyle name="SAPBEXheaderText 2 4" xfId="5829" xr:uid="{A2B1E2F6-7DB9-4FE5-BD11-FD78013E598A}"/>
    <cellStyle name="SAPBEXheaderText 2 5" xfId="4569" xr:uid="{9C9FC6B8-8094-4213-B8C7-BBCEA5F2EC97}"/>
    <cellStyle name="SAPBEXheaderText 2 6" xfId="7791" xr:uid="{64EE1191-48EA-4953-864B-5A93BDFB5F77}"/>
    <cellStyle name="SAPBEXheaderText 2 7" xfId="9032" xr:uid="{D9E31EA8-0148-4B43-8424-857599C49C16}"/>
    <cellStyle name="SAPBEXheaderText 2 8" xfId="10280" xr:uid="{2CC8820E-5E32-4D77-8FD8-6414550C79A9}"/>
    <cellStyle name="SAPBEXheaderText 2 9" xfId="10021" xr:uid="{1AE914E6-A626-4A03-B0CD-22A1A1956D6B}"/>
    <cellStyle name="SAPBEXheaderText 3" xfId="1751" xr:uid="{00000000-0005-0000-0000-0000FC070000}"/>
    <cellStyle name="SAPBEXheaderText 3 10" xfId="11404" xr:uid="{A8513F18-070C-41DE-88B7-370CC54C51BF}"/>
    <cellStyle name="SAPBEXheaderText 3 11" xfId="13289" xr:uid="{8346A03F-BC54-46B9-95E9-D58375310663}"/>
    <cellStyle name="SAPBEXheaderText 3 2" xfId="4360" xr:uid="{6942545A-CD89-4C89-ADE5-FC68832FEED3}"/>
    <cellStyle name="SAPBEXheaderText 3 3" xfId="5832" xr:uid="{D5FD59AA-C7A1-4D0C-938F-F551BADA9F5C}"/>
    <cellStyle name="SAPBEXheaderText 3 4" xfId="4571" xr:uid="{E51F06D4-92E6-4AE5-9AC5-1B8166D2D652}"/>
    <cellStyle name="SAPBEXheaderText 3 5" xfId="7788" xr:uid="{9597EDB0-D626-4468-9A06-11DFA761697A}"/>
    <cellStyle name="SAPBEXheaderText 3 6" xfId="7292" xr:uid="{B5F11C5C-4F5D-4E1B-B937-EF4FDBFE0E90}"/>
    <cellStyle name="SAPBEXheaderText 3 7" xfId="8532" xr:uid="{C1D5922F-0402-4A01-8166-88D88B5E06BA}"/>
    <cellStyle name="SAPBEXheaderText 3 8" xfId="11512" xr:uid="{CD09AA18-8E1B-434B-9DC3-6C299CE33BF2}"/>
    <cellStyle name="SAPBEXheaderText 3 9" xfId="12110" xr:uid="{DE1CBAC8-9915-4AC2-BB35-BC9C261CDFD7}"/>
    <cellStyle name="SAPBEXheaderText 4" xfId="1752" xr:uid="{00000000-0005-0000-0000-0000FD070000}"/>
    <cellStyle name="SAPBEXheaderText 4 10" xfId="12335" xr:uid="{9A8D21B0-AFD8-4CE3-8B9C-8DC4F7E19301}"/>
    <cellStyle name="SAPBEXheaderText 4 11" xfId="14789" xr:uid="{035EECA1-F5DE-4653-80D9-1B1E458487D2}"/>
    <cellStyle name="SAPBEXheaderText 4 2" xfId="4361" xr:uid="{10214FA3-A6B6-40BC-9672-DA18DBA638A6}"/>
    <cellStyle name="SAPBEXheaderText 4 3" xfId="5833" xr:uid="{FC4A8368-5EFC-4FAE-B7A1-74CE491FC426}"/>
    <cellStyle name="SAPBEXheaderText 4 4" xfId="5189" xr:uid="{3F8A2CE7-AADB-41B0-BD01-B2AD58531C77}"/>
    <cellStyle name="SAPBEXheaderText 4 5" xfId="6063" xr:uid="{7E12D384-233A-4A97-A9B8-E85F22577E2D}"/>
    <cellStyle name="SAPBEXheaderText 4 6" xfId="9190" xr:uid="{4C184C55-415B-42B7-AE8C-F6CE35104145}"/>
    <cellStyle name="SAPBEXheaderText 4 7" xfId="10429" xr:uid="{68114444-E761-4F9A-9B06-867A0C18D563}"/>
    <cellStyle name="SAPBEXheaderText 4 8" xfId="6566" xr:uid="{90543F1E-0596-413C-919B-8C7CC53F7003}"/>
    <cellStyle name="SAPBEXheaderText 4 9" xfId="12720" xr:uid="{8337137A-D12C-4B4D-8E01-F2EE94B13DE7}"/>
    <cellStyle name="SAPBEXheaderText 5" xfId="1753" xr:uid="{00000000-0005-0000-0000-0000FE070000}"/>
    <cellStyle name="SAPBEXheaderText 5 10" xfId="13719" xr:uid="{375531D2-8303-48FD-B36B-5773E0D52CD7}"/>
    <cellStyle name="SAPBEXheaderText 5 11" xfId="13290" xr:uid="{2C662057-A4AE-4038-9397-AA0F3A3CC538}"/>
    <cellStyle name="SAPBEXheaderText 5 2" xfId="4362" xr:uid="{61894E10-5601-4E9F-8A77-A44DE7BD669E}"/>
    <cellStyle name="SAPBEXheaderText 5 3" xfId="5834" xr:uid="{EF2F543D-5C07-41CD-89C8-9F10CA6F0D5A}"/>
    <cellStyle name="SAPBEXheaderText 5 4" xfId="6564" xr:uid="{7D6F9DEA-4F71-400C-8A82-B9D9891E15A2}"/>
    <cellStyle name="SAPBEXheaderText 5 5" xfId="7787" xr:uid="{70CA21A1-08C6-4BC5-B4EB-3CEA86A08B73}"/>
    <cellStyle name="SAPBEXheaderText 5 6" xfId="7293" xr:uid="{D5AB48C2-0934-4D6D-8B8F-8FFADA45AFE7}"/>
    <cellStyle name="SAPBEXheaderText 5 7" xfId="8533" xr:uid="{ABD49910-7FCA-4B88-AFB1-EAA17B1A4B76}"/>
    <cellStyle name="SAPBEXheaderText 5 8" xfId="6453" xr:uid="{168B221C-74EE-4603-A96C-7A0AA1019FAF}"/>
    <cellStyle name="SAPBEXheaderText 5 9" xfId="12119" xr:uid="{3E33277C-F0B2-46A4-ACEF-BB93E243A65B}"/>
    <cellStyle name="SAPBEXheaderText 6" xfId="1754" xr:uid="{00000000-0005-0000-0000-0000FF070000}"/>
    <cellStyle name="SAPBEXheaderText 6 10" xfId="13718" xr:uid="{7E3C717E-1676-4BB5-B200-E046E83B4F28}"/>
    <cellStyle name="SAPBEXheaderText 6 11" xfId="13291" xr:uid="{9E34F5B3-8A52-4378-8F61-F0EADEC80DB0}"/>
    <cellStyle name="SAPBEXheaderText 6 2" xfId="4363" xr:uid="{FDA26FDB-8902-435B-813A-8B30B62F42ED}"/>
    <cellStyle name="SAPBEXheaderText 6 3" xfId="5835" xr:uid="{F073330D-D5CA-4FF3-BF67-FA0078AD94B9}"/>
    <cellStyle name="SAPBEXheaderText 6 4" xfId="6563" xr:uid="{274B0527-626B-42AB-880E-A02E3235963C}"/>
    <cellStyle name="SAPBEXheaderText 6 5" xfId="6064" xr:uid="{7C0261BD-6B84-43A5-88B1-1B4C62326CCD}"/>
    <cellStyle name="SAPBEXheaderText 6 6" xfId="7294" xr:uid="{E9164FD9-1525-43BA-A003-B374F969A4E0}"/>
    <cellStyle name="SAPBEXheaderText 6 7" xfId="8534" xr:uid="{E36AFED1-138B-4CF5-9336-A6D6624D2684}"/>
    <cellStyle name="SAPBEXheaderText 6 8" xfId="7537" xr:uid="{6D421A1B-DB36-4226-B4E4-533E6CB0C844}"/>
    <cellStyle name="SAPBEXheaderText 6 9" xfId="12120" xr:uid="{BCE317AF-56E0-40D0-B6F4-7C5F981DF8EF}"/>
    <cellStyle name="SAPBEXheaderText 7" xfId="1755" xr:uid="{00000000-0005-0000-0000-000000080000}"/>
    <cellStyle name="SAPBEXheaderText 7 10" xfId="13717" xr:uid="{C48A357F-1C13-4FBB-9475-989CAF7559B9}"/>
    <cellStyle name="SAPBEXheaderText 7 11" xfId="13520" xr:uid="{BD509B05-3939-43F6-85A4-3AA6118F02C3}"/>
    <cellStyle name="SAPBEXheaderText 7 2" xfId="4364" xr:uid="{3A09F5E9-E24D-45FA-A764-19150AA365FA}"/>
    <cellStyle name="SAPBEXheaderText 7 3" xfId="5836" xr:uid="{CDE0D91F-375B-4B23-A7E8-DD5A60A3952B}"/>
    <cellStyle name="SAPBEXheaderText 7 4" xfId="6562" xr:uid="{267D74EE-884E-4899-A94E-6B10391232C6}"/>
    <cellStyle name="SAPBEXheaderText 7 5" xfId="7786" xr:uid="{F2D22D6A-A28A-43E3-8CD4-6591A9AA7492}"/>
    <cellStyle name="SAPBEXheaderText 7 6" xfId="7549" xr:uid="{3A097C26-4476-4FAE-B0A3-C43C2D539786}"/>
    <cellStyle name="SAPBEXheaderText 7 7" xfId="8792" xr:uid="{A8F07985-2F3E-4CA0-8F01-C124EC166E12}"/>
    <cellStyle name="SAPBEXheaderText 7 8" xfId="9041" xr:uid="{10E64B69-847D-4EA9-B01D-C3A8DD07628E}"/>
    <cellStyle name="SAPBEXheaderText 7 9" xfId="11256" xr:uid="{EE178137-16D1-4051-9B0E-D3CA008711E0}"/>
    <cellStyle name="SAPBEXheaderText 8" xfId="1756" xr:uid="{00000000-0005-0000-0000-000001080000}"/>
    <cellStyle name="SAPBEXheaderText 8 10" xfId="13716" xr:uid="{F6AC0DD1-88C0-45A8-A6F8-43EAB677C07E}"/>
    <cellStyle name="SAPBEXheaderText 8 11" xfId="14705" xr:uid="{9C7073CD-7C86-49BF-815F-96CE647F9D88}"/>
    <cellStyle name="SAPBEXheaderText 8 2" xfId="4365" xr:uid="{765E44FF-26A9-4231-A6EA-F354DD924BAC}"/>
    <cellStyle name="SAPBEXheaderText 8 3" xfId="5837" xr:uid="{6C7DE6D4-F940-40AF-ACD6-02004AA696F3}"/>
    <cellStyle name="SAPBEXheaderText 8 4" xfId="6561" xr:uid="{0E58F203-B2DA-4731-8DD4-A5D46BDC4B95}"/>
    <cellStyle name="SAPBEXheaderText 8 5" xfId="6065" xr:uid="{13532144-8067-49C0-9C6C-9AFF8EBD24EB}"/>
    <cellStyle name="SAPBEXheaderText 8 6" xfId="9030" xr:uid="{C58E5034-E45C-4AC6-9097-D17715619B8D}"/>
    <cellStyle name="SAPBEXheaderText 8 7" xfId="10278" xr:uid="{3C27119B-8451-46F1-A7FB-DB64CCE9A40E}"/>
    <cellStyle name="SAPBEXheaderText 8 8" xfId="7288" xr:uid="{E269D120-34CE-493F-BFC5-CF3808729F0A}"/>
    <cellStyle name="SAPBEXheaderText 8 9" xfId="12569" xr:uid="{0208C6B7-8FB1-43D5-8C6B-6A3F77871E67}"/>
    <cellStyle name="SAPBEXheaderText 9" xfId="1757" xr:uid="{00000000-0005-0000-0000-000002080000}"/>
    <cellStyle name="SAPBEXheaderText 9 10" xfId="13715" xr:uid="{9B3394A5-86EF-4474-8A1B-D28064A6C721}"/>
    <cellStyle name="SAPBEXheaderText 9 11" xfId="14704" xr:uid="{FB44871D-97F9-4A71-82F1-052914B31D3E}"/>
    <cellStyle name="SAPBEXheaderText 9 2" xfId="4366" xr:uid="{AD0CDEB2-D193-4CA6-9E92-8EFFAF3384E8}"/>
    <cellStyle name="SAPBEXheaderText 9 3" xfId="5838" xr:uid="{CFD448AF-47F2-41FB-9E19-26900005744A}"/>
    <cellStyle name="SAPBEXheaderText 9 4" xfId="6560" xr:uid="{664C4C3B-AFA8-4AC1-9BE5-6A126F181526}"/>
    <cellStyle name="SAPBEXheaderText 9 5" xfId="7785" xr:uid="{46F4095C-85AC-4500-B04C-996284368ADA}"/>
    <cellStyle name="SAPBEXheaderText 9 6" xfId="9029" xr:uid="{3F76E4C9-3222-4E84-8C6E-92765A13EF7B}"/>
    <cellStyle name="SAPBEXheaderText 9 7" xfId="10277" xr:uid="{8A4A0C0A-A35E-49B6-BA41-5CFDEE158C30}"/>
    <cellStyle name="SAPBEXheaderText 9 8" xfId="7289" xr:uid="{0C596942-4ED6-455A-9A28-F4845DFA6054}"/>
    <cellStyle name="SAPBEXheaderText 9 9" xfId="12568" xr:uid="{64D866AA-A5C3-4B2F-B854-EA80BF3D980B}"/>
    <cellStyle name="SAPBEXheaderText_gxaccion, 68" xfId="1758" xr:uid="{00000000-0005-0000-0000-000003080000}"/>
    <cellStyle name="SAPBEXHLevel0" xfId="5" xr:uid="{00000000-0005-0000-0000-000004080000}"/>
    <cellStyle name="SAPBEXHLevel0 10" xfId="1760" xr:uid="{00000000-0005-0000-0000-000005080000}"/>
    <cellStyle name="SAPBEXHLevel0 10 10" xfId="12566" xr:uid="{EA0E504D-5277-42DC-8808-6CC6766DD8B1}"/>
    <cellStyle name="SAPBEXHLevel0 10 11" xfId="13713" xr:uid="{07D845D2-091B-41CF-ADFF-6AB490F1FA1A}"/>
    <cellStyle name="SAPBEXHLevel0 10 12" xfId="14702" xr:uid="{BF3376ED-6DCA-4F92-894F-B1315819146C}"/>
    <cellStyle name="SAPBEXHLevel0 10 2" xfId="5695" xr:uid="{504D52FB-7EC5-4301-A35F-7C03BD8AA3DC}"/>
    <cellStyle name="SAPBEXHLevel0 10 2 10" xfId="15763" xr:uid="{05C1267C-EB06-420A-93AD-4040E8E5591A}"/>
    <cellStyle name="SAPBEXHLevel0 10 2 2" xfId="7164" xr:uid="{54006C00-3BE8-459D-9631-46CCFC3C66E6}"/>
    <cellStyle name="SAPBEXHLevel0 10 2 3" xfId="8385" xr:uid="{DF1A41A3-02AA-4A56-83B8-DBAE4D1A59C6}"/>
    <cellStyle name="SAPBEXHLevel0 10 2 4" xfId="9637" xr:uid="{EDE74BA6-BD5D-4FDA-BFE2-B4B00F59E714}"/>
    <cellStyle name="SAPBEXHLevel0 10 2 5" xfId="10871" xr:uid="{430B0CF6-0D00-4AE6-94EB-8820B5961745}"/>
    <cellStyle name="SAPBEXHLevel0 10 2 6" xfId="12030" xr:uid="{B6809566-7690-400B-AAE2-C7EA43946BCB}"/>
    <cellStyle name="SAPBEXHLevel0 10 2 7" xfId="13158" xr:uid="{61C4D5A0-9204-4177-90C2-01D59CB91E3B}"/>
    <cellStyle name="SAPBEXHLevel0 10 2 8" xfId="14265" xr:uid="{144A5F49-6932-403A-A496-7B73A05C690D}"/>
    <cellStyle name="SAPBEXHLevel0 10 2 9" xfId="15171" xr:uid="{65BACAF8-82BC-4F40-8639-9867B9AC3067}"/>
    <cellStyle name="SAPBEXHLevel0 10 3" xfId="4368" xr:uid="{D0483D23-4C66-49A4-9AEE-1F73E5E9FB1D}"/>
    <cellStyle name="SAPBEXHLevel0 10 4" xfId="5840" xr:uid="{8A019DEB-6ED2-4383-8B4E-087541E1C2AE}"/>
    <cellStyle name="SAPBEXHLevel0 10 5" xfId="6558" xr:uid="{09866329-BB1A-4B5C-AB55-6079E6E21485}"/>
    <cellStyle name="SAPBEXHLevel0 10 6" xfId="6066" xr:uid="{FC8FBB5C-A3B8-44BE-8D15-C81D589646E8}"/>
    <cellStyle name="SAPBEXHLevel0 10 7" xfId="9027" xr:uid="{6BBEC8D5-1A00-42D3-BD6D-2F2556D22273}"/>
    <cellStyle name="SAPBEXHLevel0 10 8" xfId="10275" xr:uid="{06C902AF-459E-42A1-BFF4-A4D755A92333}"/>
    <cellStyle name="SAPBEXHLevel0 10 9" xfId="11510" xr:uid="{069F88E1-53EF-4A4A-A3D0-A54733CB98B7}"/>
    <cellStyle name="SAPBEXHLevel0 11" xfId="1761" xr:uid="{00000000-0005-0000-0000-000006080000}"/>
    <cellStyle name="SAPBEXHLevel0 11 10" xfId="12565" xr:uid="{64933E02-65B7-4A77-8E4B-743A158C2D60}"/>
    <cellStyle name="SAPBEXHLevel0 11 11" xfId="9960" xr:uid="{EA32FE53-774A-4B0C-9843-E004C20378EB}"/>
    <cellStyle name="SAPBEXHLevel0 11 12" xfId="14701" xr:uid="{FD6111AC-02EB-46E6-8C84-0031440601AF}"/>
    <cellStyle name="SAPBEXHLevel0 11 2" xfId="5696" xr:uid="{4B48D4F6-2B99-40A6-834A-6AB2EF00835F}"/>
    <cellStyle name="SAPBEXHLevel0 11 2 10" xfId="15764" xr:uid="{A3FCE65C-77FB-45FF-9090-E882558E7714}"/>
    <cellStyle name="SAPBEXHLevel0 11 2 2" xfId="7165" xr:uid="{D2C135A2-213D-4DC8-BCA0-E5D36198654F}"/>
    <cellStyle name="SAPBEXHLevel0 11 2 3" xfId="8386" xr:uid="{573F7095-7974-4F03-889C-29E79846AD64}"/>
    <cellStyle name="SAPBEXHLevel0 11 2 4" xfId="9638" xr:uid="{853C6088-028D-49B6-9A55-CDFB97E12817}"/>
    <cellStyle name="SAPBEXHLevel0 11 2 5" xfId="10872" xr:uid="{659FFD95-6587-40CB-A52D-536841214C78}"/>
    <cellStyle name="SAPBEXHLevel0 11 2 6" xfId="12031" xr:uid="{D064DBD7-08B0-4BF3-B6B4-04813A4ED199}"/>
    <cellStyle name="SAPBEXHLevel0 11 2 7" xfId="13159" xr:uid="{07CEF9FD-982F-480C-BC8F-8D9F1B1E3D6B}"/>
    <cellStyle name="SAPBEXHLevel0 11 2 8" xfId="14266" xr:uid="{4275BAEB-6345-4D10-B96A-D5C7F14CF42D}"/>
    <cellStyle name="SAPBEXHLevel0 11 2 9" xfId="15172" xr:uid="{81193227-C540-4CE1-A8DC-DCEBA8B6C153}"/>
    <cellStyle name="SAPBEXHLevel0 11 3" xfId="4369" xr:uid="{8C95B7B7-F60E-4766-A125-7136F3D2C57C}"/>
    <cellStyle name="SAPBEXHLevel0 11 4" xfId="5841" xr:uid="{0F833DE9-3614-433C-A5FA-3E7DDB96FA23}"/>
    <cellStyle name="SAPBEXHLevel0 11 5" xfId="4573" xr:uid="{5B55FD12-8C5D-45BB-840C-668D6AD5E6D9}"/>
    <cellStyle name="SAPBEXHLevel0 11 6" xfId="6067" xr:uid="{0B5C9A4E-0D20-4ACE-8DBA-411118BCB04C}"/>
    <cellStyle name="SAPBEXHLevel0 11 7" xfId="9026" xr:uid="{5AF7E38E-4DB6-49FA-B4F0-A65F3488F53B}"/>
    <cellStyle name="SAPBEXHLevel0 11 8" xfId="10274" xr:uid="{00A3C6E2-A3C1-45DD-AF7A-9BBBB1C5DDCD}"/>
    <cellStyle name="SAPBEXHLevel0 11 9" xfId="11509" xr:uid="{559B3B77-B1E7-4264-A6CB-00180FD0BBA4}"/>
    <cellStyle name="SAPBEXHLevel0 12" xfId="1762" xr:uid="{00000000-0005-0000-0000-000007080000}"/>
    <cellStyle name="SAPBEXHLevel0 12 10" xfId="12564" xr:uid="{FC6133E3-2057-4F39-8510-917EDB7A2854}"/>
    <cellStyle name="SAPBEXHLevel0 12 11" xfId="13712" xr:uid="{379610A4-D138-4837-98BB-1520676D6F30}"/>
    <cellStyle name="SAPBEXHLevel0 12 12" xfId="14700" xr:uid="{FD1D408E-7795-4F59-B279-2EC76F1EB7CA}"/>
    <cellStyle name="SAPBEXHLevel0 12 2" xfId="5697" xr:uid="{2170624C-CCB8-4F67-9119-2CBB31934997}"/>
    <cellStyle name="SAPBEXHLevel0 12 2 10" xfId="15765" xr:uid="{0062ED3F-9D0F-40F1-AA77-16DCFC033206}"/>
    <cellStyle name="SAPBEXHLevel0 12 2 2" xfId="7166" xr:uid="{7AD9E86D-371F-47CB-A5D8-E4876E32497E}"/>
    <cellStyle name="SAPBEXHLevel0 12 2 3" xfId="8387" xr:uid="{4243E6C6-C1CF-4912-8562-B5661FD6DE8D}"/>
    <cellStyle name="SAPBEXHLevel0 12 2 4" xfId="9639" xr:uid="{7AA092D7-3035-441C-8BA9-3F51B3ADF4C9}"/>
    <cellStyle name="SAPBEXHLevel0 12 2 5" xfId="10873" xr:uid="{CA436B54-BED0-481C-A244-E45EE80B046D}"/>
    <cellStyle name="SAPBEXHLevel0 12 2 6" xfId="12032" xr:uid="{E9CA86E2-97C4-48D2-8FC3-F033DBEED21C}"/>
    <cellStyle name="SAPBEXHLevel0 12 2 7" xfId="13160" xr:uid="{2D2534B0-7C3F-4CFF-B022-3D828B5C85DB}"/>
    <cellStyle name="SAPBEXHLevel0 12 2 8" xfId="14267" xr:uid="{4C149166-C9E3-44B4-B20B-F2F30EFDB231}"/>
    <cellStyle name="SAPBEXHLevel0 12 2 9" xfId="15173" xr:uid="{78976FB3-4D94-496A-96EC-6F2E400D6124}"/>
    <cellStyle name="SAPBEXHLevel0 12 3" xfId="4370" xr:uid="{B0F300B7-2384-44A1-961A-DBDED43BEE40}"/>
    <cellStyle name="SAPBEXHLevel0 12 4" xfId="5842" xr:uid="{01B437B5-615E-47CD-9376-EA155A72A406}"/>
    <cellStyle name="SAPBEXHLevel0 12 5" xfId="6557" xr:uid="{A593A3C1-5D04-46D7-8413-3014D945A87A}"/>
    <cellStyle name="SAPBEXHLevel0 12 6" xfId="6324" xr:uid="{A56D2E34-8C3F-4D1D-913E-99DEAD2338BB}"/>
    <cellStyle name="SAPBEXHLevel0 12 7" xfId="9025" xr:uid="{9431B57C-281E-458B-9054-3D371B7A9556}"/>
    <cellStyle name="SAPBEXHLevel0 12 8" xfId="10273" xr:uid="{54FD8209-3137-4C2A-8826-1763F4339F86}"/>
    <cellStyle name="SAPBEXHLevel0 12 9" xfId="7291" xr:uid="{88B37FB5-EFF2-4E09-B996-E60D6BD07635}"/>
    <cellStyle name="SAPBEXHLevel0 13" xfId="1763" xr:uid="{00000000-0005-0000-0000-000008080000}"/>
    <cellStyle name="SAPBEXHLevel0 13 10" xfId="12563" xr:uid="{D074BDE8-A0B9-4BE0-B3F9-91257D1C3ED0}"/>
    <cellStyle name="SAPBEXHLevel0 13 11" xfId="11403" xr:uid="{06E226CD-697F-4B7E-A971-77146F2A5C29}"/>
    <cellStyle name="SAPBEXHLevel0 13 12" xfId="14699" xr:uid="{43E4FC5C-51DF-4BEA-9C92-3CCDC0CC1BE9}"/>
    <cellStyle name="SAPBEXHLevel0 13 2" xfId="5698" xr:uid="{A1530F4E-3BF9-4FE1-B733-44A54C7123A5}"/>
    <cellStyle name="SAPBEXHLevel0 13 2 10" xfId="15766" xr:uid="{967D603C-F374-443E-9AD4-93B7DC930A16}"/>
    <cellStyle name="SAPBEXHLevel0 13 2 2" xfId="7167" xr:uid="{E5C3D509-F0F8-452B-874F-93CC893A7555}"/>
    <cellStyle name="SAPBEXHLevel0 13 2 3" xfId="8388" xr:uid="{C488533E-DD94-4F29-9D2A-6EF3A4A77FB8}"/>
    <cellStyle name="SAPBEXHLevel0 13 2 4" xfId="9640" xr:uid="{BE15DF93-349B-49BA-A00A-4FED3F651E93}"/>
    <cellStyle name="SAPBEXHLevel0 13 2 5" xfId="10874" xr:uid="{8C3634EC-1F40-4581-9317-E8DA43FC9C5B}"/>
    <cellStyle name="SAPBEXHLevel0 13 2 6" xfId="12033" xr:uid="{A5375CA3-5355-43B4-94C7-0B67BB047ADC}"/>
    <cellStyle name="SAPBEXHLevel0 13 2 7" xfId="13161" xr:uid="{BD0F2009-4892-45D6-804D-74BB621241EF}"/>
    <cellStyle name="SAPBEXHLevel0 13 2 8" xfId="14268" xr:uid="{8F086CCD-B777-415B-930E-E59F2A88E826}"/>
    <cellStyle name="SAPBEXHLevel0 13 2 9" xfId="15174" xr:uid="{55EBD462-FB72-46C3-AAF4-234FFA318008}"/>
    <cellStyle name="SAPBEXHLevel0 13 3" xfId="4371" xr:uid="{7F3FD54D-457F-4E75-BEEC-29E14873DF73}"/>
    <cellStyle name="SAPBEXHLevel0 13 4" xfId="5843" xr:uid="{34DF3899-DA96-457D-8B78-7C969C11E784}"/>
    <cellStyle name="SAPBEXHLevel0 13 5" xfId="4574" xr:uid="{DE497240-76DC-4DAF-A104-4675F2833CE9}"/>
    <cellStyle name="SAPBEXHLevel0 13 6" xfId="7784" xr:uid="{415DAA71-C4F9-4552-AD7D-72A3B52CAE2D}"/>
    <cellStyle name="SAPBEXHLevel0 13 7" xfId="9024" xr:uid="{1F1DFE10-1414-4B37-BE7C-CF87AFEAFD82}"/>
    <cellStyle name="SAPBEXHLevel0 13 8" xfId="10272" xr:uid="{0B2F8554-F4D9-41C3-9903-E41CED7BA461}"/>
    <cellStyle name="SAPBEXHLevel0 13 9" xfId="8919" xr:uid="{30992BD1-C252-4AF7-AEA5-C5A78168CD3C}"/>
    <cellStyle name="SAPBEXHLevel0 14" xfId="1759" xr:uid="{00000000-0005-0000-0000-000009080000}"/>
    <cellStyle name="SAPBEXHLevel0 14 10" xfId="13714" xr:uid="{3A4F8420-9B61-491C-8C26-CB2A1A81075C}"/>
    <cellStyle name="SAPBEXHLevel0 14 11" xfId="14703" xr:uid="{4DE5A0AC-52EC-44B0-B447-34A5D8959F2D}"/>
    <cellStyle name="SAPBEXHLevel0 14 2" xfId="4367" xr:uid="{E28C54D4-3DA1-4E1B-8113-FF6CF4FBD7B7}"/>
    <cellStyle name="SAPBEXHLevel0 14 3" xfId="5839" xr:uid="{3DFE53FF-8996-4C2F-B910-47DF34BC61F8}"/>
    <cellStyle name="SAPBEXHLevel0 14 4" xfId="6559" xr:uid="{299F2D77-5DFD-4FF5-A054-35F2B24123F3}"/>
    <cellStyle name="SAPBEXHLevel0 14 5" xfId="7937" xr:uid="{9B271FBB-B929-4C3B-BE63-3835BD907F93}"/>
    <cellStyle name="SAPBEXHLevel0 14 6" xfId="9028" xr:uid="{D4639F67-F4E4-4592-BBEB-39427D4BDD8F}"/>
    <cellStyle name="SAPBEXHLevel0 14 7" xfId="10276" xr:uid="{8950D79D-FC44-48EC-9713-9777E07E329D}"/>
    <cellStyle name="SAPBEXHLevel0 14 8" xfId="11511" xr:uid="{4306123E-D23E-4618-A199-C6F12B6E049F}"/>
    <cellStyle name="SAPBEXHLevel0 14 9" xfId="12567" xr:uid="{17A96A7B-A1EA-40FB-A837-96B626DFBB7A}"/>
    <cellStyle name="SAPBEXHLevel0 15" xfId="2687" xr:uid="{00000000-0005-0000-0000-00000A080000}"/>
    <cellStyle name="SAPBEXHLevel0 16" xfId="2720" xr:uid="{00000000-0005-0000-0000-00000B080000}"/>
    <cellStyle name="SAPBEXHLevel0 17" xfId="2772" xr:uid="{729C9C96-1922-41DC-A075-DA4B1C5E22D5}"/>
    <cellStyle name="SAPBEXHLevel0 18" xfId="2817" xr:uid="{BD4B748E-D956-44A9-BAEF-635E7547FB09}"/>
    <cellStyle name="SAPBEXHLevel0 19" xfId="2830" xr:uid="{E6D78D86-2E3A-412F-B064-B15180AE6C14}"/>
    <cellStyle name="SAPBEXHLevel0 2" xfId="53" xr:uid="{00000000-0005-0000-0000-00000C080000}"/>
    <cellStyle name="SAPBEXHLevel0 2 10" xfId="11296" xr:uid="{4DFA5234-9DDB-4FF1-A9DA-3E389A5C4BD7}"/>
    <cellStyle name="SAPBEXHLevel0 2 11" xfId="12375" xr:uid="{8378AB8B-E19F-4100-93ED-30CF8234E311}"/>
    <cellStyle name="SAPBEXHLevel0 2 12" xfId="13557" xr:uid="{521D3701-A173-495A-BDEA-564A63D0F951}"/>
    <cellStyle name="SAPBEXHLevel0 2 13" xfId="14546" xr:uid="{009A47DA-1BFD-4550-BEF0-BCC5749A313F}"/>
    <cellStyle name="SAPBEXHLevel0 2 2" xfId="1764" xr:uid="{00000000-0005-0000-0000-00000D080000}"/>
    <cellStyle name="SAPBEXHLevel0 2 2 10" xfId="12121" xr:uid="{ACCB7D3D-F8C1-47E7-B99A-A1D7C5434FE0}"/>
    <cellStyle name="SAPBEXHLevel0 2 2 11" xfId="13711" xr:uid="{669951BB-092F-4752-BC96-D31D155A8418}"/>
    <cellStyle name="SAPBEXHLevel0 2 2 12" xfId="13292" xr:uid="{0C06814F-1F09-45FE-8DE0-71A1D01486CF}"/>
    <cellStyle name="SAPBEXHLevel0 2 2 2" xfId="1765" xr:uid="{00000000-0005-0000-0000-00000E080000}"/>
    <cellStyle name="SAPBEXHLevel0 2 2 2 10" xfId="12562" xr:uid="{F98A768E-FBC9-48DA-89DE-DB3547A36630}"/>
    <cellStyle name="SAPBEXHLevel0 2 2 2 11" xfId="9961" xr:uid="{17820E88-607A-47DA-AB04-920A592BE36B}"/>
    <cellStyle name="SAPBEXHLevel0 2 2 2 12" xfId="14698" xr:uid="{3A4E203C-50DB-46AD-989B-0708F76E5B9C}"/>
    <cellStyle name="SAPBEXHLevel0 2 2 2 2" xfId="5700" xr:uid="{7E783594-0AE7-4A81-ADA8-7048DDC8719C}"/>
    <cellStyle name="SAPBEXHLevel0 2 2 2 2 10" xfId="15768" xr:uid="{9C56D490-78E4-4FCC-9635-6872638B8D85}"/>
    <cellStyle name="SAPBEXHLevel0 2 2 2 2 2" xfId="7169" xr:uid="{75BCCA61-4C2B-4CEC-AA6F-047CDC8D3E84}"/>
    <cellStyle name="SAPBEXHLevel0 2 2 2 2 3" xfId="8390" xr:uid="{AE9E1BBC-68CD-4E0E-9ED1-FA1F42025A44}"/>
    <cellStyle name="SAPBEXHLevel0 2 2 2 2 4" xfId="9642" xr:uid="{4E2D6EF8-6A0E-4C21-872C-8D47087E8B98}"/>
    <cellStyle name="SAPBEXHLevel0 2 2 2 2 5" xfId="10876" xr:uid="{AE85B3BA-CB9B-42D4-956F-CD8C85CF6D65}"/>
    <cellStyle name="SAPBEXHLevel0 2 2 2 2 6" xfId="12035" xr:uid="{1746F5D4-1448-4844-B34E-BEFCCDA3E66D}"/>
    <cellStyle name="SAPBEXHLevel0 2 2 2 2 7" xfId="13163" xr:uid="{D4031D94-8C94-499F-AE01-68E920A474CB}"/>
    <cellStyle name="SAPBEXHLevel0 2 2 2 2 8" xfId="14270" xr:uid="{31E92CF8-1A50-44C3-A852-ED7D74E8B1EC}"/>
    <cellStyle name="SAPBEXHLevel0 2 2 2 2 9" xfId="15176" xr:uid="{39533857-49D5-4CAF-9F92-99A3B7726968}"/>
    <cellStyle name="SAPBEXHLevel0 2 2 2 3" xfId="4373" xr:uid="{11822AE3-B8A1-40F2-9385-5047D9A8563A}"/>
    <cellStyle name="SAPBEXHLevel0 2 2 2 4" xfId="5845" xr:uid="{76988737-24EB-4C95-903F-5FEAA88D7F3A}"/>
    <cellStyle name="SAPBEXHLevel0 2 2 2 5" xfId="4575" xr:uid="{E240AFDD-90AB-4DB2-9A19-2B05C748A045}"/>
    <cellStyle name="SAPBEXHLevel0 2 2 2 6" xfId="7782" xr:uid="{815AB02F-E8D2-4423-9265-14B4038B9DEF}"/>
    <cellStyle name="SAPBEXHLevel0 2 2 2 7" xfId="9023" xr:uid="{A3320A03-57D5-4DE9-9EAF-2971C7149F71}"/>
    <cellStyle name="SAPBEXHLevel0 2 2 2 8" xfId="10271" xr:uid="{93D2E5D1-0E45-4D28-84A4-78DC0D71C272}"/>
    <cellStyle name="SAPBEXHLevel0 2 2 2 9" xfId="7474" xr:uid="{1C436DEA-918C-4F0E-B9BA-F30BAF5491DC}"/>
    <cellStyle name="SAPBEXHLevel0 2 2 3" xfId="4372" xr:uid="{C3D3A2D0-3C1E-45D4-804E-D9012646FFCE}"/>
    <cellStyle name="SAPBEXHLevel0 2 2 4" xfId="5844" xr:uid="{221DD1B9-085D-46E0-8EA8-D2DAB968FC3F}"/>
    <cellStyle name="SAPBEXHLevel0 2 2 5" xfId="6556" xr:uid="{DBBD4F88-1435-473D-BF01-E19E83493087}"/>
    <cellStyle name="SAPBEXHLevel0 2 2 6" xfId="7783" xr:uid="{C100E0C0-8DC7-4849-A19F-D0B50B72D295}"/>
    <cellStyle name="SAPBEXHLevel0 2 2 7" xfId="7295" xr:uid="{B32CE78B-C425-40C1-A1C3-221C929FFDD0}"/>
    <cellStyle name="SAPBEXHLevel0 2 2 8" xfId="8535" xr:uid="{286E0A6F-9D38-4FC7-A15F-F0F85F835342}"/>
    <cellStyle name="SAPBEXHLevel0 2 2 9" xfId="8918" xr:uid="{A229BB4C-32FB-438D-8444-98343B0D77C0}"/>
    <cellStyle name="SAPBEXHLevel0 2 3" xfId="5699" xr:uid="{7F647E2E-172C-44C2-AA92-903744576532}"/>
    <cellStyle name="SAPBEXHLevel0 2 3 10" xfId="15767" xr:uid="{09C677A3-9EDF-49CF-9CC7-227A9F5103F3}"/>
    <cellStyle name="SAPBEXHLevel0 2 3 2" xfId="7168" xr:uid="{DF5E9921-99A4-47F9-9035-408D73B37EC1}"/>
    <cellStyle name="SAPBEXHLevel0 2 3 3" xfId="8389" xr:uid="{79C987DD-36A8-4818-9C78-9C0C86F600D9}"/>
    <cellStyle name="SAPBEXHLevel0 2 3 4" xfId="9641" xr:uid="{CBACFB46-560C-4F4A-AFCF-C8545C5B7D36}"/>
    <cellStyle name="SAPBEXHLevel0 2 3 5" xfId="10875" xr:uid="{6B4854FA-5B1D-4D38-8859-C1C64C4F63CC}"/>
    <cellStyle name="SAPBEXHLevel0 2 3 6" xfId="12034" xr:uid="{B829E51A-74FE-4A7B-AFE1-B18F855B9B7A}"/>
    <cellStyle name="SAPBEXHLevel0 2 3 7" xfId="13162" xr:uid="{98B1F880-87F7-4E00-86E8-8B4DBC5AC859}"/>
    <cellStyle name="SAPBEXHLevel0 2 3 8" xfId="14269" xr:uid="{B947159C-898F-4D80-9102-2512DB0D29EA}"/>
    <cellStyle name="SAPBEXHLevel0 2 3 9" xfId="15175" xr:uid="{21B57C90-3F8C-43A2-8D48-A0883A5485B4}"/>
    <cellStyle name="SAPBEXHLevel0 2 4" xfId="3050" xr:uid="{BF228592-0167-4089-B8D6-FF84ACEEAE9E}"/>
    <cellStyle name="SAPBEXHLevel0 2 5" xfId="4884" xr:uid="{4360C9F2-E260-4EAE-AEA8-23768B461277}"/>
    <cellStyle name="SAPBEXHLevel0 2 6" xfId="6366" xr:uid="{C86D13C6-C793-4F6D-83B2-18E9C3EA449F}"/>
    <cellStyle name="SAPBEXHLevel0 2 7" xfId="7588" xr:uid="{DABF9331-CAAB-4981-8413-A5813BDDD8D1}"/>
    <cellStyle name="SAPBEXHLevel0 2 8" xfId="8833" xr:uid="{2DD1F62C-64A5-4CA8-BF03-6CB0176F4F40}"/>
    <cellStyle name="SAPBEXHLevel0 2 9" xfId="10080" xr:uid="{C057E1D3-299C-4D89-9C58-8EF6E5DF2B3C}"/>
    <cellStyle name="SAPBEXHLevel0 20" xfId="2892" xr:uid="{5A266C3C-2750-4DB0-ABE3-BC869C52A56A}"/>
    <cellStyle name="SAPBEXHLevel0 21" xfId="2936" xr:uid="{94F09790-A39E-43CB-9734-C3F02CFC318E}"/>
    <cellStyle name="SAPBEXHLevel0 22" xfId="2980" xr:uid="{8357C286-0ED8-4677-84F7-E7EBC570E48F}"/>
    <cellStyle name="SAPBEXHLevel0 23" xfId="3004" xr:uid="{C77F1D85-347F-4FD5-8972-4C6323715380}"/>
    <cellStyle name="SAPBEXHLevel0 24" xfId="15891" xr:uid="{B0035BB1-0E59-4CB8-9BC8-46187DF32491}"/>
    <cellStyle name="SAPBEXHLevel0 3" xfId="1766" xr:uid="{00000000-0005-0000-0000-00000F080000}"/>
    <cellStyle name="SAPBEXHLevel0 3 10" xfId="11129" xr:uid="{F2358BC3-3CD8-4475-9580-9CD8EC814E8C}"/>
    <cellStyle name="SAPBEXHLevel0 3 11" xfId="13710" xr:uid="{F6987163-6425-496E-A4EC-8E929A5DDBEF}"/>
    <cellStyle name="SAPBEXHLevel0 3 12" xfId="13293" xr:uid="{C90DF551-1891-444A-BDB6-47E0A58E3B64}"/>
    <cellStyle name="SAPBEXHLevel0 3 2" xfId="5701" xr:uid="{C9E90B20-C946-4202-BAED-F1D32CC1963B}"/>
    <cellStyle name="SAPBEXHLevel0 3 2 10" xfId="15769" xr:uid="{CAA30C26-78F8-4D07-A918-217071903C30}"/>
    <cellStyle name="SAPBEXHLevel0 3 2 2" xfId="7170" xr:uid="{C234322B-FE5F-4A95-BAC6-26400738663F}"/>
    <cellStyle name="SAPBEXHLevel0 3 2 3" xfId="8391" xr:uid="{AF5000C7-E0B0-4B8C-8D3D-1740B7CAEE96}"/>
    <cellStyle name="SAPBEXHLevel0 3 2 4" xfId="9643" xr:uid="{5CA243C0-48A1-48A1-A4DB-0E9E3DB585FE}"/>
    <cellStyle name="SAPBEXHLevel0 3 2 5" xfId="10877" xr:uid="{093B87B1-A59C-44F5-A5AE-6561FF123AFC}"/>
    <cellStyle name="SAPBEXHLevel0 3 2 6" xfId="12036" xr:uid="{44325153-943D-4C73-B79C-B05187FCDFEB}"/>
    <cellStyle name="SAPBEXHLevel0 3 2 7" xfId="13164" xr:uid="{9FD8DFBC-8AD1-4C80-AC05-D654B8BC78A7}"/>
    <cellStyle name="SAPBEXHLevel0 3 2 8" xfId="14271" xr:uid="{6180F1E6-CB90-4CCA-A977-05F4DE1B13F5}"/>
    <cellStyle name="SAPBEXHLevel0 3 2 9" xfId="15177" xr:uid="{5D3B2DF5-5CBA-493F-A7B3-3100BB1EB19C}"/>
    <cellStyle name="SAPBEXHLevel0 3 3" xfId="4374" xr:uid="{22D6A278-76D6-4F5F-B62F-32B2B688B171}"/>
    <cellStyle name="SAPBEXHLevel0 3 4" xfId="5846" xr:uid="{64CA629A-484D-403A-A7A9-3B545F322C92}"/>
    <cellStyle name="SAPBEXHLevel0 3 5" xfId="6555" xr:uid="{07C2F823-84A9-4407-A568-B56CDB2D78E3}"/>
    <cellStyle name="SAPBEXHLevel0 3 6" xfId="7781" xr:uid="{06785D98-F522-41E2-903F-6CB9D10AEBD5}"/>
    <cellStyle name="SAPBEXHLevel0 3 7" xfId="7296" xr:uid="{1AD8E872-1E26-4BBB-B2A0-04085874F386}"/>
    <cellStyle name="SAPBEXHLevel0 3 8" xfId="8536" xr:uid="{4EA72D7A-B859-47A9-A44E-8F32B82B540B}"/>
    <cellStyle name="SAPBEXHLevel0 3 9" xfId="8917" xr:uid="{012AE4CA-9CE1-4047-A4DF-A3CF514E7870}"/>
    <cellStyle name="SAPBEXHLevel0 4" xfId="1767" xr:uid="{00000000-0005-0000-0000-000010080000}"/>
    <cellStyle name="SAPBEXHLevel0 4 10" xfId="12561" xr:uid="{0EDFE846-A94F-46C5-9283-D6EAD9E32C0D}"/>
    <cellStyle name="SAPBEXHLevel0 4 11" xfId="11592" xr:uid="{486EC33C-ED99-4B9E-A926-E36F238FF785}"/>
    <cellStyle name="SAPBEXHLevel0 4 12" xfId="14697" xr:uid="{7858DC14-28F2-43C2-9205-6E55F0C7A5F5}"/>
    <cellStyle name="SAPBEXHLevel0 4 2" xfId="5702" xr:uid="{90614B4C-556A-4305-B8E0-F5ADA28F5083}"/>
    <cellStyle name="SAPBEXHLevel0 4 2 10" xfId="15770" xr:uid="{3F11C85F-FC19-4EE9-8BB9-DFA9EA653A07}"/>
    <cellStyle name="SAPBEXHLevel0 4 2 2" xfId="7171" xr:uid="{A2DA0C53-8CA0-4BA3-B936-936D54EB4C98}"/>
    <cellStyle name="SAPBEXHLevel0 4 2 3" xfId="8392" xr:uid="{5D284149-3972-4093-ADC0-845583495853}"/>
    <cellStyle name="SAPBEXHLevel0 4 2 4" xfId="9644" xr:uid="{45F8DB1C-B15C-4F86-A995-64FFB60AF29D}"/>
    <cellStyle name="SAPBEXHLevel0 4 2 5" xfId="10878" xr:uid="{5A68B337-1BC8-41C6-B449-8B11A1CEEE35}"/>
    <cellStyle name="SAPBEXHLevel0 4 2 6" xfId="12037" xr:uid="{009E9BC9-C5D2-4D4F-A746-ED20C6F44BFD}"/>
    <cellStyle name="SAPBEXHLevel0 4 2 7" xfId="13165" xr:uid="{2F6CEF37-0DC7-4B5F-A341-BCF40C8AF5BF}"/>
    <cellStyle name="SAPBEXHLevel0 4 2 8" xfId="14272" xr:uid="{ABA27C67-F169-470A-9903-042350C14713}"/>
    <cellStyle name="SAPBEXHLevel0 4 2 9" xfId="15178" xr:uid="{D83C83D8-3F16-407A-B476-0D43608488FD}"/>
    <cellStyle name="SAPBEXHLevel0 4 3" xfId="4375" xr:uid="{CDB8C379-A7D7-4BA2-A00F-7EC285E9819C}"/>
    <cellStyle name="SAPBEXHLevel0 4 4" xfId="5847" xr:uid="{8E220D63-4621-452E-B23C-F7AA452F5211}"/>
    <cellStyle name="SAPBEXHLevel0 4 5" xfId="4576" xr:uid="{EEDE5261-D4E4-43CC-90B7-313B974C311C}"/>
    <cellStyle name="SAPBEXHLevel0 4 6" xfId="7780" xr:uid="{2274F8B9-862B-4666-9773-1178436CAF10}"/>
    <cellStyle name="SAPBEXHLevel0 4 7" xfId="9022" xr:uid="{E799B1A0-F924-4B77-9A2D-9366BAE8DCDF}"/>
    <cellStyle name="SAPBEXHLevel0 4 8" xfId="10270" xr:uid="{0E176888-E0CE-4B00-9A34-0D60D55A9926}"/>
    <cellStyle name="SAPBEXHLevel0 4 9" xfId="7576" xr:uid="{7E100F8B-1785-4CD2-8F5C-2169CC681328}"/>
    <cellStyle name="SAPBEXHLevel0 5" xfId="1768" xr:uid="{00000000-0005-0000-0000-000011080000}"/>
    <cellStyle name="SAPBEXHLevel0 5 10" xfId="11133" xr:uid="{C8195192-B672-44AD-A01B-C831939AB90D}"/>
    <cellStyle name="SAPBEXHLevel0 5 11" xfId="13850" xr:uid="{2D82186F-AA11-44B0-9493-D8C773E7919A}"/>
    <cellStyle name="SAPBEXHLevel0 5 12" xfId="13294" xr:uid="{30272C08-8C90-41C4-8E7D-66DFDF106AD2}"/>
    <cellStyle name="SAPBEXHLevel0 5 2" xfId="5703" xr:uid="{C8FCB4A9-E40B-48D9-A177-DE4DEC02AC92}"/>
    <cellStyle name="SAPBEXHLevel0 5 2 10" xfId="15771" xr:uid="{99A16234-30E1-4CC4-9AF1-3060E8CFED51}"/>
    <cellStyle name="SAPBEXHLevel0 5 2 2" xfId="7172" xr:uid="{D5F1867A-85B4-4D38-9EB9-5D36EEE6C705}"/>
    <cellStyle name="SAPBEXHLevel0 5 2 3" xfId="8393" xr:uid="{04F91034-A3D0-42E5-A69D-25C9FEE21A8C}"/>
    <cellStyle name="SAPBEXHLevel0 5 2 4" xfId="9645" xr:uid="{512E0F2C-6844-456D-AD33-7AE6D242AE02}"/>
    <cellStyle name="SAPBEXHLevel0 5 2 5" xfId="10879" xr:uid="{6E809057-59A4-4CBA-86A4-04061A5F722D}"/>
    <cellStyle name="SAPBEXHLevel0 5 2 6" xfId="12038" xr:uid="{E5E176B1-C6F3-47D9-8CE0-5568858A2972}"/>
    <cellStyle name="SAPBEXHLevel0 5 2 7" xfId="13166" xr:uid="{1DC4AC90-803F-4B36-AD30-B9085C8AED15}"/>
    <cellStyle name="SAPBEXHLevel0 5 2 8" xfId="14273" xr:uid="{F27A146B-C483-4440-B450-68BC792CA215}"/>
    <cellStyle name="SAPBEXHLevel0 5 2 9" xfId="15179" xr:uid="{35763055-D397-47D9-B7B3-7F4CA78EE639}"/>
    <cellStyle name="SAPBEXHLevel0 5 3" xfId="4376" xr:uid="{3B3F5016-9B7C-441E-A6D0-76A5678410B6}"/>
    <cellStyle name="SAPBEXHLevel0 5 4" xfId="5848" xr:uid="{8D8D91F5-BA7C-4D5B-ABE1-9D1155D3BDE0}"/>
    <cellStyle name="SAPBEXHLevel0 5 5" xfId="6717" xr:uid="{6B27515E-0244-4510-ABB8-05995E68593B}"/>
    <cellStyle name="SAPBEXHLevel0 5 6" xfId="7779" xr:uid="{D6908C0D-DDC2-4A6F-A118-A07A7AF690F1}"/>
    <cellStyle name="SAPBEXHLevel0 5 7" xfId="7297" xr:uid="{7108A2E5-1AAB-4E74-A807-B2EAF54E5872}"/>
    <cellStyle name="SAPBEXHLevel0 5 8" xfId="8537" xr:uid="{C2482448-DB62-4A72-A5B5-3C4357E69A51}"/>
    <cellStyle name="SAPBEXHLevel0 5 9" xfId="10022" xr:uid="{E36E53BB-68F0-4391-8370-7461E473A48F}"/>
    <cellStyle name="SAPBEXHLevel0 6" xfId="1769" xr:uid="{00000000-0005-0000-0000-000012080000}"/>
    <cellStyle name="SAPBEXHLevel0 6 10" xfId="12560" xr:uid="{365B55B6-BF2E-4EA1-B921-20090F3D43B0}"/>
    <cellStyle name="SAPBEXHLevel0 6 11" xfId="9962" xr:uid="{E0823589-DC64-458B-8F19-ECF1075A2123}"/>
    <cellStyle name="SAPBEXHLevel0 6 12" xfId="14696" xr:uid="{BA95DAE6-B455-46F0-AC52-8412A2E54E04}"/>
    <cellStyle name="SAPBEXHLevel0 6 2" xfId="5704" xr:uid="{B9EBE48E-BF0C-4B51-BDBC-5793C11408D0}"/>
    <cellStyle name="SAPBEXHLevel0 6 2 10" xfId="15772" xr:uid="{F71D4908-96DD-46A3-ABF5-85513CC766D1}"/>
    <cellStyle name="SAPBEXHLevel0 6 2 2" xfId="7173" xr:uid="{8331F18E-0896-4890-B41E-C8BC0DC82751}"/>
    <cellStyle name="SAPBEXHLevel0 6 2 3" xfId="8394" xr:uid="{7F6DDA0E-9A12-4486-96B8-B21B67B36B49}"/>
    <cellStyle name="SAPBEXHLevel0 6 2 4" xfId="9646" xr:uid="{E5F8C1B1-080F-41F8-A212-1C61D44110D1}"/>
    <cellStyle name="SAPBEXHLevel0 6 2 5" xfId="10880" xr:uid="{D219D625-7675-472C-A0C2-9A21B2629197}"/>
    <cellStyle name="SAPBEXHLevel0 6 2 6" xfId="12039" xr:uid="{8D274B35-8EE8-4AAA-9C1B-FD86563E80CD}"/>
    <cellStyle name="SAPBEXHLevel0 6 2 7" xfId="13167" xr:uid="{D9ADA5EF-DFF6-467E-B358-B58C50579F8E}"/>
    <cellStyle name="SAPBEXHLevel0 6 2 8" xfId="14274" xr:uid="{BB500134-7529-47C8-B276-85B3E0E3464D}"/>
    <cellStyle name="SAPBEXHLevel0 6 2 9" xfId="15180" xr:uid="{1FD74DF8-7A95-4F5D-A084-1B3C3D4E5A2B}"/>
    <cellStyle name="SAPBEXHLevel0 6 3" xfId="4377" xr:uid="{86FFACE0-92B3-4701-A982-75A11DAE5EEE}"/>
    <cellStyle name="SAPBEXHLevel0 6 4" xfId="5849" xr:uid="{FD4CC3E8-A190-46F3-B3A3-7970EE4780CD}"/>
    <cellStyle name="SAPBEXHLevel0 6 5" xfId="4577" xr:uid="{F3E278B4-05CD-424A-BB4C-D50BC7C2C149}"/>
    <cellStyle name="SAPBEXHLevel0 6 6" xfId="7778" xr:uid="{B488B454-A719-4A2C-A44A-855C6D8CF813}"/>
    <cellStyle name="SAPBEXHLevel0 6 7" xfId="9021" xr:uid="{7D6C25BE-8245-4EF6-ACAC-D327919CDFB2}"/>
    <cellStyle name="SAPBEXHLevel0 6 8" xfId="10269" xr:uid="{3674F814-4922-4D77-BCEE-6F65AA21CE71}"/>
    <cellStyle name="SAPBEXHLevel0 6 9" xfId="11508" xr:uid="{DB413C43-4F6C-4B70-B013-CAE4A87DB507}"/>
    <cellStyle name="SAPBEXHLevel0 7" xfId="1770" xr:uid="{00000000-0005-0000-0000-000013080000}"/>
    <cellStyle name="SAPBEXHLevel0 7 10" xfId="11142" xr:uid="{A01B97CD-489D-46DB-B5A3-D100D3FE78CF}"/>
    <cellStyle name="SAPBEXHLevel0 7 11" xfId="9963" xr:uid="{3790ABEA-8051-4ED2-9A38-F2E1EDD888C0}"/>
    <cellStyle name="SAPBEXHLevel0 7 12" xfId="13295" xr:uid="{D3F44242-66FB-4E1F-88B4-D8E8288E777A}"/>
    <cellStyle name="SAPBEXHLevel0 7 2" xfId="5705" xr:uid="{28677686-313B-44C2-A51A-0394C86A235A}"/>
    <cellStyle name="SAPBEXHLevel0 7 2 10" xfId="15773" xr:uid="{F7A50F52-1A4F-43A9-A118-3D9287D57B40}"/>
    <cellStyle name="SAPBEXHLevel0 7 2 2" xfId="7174" xr:uid="{E3A2E2CA-C55C-44F1-8DD0-9D51A3AA5A78}"/>
    <cellStyle name="SAPBEXHLevel0 7 2 3" xfId="8395" xr:uid="{87DA0EEA-6700-454B-B763-239F3638652A}"/>
    <cellStyle name="SAPBEXHLevel0 7 2 4" xfId="9647" xr:uid="{C3E99979-8C05-40CD-8411-E218264448AA}"/>
    <cellStyle name="SAPBEXHLevel0 7 2 5" xfId="10881" xr:uid="{B191ADDE-4FFF-4A40-AF67-F2E3042D1AF7}"/>
    <cellStyle name="SAPBEXHLevel0 7 2 6" xfId="12040" xr:uid="{B63A2DB2-DC61-4B83-B498-444329EF77F1}"/>
    <cellStyle name="SAPBEXHLevel0 7 2 7" xfId="13168" xr:uid="{5F513EF1-447D-4670-A662-341187B1EF32}"/>
    <cellStyle name="SAPBEXHLevel0 7 2 8" xfId="14275" xr:uid="{B1139D55-16B5-4092-B72D-A484A4B97142}"/>
    <cellStyle name="SAPBEXHLevel0 7 2 9" xfId="15181" xr:uid="{CCC41CB4-6B20-45AA-9154-ABD9D80F5C05}"/>
    <cellStyle name="SAPBEXHLevel0 7 3" xfId="4378" xr:uid="{18A85171-3FA9-4048-AA5D-338D9D4E1EB6}"/>
    <cellStyle name="SAPBEXHLevel0 7 4" xfId="5850" xr:uid="{3C5116AE-F4ED-4B26-B35E-F65C367BA6F7}"/>
    <cellStyle name="SAPBEXHLevel0 7 5" xfId="4578" xr:uid="{A773CE0E-CAEF-49D6-953B-91251122ED12}"/>
    <cellStyle name="SAPBEXHLevel0 7 6" xfId="7777" xr:uid="{A343337C-5E57-4E69-BCEF-9AD83CB48385}"/>
    <cellStyle name="SAPBEXHLevel0 7 7" xfId="7298" xr:uid="{73A5BB36-2ADD-438B-855F-80BF2CA5233C}"/>
    <cellStyle name="SAPBEXHLevel0 7 8" xfId="8538" xr:uid="{E24EE6E7-ECE7-4B7D-A773-E4BA4D3E288B}"/>
    <cellStyle name="SAPBEXHLevel0 7 9" xfId="11507" xr:uid="{906DB472-B17B-4CB1-AAFF-D7F24FACB0C2}"/>
    <cellStyle name="SAPBEXHLevel0 8" xfId="1771" xr:uid="{00000000-0005-0000-0000-000014080000}"/>
    <cellStyle name="SAPBEXHLevel0 8 10" xfId="12719" xr:uid="{7752806F-9B94-4FDE-BE04-FDA7DC355B50}"/>
    <cellStyle name="SAPBEXHLevel0 8 11" xfId="12336" xr:uid="{49113B1C-8679-4FC1-9BB0-8CD6CA8AC8DF}"/>
    <cellStyle name="SAPBEXHLevel0 8 12" xfId="14788" xr:uid="{CE0A0A29-90DF-4189-B9FE-3C73D97BFBE2}"/>
    <cellStyle name="SAPBEXHLevel0 8 2" xfId="5706" xr:uid="{0518B45A-7632-46DB-8E31-E25B20A2BBB9}"/>
    <cellStyle name="SAPBEXHLevel0 8 2 10" xfId="15774" xr:uid="{1602ED99-41A7-45C7-9DF7-345FF8BCB67D}"/>
    <cellStyle name="SAPBEXHLevel0 8 2 2" xfId="7175" xr:uid="{1061FEA6-1556-4B04-9ED0-228946A65CCE}"/>
    <cellStyle name="SAPBEXHLevel0 8 2 3" xfId="8396" xr:uid="{01037CC0-FA29-4368-81EE-4C11634504FB}"/>
    <cellStyle name="SAPBEXHLevel0 8 2 4" xfId="9648" xr:uid="{824AFBEF-E842-49B4-92EC-E7D1D0301F94}"/>
    <cellStyle name="SAPBEXHLevel0 8 2 5" xfId="10882" xr:uid="{0669F3E8-A54F-426D-8A26-A897404CED3B}"/>
    <cellStyle name="SAPBEXHLevel0 8 2 6" xfId="12041" xr:uid="{81565EE6-BD85-4712-9FF5-47C50605A202}"/>
    <cellStyle name="SAPBEXHLevel0 8 2 7" xfId="13169" xr:uid="{707A214C-1327-4149-8F73-B1CF2995BA35}"/>
    <cellStyle name="SAPBEXHLevel0 8 2 8" xfId="14276" xr:uid="{04B8E88E-3479-4E57-AD3F-290C6B07D06E}"/>
    <cellStyle name="SAPBEXHLevel0 8 2 9" xfId="15182" xr:uid="{8D41DADE-033C-42D7-856F-8E887FFE22F5}"/>
    <cellStyle name="SAPBEXHLevel0 8 3" xfId="4379" xr:uid="{409C368E-5486-48D6-95C3-1F206363A15E}"/>
    <cellStyle name="SAPBEXHLevel0 8 4" xfId="5851" xr:uid="{264F591E-6FF5-4415-A1A0-E946C1214DF2}"/>
    <cellStyle name="SAPBEXHLevel0 8 5" xfId="5190" xr:uid="{6E0CF0F3-8E83-4EE9-B913-B8AC1C3ACEAB}"/>
    <cellStyle name="SAPBEXHLevel0 8 6" xfId="6068" xr:uid="{C31FD868-295F-48C7-97EA-CB22908898FB}"/>
    <cellStyle name="SAPBEXHLevel0 8 7" xfId="9189" xr:uid="{8F7C5C46-C648-4DDE-AEDE-23240A365CCC}"/>
    <cellStyle name="SAPBEXHLevel0 8 8" xfId="10428" xr:uid="{51A1CDC6-36B3-4250-9BA2-E86907A0AE82}"/>
    <cellStyle name="SAPBEXHLevel0 8 9" xfId="11506" xr:uid="{F709C04B-DCA9-42EC-A4D3-589E73EC4D76}"/>
    <cellStyle name="SAPBEXHLevel0 9" xfId="1772" xr:uid="{00000000-0005-0000-0000-000015080000}"/>
    <cellStyle name="SAPBEXHLevel0 9 10" xfId="11143" xr:uid="{5309EFE4-80AC-44CE-99BE-CF9F549071CE}"/>
    <cellStyle name="SAPBEXHLevel0 9 11" xfId="13709" xr:uid="{1928C54F-D685-4E9F-83DA-880CE1B731BC}"/>
    <cellStyle name="SAPBEXHLevel0 9 12" xfId="13296" xr:uid="{DE22C41D-7F25-494A-AE85-236AAB70F27F}"/>
    <cellStyle name="SAPBEXHLevel0 9 2" xfId="5707" xr:uid="{CE73C066-CC50-4A8A-96A4-7C5B4E2F2A63}"/>
    <cellStyle name="SAPBEXHLevel0 9 2 10" xfId="15775" xr:uid="{F9B8D995-3B54-4D06-ACE8-37F4C96BBE9F}"/>
    <cellStyle name="SAPBEXHLevel0 9 2 2" xfId="7176" xr:uid="{65F0E45B-5A9D-4CF9-A7D0-3987796472C5}"/>
    <cellStyle name="SAPBEXHLevel0 9 2 3" xfId="8397" xr:uid="{4721630C-D7FC-48D8-9132-9BE9D397DF5B}"/>
    <cellStyle name="SAPBEXHLevel0 9 2 4" xfId="9649" xr:uid="{F36419BC-281E-4390-9601-426606FBF640}"/>
    <cellStyle name="SAPBEXHLevel0 9 2 5" xfId="10883" xr:uid="{B86F2DEB-8C94-4268-83AE-C2ABBFFD5E21}"/>
    <cellStyle name="SAPBEXHLevel0 9 2 6" xfId="12042" xr:uid="{7C384768-1947-44A5-A306-3491364EF5A3}"/>
    <cellStyle name="SAPBEXHLevel0 9 2 7" xfId="13170" xr:uid="{9D284D26-AE16-42AA-94C0-A26D5B92EF0C}"/>
    <cellStyle name="SAPBEXHLevel0 9 2 8" xfId="14277" xr:uid="{DD08BC6D-B6E1-4FE5-895B-CAFDF5E49DA0}"/>
    <cellStyle name="SAPBEXHLevel0 9 2 9" xfId="15183" xr:uid="{E81ACF19-DD68-4ADE-81C1-30C9F3FAACAC}"/>
    <cellStyle name="SAPBEXHLevel0 9 3" xfId="4380" xr:uid="{4AF2D063-7372-4270-AD80-28AF524421BC}"/>
    <cellStyle name="SAPBEXHLevel0 9 4" xfId="5852" xr:uid="{C02ABC02-4B8D-4034-8372-F69F54916A5E}"/>
    <cellStyle name="SAPBEXHLevel0 9 5" xfId="6554" xr:uid="{D014B577-A89D-470F-B248-E1BBD6E3F41B}"/>
    <cellStyle name="SAPBEXHLevel0 9 6" xfId="7776" xr:uid="{F80BC42E-9835-49E0-8208-E3C6A8E6973B}"/>
    <cellStyle name="SAPBEXHLevel0 9 7" xfId="7299" xr:uid="{6B59CBD7-69DB-45DC-B1DF-B3FE0F6EE923}"/>
    <cellStyle name="SAPBEXHLevel0 9 8" xfId="8539" xr:uid="{FB42BD19-978F-4CBE-836C-66A5AF5F4621}"/>
    <cellStyle name="SAPBEXHLevel0 9 9" xfId="7577" xr:uid="{09760BB5-C3C6-474E-A508-790F583D538F}"/>
    <cellStyle name="SAPBEXHLevel0_gxaccion, 68" xfId="1773" xr:uid="{00000000-0005-0000-0000-000016080000}"/>
    <cellStyle name="SAPBEXHLevel0X" xfId="1774" xr:uid="{00000000-0005-0000-0000-000017080000}"/>
    <cellStyle name="SAPBEXHLevel0X 10" xfId="1775" xr:uid="{00000000-0005-0000-0000-000018080000}"/>
    <cellStyle name="SAPBEXHLevel0X 10 10" xfId="13707" xr:uid="{E8BA8BF0-22CA-409C-9D65-64AD7C1D2121}"/>
    <cellStyle name="SAPBEXHLevel0X 10 11" xfId="14695" xr:uid="{139894A5-C801-432E-975C-1AC69ECA681A}"/>
    <cellStyle name="SAPBEXHLevel0X 10 2" xfId="4382" xr:uid="{891EE844-FA6B-453B-8124-80E6B96CA318}"/>
    <cellStyle name="SAPBEXHLevel0X 10 3" xfId="5854" xr:uid="{C8C010E5-E085-4ADF-92F2-F18A1D651A2A}"/>
    <cellStyle name="SAPBEXHLevel0X 10 4" xfId="6552" xr:uid="{7149443B-BB7B-4523-9CD3-6A80E335E230}"/>
    <cellStyle name="SAPBEXHLevel0X 10 5" xfId="6069" xr:uid="{E5C4FCBA-096C-422A-A907-A1E2C36E86A3}"/>
    <cellStyle name="SAPBEXHLevel0X 10 6" xfId="9020" xr:uid="{289C3F83-D109-47C8-800D-B6BF669EA053}"/>
    <cellStyle name="SAPBEXHLevel0X 10 7" xfId="10268" xr:uid="{EC201E1D-625E-4183-BE38-C05B4B7D5B28}"/>
    <cellStyle name="SAPBEXHLevel0X 10 8" xfId="7625" xr:uid="{9D22A777-DE2E-49A3-8162-120D31DF02A9}"/>
    <cellStyle name="SAPBEXHLevel0X 10 9" xfId="12559" xr:uid="{5B2EBB4F-5FE4-43F0-BBA8-3E1000BA5889}"/>
    <cellStyle name="SAPBEXHLevel0X 11" xfId="1776" xr:uid="{00000000-0005-0000-0000-000019080000}"/>
    <cellStyle name="SAPBEXHLevel0X 11 10" xfId="13706" xr:uid="{7DB56331-CE7A-4A00-8EC3-F40F24E5299F}"/>
    <cellStyle name="SAPBEXHLevel0X 11 11" xfId="14694" xr:uid="{7E3B47B2-4D6A-4AB6-931C-F70689DE0E4B}"/>
    <cellStyle name="SAPBEXHLevel0X 11 2" xfId="4383" xr:uid="{FCCE7C11-FD9C-45BC-B167-CFD60E7C7377}"/>
    <cellStyle name="SAPBEXHLevel0X 11 3" xfId="5855" xr:uid="{9927A954-9D3C-4340-BA1A-4A63022AD976}"/>
    <cellStyle name="SAPBEXHLevel0X 11 4" xfId="6551" xr:uid="{A37AD0B4-7DB3-494B-A2C5-EB85BBEAFC0A}"/>
    <cellStyle name="SAPBEXHLevel0X 11 5" xfId="7774" xr:uid="{6261F0AE-E87A-4A7F-A1FE-6EE307BDA962}"/>
    <cellStyle name="SAPBEXHLevel0X 11 6" xfId="9019" xr:uid="{6C893EF8-5D55-416D-920F-B582F9B6F527}"/>
    <cellStyle name="SAPBEXHLevel0X 11 7" xfId="10267" xr:uid="{9115B5D6-72CE-468C-83C4-BFA9001B9B9E}"/>
    <cellStyle name="SAPBEXHLevel0X 11 8" xfId="9759" xr:uid="{DAB6C5FB-DBD1-4160-A6D0-FDE17DE96E24}"/>
    <cellStyle name="SAPBEXHLevel0X 11 9" xfId="12558" xr:uid="{8DD87247-5812-479C-8512-F83D68828F70}"/>
    <cellStyle name="SAPBEXHLevel0X 12" xfId="2707" xr:uid="{00000000-0005-0000-0000-00001A080000}"/>
    <cellStyle name="SAPBEXHLevel0X 13" xfId="2746" xr:uid="{00000000-0005-0000-0000-00001B080000}"/>
    <cellStyle name="SAPBEXHLevel0X 14" xfId="2802" xr:uid="{867AF4D6-AFD4-4249-A7D2-7887FB0945CE}"/>
    <cellStyle name="SAPBEXHLevel0X 15" xfId="2854" xr:uid="{8DC61DB4-8DD6-4741-9907-025B5EDD110C}"/>
    <cellStyle name="SAPBEXHLevel0X 16" xfId="2893" xr:uid="{8FCAFD34-7E97-4FD7-BC0B-19BE6CA864C6}"/>
    <cellStyle name="SAPBEXHLevel0X 17" xfId="2937" xr:uid="{566F6B81-EC01-4434-BB74-13719EAC18C3}"/>
    <cellStyle name="SAPBEXHLevel0X 18" xfId="2981" xr:uid="{8F0336D9-69B7-4103-8D4C-CABBC32F1A36}"/>
    <cellStyle name="SAPBEXHLevel0X 19" xfId="4381" xr:uid="{59D5D6FD-92B4-42B9-8937-D0321010E750}"/>
    <cellStyle name="SAPBEXHLevel0X 2" xfId="1777" xr:uid="{00000000-0005-0000-0000-00001C080000}"/>
    <cellStyle name="SAPBEXHLevel0X 2 10" xfId="9018" xr:uid="{4C517668-FB02-4184-8E14-31177D7210D7}"/>
    <cellStyle name="SAPBEXHLevel0X 2 11" xfId="10266" xr:uid="{B0F83AF7-9DD8-412A-BFE4-80756746BBB1}"/>
    <cellStyle name="SAPBEXHLevel0X 2 12" xfId="9760" xr:uid="{C1B57B11-8884-42B4-AA4B-9A202CC7B7B6}"/>
    <cellStyle name="SAPBEXHLevel0X 2 13" xfId="12557" xr:uid="{C9FD4FD9-4051-49B7-9A51-766D844F3A3F}"/>
    <cellStyle name="SAPBEXHLevel0X 2 14" xfId="13705" xr:uid="{1A5D2CFC-1297-4D13-B00D-E83839030D55}"/>
    <cellStyle name="SAPBEXHLevel0X 2 15" xfId="14693" xr:uid="{542202CB-2931-4B22-AE7E-2CBE54ACF67B}"/>
    <cellStyle name="SAPBEXHLevel0X 2 2" xfId="1778" xr:uid="{00000000-0005-0000-0000-00001D080000}"/>
    <cellStyle name="SAPBEXHLevel0X 2 2 10" xfId="12556" xr:uid="{FFB0714E-1E48-4A8B-B22E-A062AC8D5B9F}"/>
    <cellStyle name="SAPBEXHLevel0X 2 2 11" xfId="13704" xr:uid="{2179A38F-6E4D-4D49-BE17-69CC0E9872E4}"/>
    <cellStyle name="SAPBEXHLevel0X 2 2 12" xfId="14692" xr:uid="{9AE3D1C6-3038-4586-9FAF-93DF40331B30}"/>
    <cellStyle name="SAPBEXHLevel0X 2 2 2" xfId="1779" xr:uid="{00000000-0005-0000-0000-00001E080000}"/>
    <cellStyle name="SAPBEXHLevel0X 2 2 2 10" xfId="13703" xr:uid="{959CCC16-F6EB-48C4-8B5A-00970A054F78}"/>
    <cellStyle name="SAPBEXHLevel0X 2 2 2 11" xfId="14691" xr:uid="{B13D3328-F488-4873-AB54-319BBE303863}"/>
    <cellStyle name="SAPBEXHLevel0X 2 2 2 2" xfId="4386" xr:uid="{8340057A-BB60-45CF-9D7D-CB2682639641}"/>
    <cellStyle name="SAPBEXHLevel0X 2 2 2 3" xfId="5858" xr:uid="{502AE82F-8060-456A-A5DC-30739D4ADD7B}"/>
    <cellStyle name="SAPBEXHLevel0X 2 2 2 4" xfId="6548" xr:uid="{59F058B2-7B58-42B6-BA14-B6F451CA5ED9}"/>
    <cellStyle name="SAPBEXHLevel0X 2 2 2 5" xfId="6071" xr:uid="{FF87C86B-2884-4C5D-9F5A-3152EA668620}"/>
    <cellStyle name="SAPBEXHLevel0X 2 2 2 6" xfId="9016" xr:uid="{FB65C955-31FE-4A18-B4E8-31515CB90258}"/>
    <cellStyle name="SAPBEXHLevel0X 2 2 2 7" xfId="10264" xr:uid="{40C679E0-6EA4-4F05-9276-58055A4D8224}"/>
    <cellStyle name="SAPBEXHLevel0X 2 2 2 8" xfId="11505" xr:uid="{2FC10A30-7A52-41C4-B818-E0E6379F27AC}"/>
    <cellStyle name="SAPBEXHLevel0X 2 2 2 9" xfId="12555" xr:uid="{0689824D-CCC1-4B49-A018-8084ACF156B8}"/>
    <cellStyle name="SAPBEXHLevel0X 2 2 3" xfId="4385" xr:uid="{67642F46-1010-4D64-912F-E506A7E311C5}"/>
    <cellStyle name="SAPBEXHLevel0X 2 2 4" xfId="5857" xr:uid="{E11F07E7-D176-4CEB-9D3C-845342CDD4A8}"/>
    <cellStyle name="SAPBEXHLevel0X 2 2 5" xfId="6549" xr:uid="{1C359F5C-C238-4FE5-9A74-08E6815E40BE}"/>
    <cellStyle name="SAPBEXHLevel0X 2 2 6" xfId="7936" xr:uid="{3BE75BB9-CF66-4CA2-A72B-1AB235A88622}"/>
    <cellStyle name="SAPBEXHLevel0X 2 2 7" xfId="9017" xr:uid="{0C399DF6-A303-467C-B824-F21C7D79A73A}"/>
    <cellStyle name="SAPBEXHLevel0X 2 2 8" xfId="10265" xr:uid="{E76268E9-1FFE-4A3D-86FB-74B47F4F2875}"/>
    <cellStyle name="SAPBEXHLevel0X 2 2 9" xfId="10023" xr:uid="{93306747-A20A-42E9-B6F9-E597E52B8872}"/>
    <cellStyle name="SAPBEXHLevel0X 2 3" xfId="1780" xr:uid="{00000000-0005-0000-0000-00001F080000}"/>
    <cellStyle name="SAPBEXHLevel0X 2 3 10" xfId="10057" xr:uid="{C4F53CC5-3A03-447E-B829-A535445A2E15}"/>
    <cellStyle name="SAPBEXHLevel0X 2 3 11" xfId="14690" xr:uid="{E13D6A8D-B9F2-41D8-B8FF-678D2A57C51A}"/>
    <cellStyle name="SAPBEXHLevel0X 2 3 2" xfId="4387" xr:uid="{A08C4594-9D00-4612-9747-E798259C2ECD}"/>
    <cellStyle name="SAPBEXHLevel0X 2 3 3" xfId="5859" xr:uid="{6017D389-2891-40C9-A26F-DAFA36BC89BA}"/>
    <cellStyle name="SAPBEXHLevel0X 2 3 4" xfId="4579" xr:uid="{4EAFB1FB-7948-4122-837B-642FD297EE06}"/>
    <cellStyle name="SAPBEXHLevel0X 2 3 5" xfId="6072" xr:uid="{D3700C75-2E1F-4D43-8691-78EC2137DC32}"/>
    <cellStyle name="SAPBEXHLevel0X 2 3 6" xfId="9015" xr:uid="{75966D2E-7EDC-43A8-A52C-88EAE15D08C5}"/>
    <cellStyle name="SAPBEXHLevel0X 2 3 7" xfId="10263" xr:uid="{2C44842E-739C-4A6C-878C-70C634CF6386}"/>
    <cellStyle name="SAPBEXHLevel0X 2 3 8" xfId="11504" xr:uid="{B12B3715-2571-44DD-AFB4-CD676AA42C97}"/>
    <cellStyle name="SAPBEXHLevel0X 2 3 9" xfId="12554" xr:uid="{02028B18-4A0C-4953-A4A1-7CBAF73F2C98}"/>
    <cellStyle name="SAPBEXHLevel0X 2 4" xfId="1781" xr:uid="{00000000-0005-0000-0000-000020080000}"/>
    <cellStyle name="SAPBEXHLevel0X 2 4 10" xfId="13702" xr:uid="{B50C78C8-C3C7-4746-AE30-766C65EA345C}"/>
    <cellStyle name="SAPBEXHLevel0X 2 4 11" xfId="14689" xr:uid="{1AAA3AB9-CA14-43D3-9448-E507848EA1F1}"/>
    <cellStyle name="SAPBEXHLevel0X 2 4 2" xfId="4388" xr:uid="{F1D5D9D5-C9BF-47F2-B101-3E1E996B6C61}"/>
    <cellStyle name="SAPBEXHLevel0X 2 4 3" xfId="5860" xr:uid="{61B0FC38-C6F3-432B-84C7-3B485D76F2FF}"/>
    <cellStyle name="SAPBEXHLevel0X 2 4 4" xfId="6547" xr:uid="{1BE0764E-5542-4620-9C3F-72FD8CC0287D}"/>
    <cellStyle name="SAPBEXHLevel0X 2 4 5" xfId="6325" xr:uid="{DD0C872C-D739-4106-8F11-996C85A068FD}"/>
    <cellStyle name="SAPBEXHLevel0X 2 4 6" xfId="9014" xr:uid="{3A075987-302F-469A-8ACE-8A5DDDF7E1C7}"/>
    <cellStyle name="SAPBEXHLevel0X 2 4 7" xfId="10262" xr:uid="{58DE6A89-99DA-438A-9359-B09763295E7D}"/>
    <cellStyle name="SAPBEXHLevel0X 2 4 8" xfId="11503" xr:uid="{FC103AEC-47AA-4EBD-93B4-B54AD4F76977}"/>
    <cellStyle name="SAPBEXHLevel0X 2 4 9" xfId="12553" xr:uid="{53C61778-DE10-40BA-B3FC-21E778CB4A0F}"/>
    <cellStyle name="SAPBEXHLevel0X 2 5" xfId="1782" xr:uid="{00000000-0005-0000-0000-000021080000}"/>
    <cellStyle name="SAPBEXHLevel0X 2 5 10" xfId="11402" xr:uid="{398266C4-06EA-4280-B9DB-58A05904825B}"/>
    <cellStyle name="SAPBEXHLevel0X 2 5 11" xfId="14688" xr:uid="{18AC2054-4E0C-4860-9247-CE4D4647FF2B}"/>
    <cellStyle name="SAPBEXHLevel0X 2 5 2" xfId="4389" xr:uid="{06CC2C46-4BBC-4C1A-B6BD-5EECA20D859F}"/>
    <cellStyle name="SAPBEXHLevel0X 2 5 3" xfId="5861" xr:uid="{7AEEC76C-2422-49F6-B296-C85308340C6F}"/>
    <cellStyle name="SAPBEXHLevel0X 2 5 4" xfId="4580" xr:uid="{893E6313-268C-48CC-B5F6-853F57B9C529}"/>
    <cellStyle name="SAPBEXHLevel0X 2 5 5" xfId="7773" xr:uid="{439BD4C1-598F-4D2B-9921-425F89CA5C22}"/>
    <cellStyle name="SAPBEXHLevel0X 2 5 6" xfId="9013" xr:uid="{3E6BBBEF-CB23-42CF-B4EB-3243A6CED195}"/>
    <cellStyle name="SAPBEXHLevel0X 2 5 7" xfId="10261" xr:uid="{AE335B6C-4230-41DF-AB57-AE988FDEF877}"/>
    <cellStyle name="SAPBEXHLevel0X 2 5 8" xfId="9761" xr:uid="{ACF56BCA-28CA-43B0-8123-E1D00C94DC18}"/>
    <cellStyle name="SAPBEXHLevel0X 2 5 9" xfId="12552" xr:uid="{B8913492-E4B6-4F7A-B395-4BE204DA6E37}"/>
    <cellStyle name="SAPBEXHLevel0X 2 6" xfId="4384" xr:uid="{693298E1-44B4-4472-9551-AD23747A0519}"/>
    <cellStyle name="SAPBEXHLevel0X 2 7" xfId="5856" xr:uid="{95CA4B97-796D-43D5-B526-CA0A98DE2564}"/>
    <cellStyle name="SAPBEXHLevel0X 2 8" xfId="6550" xr:uid="{2CD54B62-F7D5-497A-8B90-4D933F5D8B5A}"/>
    <cellStyle name="SAPBEXHLevel0X 2 9" xfId="6070" xr:uid="{3E690C2D-6859-4C55-A95D-57AAFDFEE53A}"/>
    <cellStyle name="SAPBEXHLevel0X 20" xfId="5853" xr:uid="{C66F539E-1EC4-44BF-8754-845459EE9636}"/>
    <cellStyle name="SAPBEXHLevel0X 21" xfId="6553" xr:uid="{AE1E4164-C9A2-488A-8D7A-9913F5D7E5E8}"/>
    <cellStyle name="SAPBEXHLevel0X 22" xfId="7775" xr:uid="{72DA53D1-8D0E-4062-8A15-F2DE3D96FEB1}"/>
    <cellStyle name="SAPBEXHLevel0X 23" xfId="7550" xr:uid="{117C7BA1-B9D4-4A48-9E43-4D5F1D9EEFC0}"/>
    <cellStyle name="SAPBEXHLevel0X 24" xfId="8793" xr:uid="{1A411780-16DD-434B-8848-0E436C287793}"/>
    <cellStyle name="SAPBEXHLevel0X 25" xfId="7472" xr:uid="{FC875BED-668C-447A-BC16-D84F301910B4}"/>
    <cellStyle name="SAPBEXHLevel0X 26" xfId="11257" xr:uid="{ADB76F2C-4EA0-445C-9F72-B1E45B36EA56}"/>
    <cellStyle name="SAPBEXHLevel0X 27" xfId="13708" xr:uid="{9ADC4E13-E44A-471F-BF50-274D8D76F43C}"/>
    <cellStyle name="SAPBEXHLevel0X 28" xfId="13521" xr:uid="{DF6D12F3-4BD5-40BB-9363-33D31A464226}"/>
    <cellStyle name="SAPBEXHLevel0X 29" xfId="15892" xr:uid="{ABD57666-B3C5-4039-B391-917F8E3CDC49}"/>
    <cellStyle name="SAPBEXHLevel0X 3" xfId="1783" xr:uid="{00000000-0005-0000-0000-000022080000}"/>
    <cellStyle name="SAPBEXHLevel0X 3 10" xfId="7300" xr:uid="{CCB36D0D-CFD2-4EE3-864F-BF55FE707A3D}"/>
    <cellStyle name="SAPBEXHLevel0X 3 11" xfId="8540" xr:uid="{9A6418EC-14C8-44A7-9713-F74086E631C7}"/>
    <cellStyle name="SAPBEXHLevel0X 3 12" xfId="9762" xr:uid="{51062660-74F8-4B42-ABC9-13CF0AFDF02B}"/>
    <cellStyle name="SAPBEXHLevel0X 3 13" xfId="11144" xr:uid="{07DA2A6F-DABB-41DF-99A7-B293D90E558A}"/>
    <cellStyle name="SAPBEXHLevel0X 3 14" xfId="13701" xr:uid="{11B8BDDD-BAB5-4B5C-8E33-E8386A816B46}"/>
    <cellStyle name="SAPBEXHLevel0X 3 15" xfId="13297" xr:uid="{B17A440F-09DB-4D25-BC61-E15928B6B43C}"/>
    <cellStyle name="SAPBEXHLevel0X 3 2" xfId="1784" xr:uid="{00000000-0005-0000-0000-000023080000}"/>
    <cellStyle name="SAPBEXHLevel0X 3 2 10" xfId="11401" xr:uid="{2B44CAB5-5C52-43DD-A592-24B390B64E8E}"/>
    <cellStyle name="SAPBEXHLevel0X 3 2 11" xfId="14687" xr:uid="{824167DF-62B5-4891-815F-2DC02FDDFEB4}"/>
    <cellStyle name="SAPBEXHLevel0X 3 2 2" xfId="4391" xr:uid="{C50D3017-DB52-4DAF-B808-ED8ABDB9EBD2}"/>
    <cellStyle name="SAPBEXHLevel0X 3 2 3" xfId="5863" xr:uid="{E35A7E3C-6CB7-4F00-A446-21FC33A645DC}"/>
    <cellStyle name="SAPBEXHLevel0X 3 2 4" xfId="4581" xr:uid="{B651F676-D394-472A-A777-E038C82B93FE}"/>
    <cellStyle name="SAPBEXHLevel0X 3 2 5" xfId="7771" xr:uid="{C8B16622-AE5D-409A-AA85-E8C1423A5D4A}"/>
    <cellStyle name="SAPBEXHLevel0X 3 2 6" xfId="9012" xr:uid="{BEA0E8DA-B6B8-4A3E-B4BF-1672749F8B94}"/>
    <cellStyle name="SAPBEXHLevel0X 3 2 7" xfId="10260" xr:uid="{5E8C7C75-78B3-4146-ABBC-DDD907165ECE}"/>
    <cellStyle name="SAPBEXHLevel0X 3 2 8" xfId="9763" xr:uid="{3CAAD014-1F35-4D1E-B414-1205D9CF591B}"/>
    <cellStyle name="SAPBEXHLevel0X 3 2 9" xfId="12551" xr:uid="{CAEE8FA2-5649-4B14-8898-F3D30C740C2C}"/>
    <cellStyle name="SAPBEXHLevel0X 3 3" xfId="1785" xr:uid="{00000000-0005-0000-0000-000024080000}"/>
    <cellStyle name="SAPBEXHLevel0X 3 3 10" xfId="13700" xr:uid="{53D6123B-E470-4CBA-91E1-B56168A750E8}"/>
    <cellStyle name="SAPBEXHLevel0X 3 3 11" xfId="13298" xr:uid="{6CFCB4AA-FC07-4237-BF26-342037D3AC08}"/>
    <cellStyle name="SAPBEXHLevel0X 3 3 2" xfId="4392" xr:uid="{057912D8-5B88-4007-8F7A-A417D3CF3EA6}"/>
    <cellStyle name="SAPBEXHLevel0X 3 3 3" xfId="5864" xr:uid="{FF569C0B-84B1-44F8-B92A-8216254996B6}"/>
    <cellStyle name="SAPBEXHLevel0X 3 3 4" xfId="6545" xr:uid="{5577582D-E326-4F5A-8024-19490FBFE10E}"/>
    <cellStyle name="SAPBEXHLevel0X 3 3 5" xfId="7770" xr:uid="{4A10ADC6-FF41-4ECF-9D6B-224A74A8D555}"/>
    <cellStyle name="SAPBEXHLevel0X 3 3 6" xfId="7301" xr:uid="{4903D12B-9D8F-42FB-B2D1-525441F4AA17}"/>
    <cellStyle name="SAPBEXHLevel0X 3 3 7" xfId="8541" xr:uid="{AD38A79A-243E-4348-90B5-AA819DA15E0E}"/>
    <cellStyle name="SAPBEXHLevel0X 3 3 8" xfId="9764" xr:uid="{A070492C-0608-42A7-9DF8-0BC82934F4BA}"/>
    <cellStyle name="SAPBEXHLevel0X 3 3 9" xfId="11145" xr:uid="{8E605DAF-B562-41C4-99E5-99CE85108D6C}"/>
    <cellStyle name="SAPBEXHLevel0X 3 4" xfId="1786" xr:uid="{00000000-0005-0000-0000-000025080000}"/>
    <cellStyle name="SAPBEXHLevel0X 3 4 10" xfId="11400" xr:uid="{2FABC7B8-BE48-4A42-999C-2C630EE38042}"/>
    <cellStyle name="SAPBEXHLevel0X 3 4 11" xfId="14686" xr:uid="{EBD0E2F3-C5C7-45B9-9339-BA6A97A95095}"/>
    <cellStyle name="SAPBEXHLevel0X 3 4 2" xfId="4393" xr:uid="{8D6EBBAA-CF2A-4AD0-AE72-D2CF1431F1E5}"/>
    <cellStyle name="SAPBEXHLevel0X 3 4 3" xfId="5865" xr:uid="{B094D766-BEC8-4037-94F9-886EDACE23BE}"/>
    <cellStyle name="SAPBEXHLevel0X 3 4 4" xfId="4582" xr:uid="{33F3D630-69F8-426B-9D2E-B8D5DED2B240}"/>
    <cellStyle name="SAPBEXHLevel0X 3 4 5" xfId="7769" xr:uid="{E4470457-6493-45A9-B249-48B3AE345DEE}"/>
    <cellStyle name="SAPBEXHLevel0X 3 4 6" xfId="9011" xr:uid="{BECEF4B3-00E5-4BC6-BE6E-91EEBE3854CF}"/>
    <cellStyle name="SAPBEXHLevel0X 3 4 7" xfId="10259" xr:uid="{30538BB9-F10A-43BA-A2AD-C4E77FAA4987}"/>
    <cellStyle name="SAPBEXHLevel0X 3 4 8" xfId="9765" xr:uid="{2D93B5A4-8F24-4866-BE03-655CA52A971A}"/>
    <cellStyle name="SAPBEXHLevel0X 3 4 9" xfId="12550" xr:uid="{95DD8892-5B13-44BC-9FB7-722ED263D80E}"/>
    <cellStyle name="SAPBEXHLevel0X 3 5" xfId="1787" xr:uid="{00000000-0005-0000-0000-000026080000}"/>
    <cellStyle name="SAPBEXHLevel0X 3 5 10" xfId="13849" xr:uid="{1D7B75B2-A906-40E6-B724-1F097AE63134}"/>
    <cellStyle name="SAPBEXHLevel0X 3 5 11" xfId="13299" xr:uid="{72A742A5-9B96-4547-982A-FD6BDA53093E}"/>
    <cellStyle name="SAPBEXHLevel0X 3 5 2" xfId="4394" xr:uid="{CEDA8AAF-ED2A-422A-AF3B-263B3902E618}"/>
    <cellStyle name="SAPBEXHLevel0X 3 5 3" xfId="5866" xr:uid="{2CEBFC9F-7F42-4930-B573-E13C9BFDC72D}"/>
    <cellStyle name="SAPBEXHLevel0X 3 5 4" xfId="6716" xr:uid="{B34B12DD-B3CC-4A04-821C-5C9F7BB44841}"/>
    <cellStyle name="SAPBEXHLevel0X 3 5 5" xfId="7768" xr:uid="{88C2B8CF-D9FF-4A9A-9D8E-7943109DF5B6}"/>
    <cellStyle name="SAPBEXHLevel0X 3 5 6" xfId="7302" xr:uid="{B9E58169-91FE-415E-BCF1-99A2B44A2FAD}"/>
    <cellStyle name="SAPBEXHLevel0X 3 5 7" xfId="8542" xr:uid="{318DD617-DE1E-4356-94C4-DBF299CA4581}"/>
    <cellStyle name="SAPBEXHLevel0X 3 5 8" xfId="9766" xr:uid="{59A8CBE5-163D-4FD3-971F-021AEB653BDA}"/>
    <cellStyle name="SAPBEXHLevel0X 3 5 9" xfId="11146" xr:uid="{04AEB1FF-A0C8-4B27-9ECB-79904E6FDA1F}"/>
    <cellStyle name="SAPBEXHLevel0X 3 6" xfId="4390" xr:uid="{ED62237B-EB21-40FB-92C1-5C1B267C9FF8}"/>
    <cellStyle name="SAPBEXHLevel0X 3 7" xfId="5862" xr:uid="{6FA1A524-D3C9-4A8D-A7CD-63D8CFD354A1}"/>
    <cellStyle name="SAPBEXHLevel0X 3 8" xfId="6546" xr:uid="{A09900AC-55B2-483A-8A38-3626C9540CD4}"/>
    <cellStyle name="SAPBEXHLevel0X 3 9" xfId="7772" xr:uid="{392869B3-FB5B-42A5-911D-6C555C3AE4B3}"/>
    <cellStyle name="SAPBEXHLevel0X 4" xfId="1788" xr:uid="{00000000-0005-0000-0000-000027080000}"/>
    <cellStyle name="SAPBEXHLevel0X 4 10" xfId="9010" xr:uid="{D75055D7-5E9C-4768-B1D8-017B381C90A9}"/>
    <cellStyle name="SAPBEXHLevel0X 4 11" xfId="10258" xr:uid="{F48111B1-82B3-43CF-883D-B07881B2EB47}"/>
    <cellStyle name="SAPBEXHLevel0X 4 12" xfId="10024" xr:uid="{6E6BD841-9B07-4E24-836A-F93D788BEC3B}"/>
    <cellStyle name="SAPBEXHLevel0X 4 13" xfId="12549" xr:uid="{2F9F3B4C-C0D9-4292-85C1-853F9716C661}"/>
    <cellStyle name="SAPBEXHLevel0X 4 14" xfId="12213" xr:uid="{6F888740-6C52-4DA2-9135-ACC4E9CE1919}"/>
    <cellStyle name="SAPBEXHLevel0X 4 15" xfId="14685" xr:uid="{3D6C1E7F-36B7-4F6F-9838-A635A0F163CC}"/>
    <cellStyle name="SAPBEXHLevel0X 4 2" xfId="1789" xr:uid="{00000000-0005-0000-0000-000028080000}"/>
    <cellStyle name="SAPBEXHLevel0X 4 2 10" xfId="12217" xr:uid="{64A74705-0A30-42F9-BCFF-12B3370030FD}"/>
    <cellStyle name="SAPBEXHLevel0X 4 2 11" xfId="13300" xr:uid="{284BA6B6-D512-4E35-A282-C9228D254C12}"/>
    <cellStyle name="SAPBEXHLevel0X 4 2 2" xfId="4396" xr:uid="{4381B082-7503-4E9C-B791-5CEE712B3B15}"/>
    <cellStyle name="SAPBEXHLevel0X 4 2 3" xfId="5868" xr:uid="{84FEEA65-A64D-4C46-9FBC-39B38B4B6911}"/>
    <cellStyle name="SAPBEXHLevel0X 4 2 4" xfId="4584" xr:uid="{F2E88C66-FCFE-4372-9E96-F97984F785D7}"/>
    <cellStyle name="SAPBEXHLevel0X 4 2 5" xfId="7766" xr:uid="{E8276D5B-0565-41B1-9F71-9F39DD1EE76E}"/>
    <cellStyle name="SAPBEXHLevel0X 4 2 6" xfId="7303" xr:uid="{6D522CCA-70C0-4224-B73F-1DCDB464EABF}"/>
    <cellStyle name="SAPBEXHLevel0X 4 2 7" xfId="8543" xr:uid="{272C3466-9E9A-48A2-B1E0-1A657CF48DBF}"/>
    <cellStyle name="SAPBEXHLevel0X 4 2 8" xfId="10025" xr:uid="{A99D0DDC-7871-4656-87B6-D816847B6634}"/>
    <cellStyle name="SAPBEXHLevel0X 4 2 9" xfId="11147" xr:uid="{7AED1400-B6E4-4A73-84FD-820A17F9E3F5}"/>
    <cellStyle name="SAPBEXHLevel0X 4 3" xfId="1790" xr:uid="{00000000-0005-0000-0000-000029080000}"/>
    <cellStyle name="SAPBEXHLevel0X 4 3 10" xfId="12337" xr:uid="{7B600C0D-1280-46CB-861B-0144098713BF}"/>
    <cellStyle name="SAPBEXHLevel0X 4 3 11" xfId="14787" xr:uid="{B39B9B1A-07EA-4689-B374-CF5B2F27CEF1}"/>
    <cellStyle name="SAPBEXHLevel0X 4 3 2" xfId="4397" xr:uid="{C0B56BCF-787C-460B-A903-735DAB717D70}"/>
    <cellStyle name="SAPBEXHLevel0X 4 3 3" xfId="5869" xr:uid="{1F6B1F0B-451E-4850-96FC-588C2EF1F7C7}"/>
    <cellStyle name="SAPBEXHLevel0X 4 3 4" xfId="3166" xr:uid="{9DD6A143-8381-4E5D-9CD5-5A2FCA26CBC0}"/>
    <cellStyle name="SAPBEXHLevel0X 4 3 5" xfId="6073" xr:uid="{5399DFE7-788A-4B2E-8A42-F252BBD6BDE6}"/>
    <cellStyle name="SAPBEXHLevel0X 4 3 6" xfId="9188" xr:uid="{61255873-7186-4CE1-9CE0-7D59AAB31473}"/>
    <cellStyle name="SAPBEXHLevel0X 4 3 7" xfId="10427" xr:uid="{4D915C1B-66A8-4F60-9081-E5FFA7BD8E25}"/>
    <cellStyle name="SAPBEXHLevel0X 4 3 8" xfId="10026" xr:uid="{62F0A6A7-5D93-4F8F-9BDB-544B1B604C90}"/>
    <cellStyle name="SAPBEXHLevel0X 4 3 9" xfId="12718" xr:uid="{F42CAFF1-C8F0-4986-B1C7-5034E474BE6E}"/>
    <cellStyle name="SAPBEXHLevel0X 4 4" xfId="1791" xr:uid="{00000000-0005-0000-0000-00002A080000}"/>
    <cellStyle name="SAPBEXHLevel0X 4 4 10" xfId="13699" xr:uid="{881DB29C-90AB-412B-9003-5855948EC8B7}"/>
    <cellStyle name="SAPBEXHLevel0X 4 4 11" xfId="13301" xr:uid="{096E94A5-7FB5-4ECD-97B5-DA12E870DDF8}"/>
    <cellStyle name="SAPBEXHLevel0X 4 4 2" xfId="4398" xr:uid="{3A3A30AF-D828-4670-8474-838D0AE0E1D1}"/>
    <cellStyle name="SAPBEXHLevel0X 4 4 3" xfId="5870" xr:uid="{36DE98FB-69F8-4CED-B546-BA95CA8F15CD}"/>
    <cellStyle name="SAPBEXHLevel0X 4 4 4" xfId="6544" xr:uid="{48B3CC58-E755-46FC-9DDB-070E89E6C9D9}"/>
    <cellStyle name="SAPBEXHLevel0X 4 4 5" xfId="7765" xr:uid="{AEE3AB27-62BC-4B15-BF89-4D78A62B48CF}"/>
    <cellStyle name="SAPBEXHLevel0X 4 4 6" xfId="7304" xr:uid="{C66A3BDB-94D4-4952-ACFD-49C96CADA315}"/>
    <cellStyle name="SAPBEXHLevel0X 4 4 7" xfId="8655" xr:uid="{D491F4B0-A71E-43AC-8C89-7E2467B33E2A}"/>
    <cellStyle name="SAPBEXHLevel0X 4 4 8" xfId="10027" xr:uid="{BFD390FF-4EB4-4573-AA45-4F8B106E877D}"/>
    <cellStyle name="SAPBEXHLevel0X 4 4 9" xfId="11161" xr:uid="{F96A9B41-1CCB-40B2-86BF-68BE395C45A6}"/>
    <cellStyle name="SAPBEXHLevel0X 4 5" xfId="1792" xr:uid="{00000000-0005-0000-0000-00002B080000}"/>
    <cellStyle name="SAPBEXHLevel0X 4 5 10" xfId="13698" xr:uid="{2CB16907-399B-4BDD-81F2-AB97C50E610A}"/>
    <cellStyle name="SAPBEXHLevel0X 4 5 11" xfId="13302" xr:uid="{CA882EFA-50CA-4A40-BC33-0C3BFAFEEB29}"/>
    <cellStyle name="SAPBEXHLevel0X 4 5 2" xfId="4399" xr:uid="{4F41D96C-49F5-4DCF-A018-58CCDEFC57B6}"/>
    <cellStyle name="SAPBEXHLevel0X 4 5 3" xfId="5871" xr:uid="{AB955AEA-662C-488B-9BBF-0E72AA983177}"/>
    <cellStyle name="SAPBEXHLevel0X 4 5 4" xfId="6543" xr:uid="{A5049051-664E-432C-9867-600B3E00FE79}"/>
    <cellStyle name="SAPBEXHLevel0X 4 5 5" xfId="6185" xr:uid="{183CCFF2-5E4F-407E-A610-F173F09E7E11}"/>
    <cellStyle name="SAPBEXHLevel0X 4 5 6" xfId="7305" xr:uid="{393AA71D-1453-4D79-8796-CF5E88FE7621}"/>
    <cellStyle name="SAPBEXHLevel0X 4 5 7" xfId="8659" xr:uid="{475ECD5E-A9E0-4280-B7F2-BD718660F5F8}"/>
    <cellStyle name="SAPBEXHLevel0X 4 5 8" xfId="8735" xr:uid="{E012A8BC-2263-44E2-BC58-D702BBEF35C4}"/>
    <cellStyle name="SAPBEXHLevel0X 4 5 9" xfId="11162" xr:uid="{9334B67F-00C5-4ED0-B56C-9FAE5CD3A97F}"/>
    <cellStyle name="SAPBEXHLevel0X 4 6" xfId="4395" xr:uid="{7256027D-41FE-4C97-968C-A022248A4842}"/>
    <cellStyle name="SAPBEXHLevel0X 4 7" xfId="5867" xr:uid="{4DA89F1C-8368-499E-8497-89F964C7D7F2}"/>
    <cellStyle name="SAPBEXHLevel0X 4 8" xfId="4583" xr:uid="{54AC3E00-EE70-467F-9806-73BC08CC556A}"/>
    <cellStyle name="SAPBEXHLevel0X 4 9" xfId="7767" xr:uid="{9D73DFC5-AAB8-437B-84EF-6147DD951F34}"/>
    <cellStyle name="SAPBEXHLevel0X 5" xfId="1793" xr:uid="{00000000-0005-0000-0000-00002C080000}"/>
    <cellStyle name="SAPBEXHLevel0X 5 10" xfId="7551" xr:uid="{DE0448A1-7CEA-479C-9F73-BC7EFBF7C67D}"/>
    <cellStyle name="SAPBEXHLevel0X 5 11" xfId="8794" xr:uid="{2D1F21E1-7AA5-4234-BC28-2316CAC81AA7}"/>
    <cellStyle name="SAPBEXHLevel0X 5 12" xfId="10028" xr:uid="{FDE0F871-871D-41BE-81DC-CC57D40FFD4D}"/>
    <cellStyle name="SAPBEXHLevel0X 5 13" xfId="11258" xr:uid="{0AABB4D6-8E2C-49F2-A71D-166420C47012}"/>
    <cellStyle name="SAPBEXHLevel0X 5 14" xfId="13697" xr:uid="{E671F9A2-E3A2-4F3F-AF9F-F6BE3C225F41}"/>
    <cellStyle name="SAPBEXHLevel0X 5 15" xfId="13522" xr:uid="{1F6289F7-95C1-4168-902D-69FF8E6EA3F4}"/>
    <cellStyle name="SAPBEXHLevel0X 5 2" xfId="1794" xr:uid="{00000000-0005-0000-0000-00002D080000}"/>
    <cellStyle name="SAPBEXHLevel0X 5 2 10" xfId="13696" xr:uid="{630B9530-BE43-4B24-BCC4-2C1B3FF490E1}"/>
    <cellStyle name="SAPBEXHLevel0X 5 2 11" xfId="14684" xr:uid="{EEB4E699-CB24-4369-9C72-0FD91F35F290}"/>
    <cellStyle name="SAPBEXHLevel0X 5 2 2" xfId="4401" xr:uid="{BC7FA558-1A40-4C95-BA0E-1CEFA2B1A5EA}"/>
    <cellStyle name="SAPBEXHLevel0X 5 2 3" xfId="5873" xr:uid="{B8BAEBF6-4A27-4BA5-9288-B741D190DF47}"/>
    <cellStyle name="SAPBEXHLevel0X 5 2 4" xfId="6541" xr:uid="{191CD9BD-0B89-4021-B543-70B56557D310}"/>
    <cellStyle name="SAPBEXHLevel0X 5 2 5" xfId="6189" xr:uid="{57A11315-CF47-4E51-9DBA-0C145F6A30B0}"/>
    <cellStyle name="SAPBEXHLevel0X 5 2 6" xfId="9009" xr:uid="{885BB544-AB07-4FC0-A818-372DB9C3C222}"/>
    <cellStyle name="SAPBEXHLevel0X 5 2 7" xfId="10257" xr:uid="{ACB08C73-6613-4FFA-86A7-634A389ED165}"/>
    <cellStyle name="SAPBEXHLevel0X 5 2 8" xfId="10029" xr:uid="{6D924335-2370-4DEB-8D56-6A417EB0B5A2}"/>
    <cellStyle name="SAPBEXHLevel0X 5 2 9" xfId="12548" xr:uid="{279EC19F-E446-470D-8B32-307AFDA735B1}"/>
    <cellStyle name="SAPBEXHLevel0X 5 3" xfId="1795" xr:uid="{00000000-0005-0000-0000-00002E080000}"/>
    <cellStyle name="SAPBEXHLevel0X 5 3 10" xfId="13695" xr:uid="{5E667598-8600-4344-B231-9783D498DB61}"/>
    <cellStyle name="SAPBEXHLevel0X 5 3 11" xfId="14683" xr:uid="{B3AFA19A-780E-4E57-972B-5BF659A8D88F}"/>
    <cellStyle name="SAPBEXHLevel0X 5 3 2" xfId="4402" xr:uid="{E2F0DC96-76C8-40B3-9C81-F8FE828651AB}"/>
    <cellStyle name="SAPBEXHLevel0X 5 3 3" xfId="5874" xr:uid="{0B00DEE4-E256-4991-8675-526434BD1842}"/>
    <cellStyle name="SAPBEXHLevel0X 5 3 4" xfId="6540" xr:uid="{4A586B47-6D18-44A0-BC63-B5ECF81CE092}"/>
    <cellStyle name="SAPBEXHLevel0X 5 3 5" xfId="7763" xr:uid="{58D2B1D0-9D7A-40A9-A9C2-91F0CFA5BCA4}"/>
    <cellStyle name="SAPBEXHLevel0X 5 3 6" xfId="9008" xr:uid="{B7B17849-2CAE-4576-8F99-CA75D6EAC710}"/>
    <cellStyle name="SAPBEXHLevel0X 5 3 7" xfId="10256" xr:uid="{B42D7619-C794-4ED3-9E0E-AD200F796BA7}"/>
    <cellStyle name="SAPBEXHLevel0X 5 3 8" xfId="10030" xr:uid="{BC762DAE-D800-4F96-8665-AE73571CD70B}"/>
    <cellStyle name="SAPBEXHLevel0X 5 3 9" xfId="12547" xr:uid="{18952A88-1CB1-417C-8907-AC041F14B6D8}"/>
    <cellStyle name="SAPBEXHLevel0X 5 4" xfId="1796" xr:uid="{00000000-0005-0000-0000-00002F080000}"/>
    <cellStyle name="SAPBEXHLevel0X 5 4 10" xfId="13694" xr:uid="{53FE0757-3FE5-4D6F-BB9E-4F92917D1D62}"/>
    <cellStyle name="SAPBEXHLevel0X 5 4 11" xfId="14682" xr:uid="{08426F0F-6722-4EA2-9583-7128489A6A73}"/>
    <cellStyle name="SAPBEXHLevel0X 5 4 2" xfId="4403" xr:uid="{A0BC7848-2912-447D-9AAC-42F3B991AD13}"/>
    <cellStyle name="SAPBEXHLevel0X 5 4 3" xfId="5875" xr:uid="{FC3B28B7-E5B9-419A-BD38-23D5C5BB1142}"/>
    <cellStyle name="SAPBEXHLevel0X 5 4 4" xfId="6539" xr:uid="{7B01DB22-ADE1-4883-84FF-51BDE95DB231}"/>
    <cellStyle name="SAPBEXHLevel0X 5 4 5" xfId="6218" xr:uid="{D26CD4C6-783D-466E-82B1-017F52B9F188}"/>
    <cellStyle name="SAPBEXHLevel0X 5 4 6" xfId="9007" xr:uid="{5C605AE6-1BAF-4A82-B323-44D0E4BAC327}"/>
    <cellStyle name="SAPBEXHLevel0X 5 4 7" xfId="10255" xr:uid="{4223B7BA-2E50-4156-9BAB-F9F49616BBA3}"/>
    <cellStyle name="SAPBEXHLevel0X 5 4 8" xfId="10031" xr:uid="{BF55E26B-729B-4AD2-8700-84F4707DABC0}"/>
    <cellStyle name="SAPBEXHLevel0X 5 4 9" xfId="12546" xr:uid="{ECE8008E-62FB-489A-9C57-3CF882436FEA}"/>
    <cellStyle name="SAPBEXHLevel0X 5 5" xfId="1797" xr:uid="{00000000-0005-0000-0000-000030080000}"/>
    <cellStyle name="SAPBEXHLevel0X 5 5 10" xfId="13693" xr:uid="{8541FF1A-C258-46FB-920B-5891E67F470E}"/>
    <cellStyle name="SAPBEXHLevel0X 5 5 11" xfId="14681" xr:uid="{94E08BA4-F865-4801-9571-6D4E0B2F0A2F}"/>
    <cellStyle name="SAPBEXHLevel0X 5 5 2" xfId="4404" xr:uid="{674202D2-6436-444D-89A1-3788997A6323}"/>
    <cellStyle name="SAPBEXHLevel0X 5 5 3" xfId="5876" xr:uid="{062EE80F-FE74-4A28-AFBE-F8B0F07836C7}"/>
    <cellStyle name="SAPBEXHLevel0X 5 5 4" xfId="6538" xr:uid="{D5C726DF-2C19-4FF4-8B9E-D644012F9819}"/>
    <cellStyle name="SAPBEXHLevel0X 5 5 5" xfId="7935" xr:uid="{669C107D-D217-44F9-B9D3-5678953E5669}"/>
    <cellStyle name="SAPBEXHLevel0X 5 5 6" xfId="9006" xr:uid="{91519DD9-1C0D-4EED-9AF3-CDD13B0DFEEB}"/>
    <cellStyle name="SAPBEXHLevel0X 5 5 7" xfId="10254" xr:uid="{530C23C1-E39C-4339-9651-A7A80B8E1234}"/>
    <cellStyle name="SAPBEXHLevel0X 5 5 8" xfId="10032" xr:uid="{848254EB-1BCB-467A-8270-017123B44CCB}"/>
    <cellStyle name="SAPBEXHLevel0X 5 5 9" xfId="12545" xr:uid="{430C9DE6-B3FB-4686-A6A4-A3C889D58DF7}"/>
    <cellStyle name="SAPBEXHLevel0X 5 6" xfId="4400" xr:uid="{98F40796-DD88-4DF5-BFC9-EB64F048459B}"/>
    <cellStyle name="SAPBEXHLevel0X 5 7" xfId="5872" xr:uid="{DFEF765A-B6DF-45C8-9DA8-8C7AB898EBF5}"/>
    <cellStyle name="SAPBEXHLevel0X 5 8" xfId="6542" xr:uid="{F9A6E474-23EB-4491-9A56-73FA87DF5EA4}"/>
    <cellStyle name="SAPBEXHLevel0X 5 9" xfId="7764" xr:uid="{1B0C7C16-72AA-48A7-A108-90CFDAE6E2EE}"/>
    <cellStyle name="SAPBEXHLevel0X 6" xfId="1798" xr:uid="{00000000-0005-0000-0000-000031080000}"/>
    <cellStyle name="SAPBEXHLevel0X 6 10" xfId="9005" xr:uid="{6E1BC709-081C-4887-A52E-E5E0BFACEEEC}"/>
    <cellStyle name="SAPBEXHLevel0X 6 11" xfId="10253" xr:uid="{3675249E-6A41-4709-992B-FA54A181589D}"/>
    <cellStyle name="SAPBEXHLevel0X 6 12" xfId="10033" xr:uid="{B668E0A3-44F4-451D-9982-C7330981D596}"/>
    <cellStyle name="SAPBEXHLevel0X 6 13" xfId="12544" xr:uid="{73287CA5-50BF-43BF-9E12-678A361CD32E}"/>
    <cellStyle name="SAPBEXHLevel0X 6 14" xfId="13692" xr:uid="{634D0F09-3B7A-4DA4-B026-9193DA3CA729}"/>
    <cellStyle name="SAPBEXHLevel0X 6 15" xfId="14680" xr:uid="{03190662-F754-4E88-830D-2FA36E7846F4}"/>
    <cellStyle name="SAPBEXHLevel0X 6 2" xfId="1799" xr:uid="{00000000-0005-0000-0000-000032080000}"/>
    <cellStyle name="SAPBEXHLevel0X 6 2 10" xfId="12246" xr:uid="{BD0CD66E-FF75-437D-9030-0884E55283D4}"/>
    <cellStyle name="SAPBEXHLevel0X 6 2 11" xfId="14679" xr:uid="{62B0A32C-C90B-45A6-B6AD-FC81352EDFF9}"/>
    <cellStyle name="SAPBEXHLevel0X 6 2 2" xfId="4406" xr:uid="{45DB4808-C4AF-466D-BB51-BA9C4496E120}"/>
    <cellStyle name="SAPBEXHLevel0X 6 2 3" xfId="5878" xr:uid="{8D75D79A-7914-4F9F-BE23-7BF071B42CC6}"/>
    <cellStyle name="SAPBEXHLevel0X 6 2 4" xfId="4585" xr:uid="{9A227B9E-CADF-402D-BC74-B90B437A651D}"/>
    <cellStyle name="SAPBEXHLevel0X 6 2 5" xfId="6220" xr:uid="{14BB58E7-56EA-4055-A152-6F4D3CE25205}"/>
    <cellStyle name="SAPBEXHLevel0X 6 2 6" xfId="9004" xr:uid="{91EE8B58-9928-447E-9028-65F0F3DCD4A4}"/>
    <cellStyle name="SAPBEXHLevel0X 6 2 7" xfId="10252" xr:uid="{5F25D3D0-931F-45BA-8978-206E2011FDF3}"/>
    <cellStyle name="SAPBEXHLevel0X 6 2 8" xfId="10034" xr:uid="{7B0C6C7C-50D1-4DF8-B57D-6C9AE16FF2AC}"/>
    <cellStyle name="SAPBEXHLevel0X 6 2 9" xfId="12543" xr:uid="{E69E1FD5-E7B3-47FF-AA66-A4B970D85F7F}"/>
    <cellStyle name="SAPBEXHLevel0X 6 3" xfId="1800" xr:uid="{00000000-0005-0000-0000-000033080000}"/>
    <cellStyle name="SAPBEXHLevel0X 6 3 10" xfId="13691" xr:uid="{25DE8A19-0FEB-47AB-A764-4D81BDF2EB79}"/>
    <cellStyle name="SAPBEXHLevel0X 6 3 11" xfId="14678" xr:uid="{8283109A-638B-4D70-B5A1-581B240BF671}"/>
    <cellStyle name="SAPBEXHLevel0X 6 3 2" xfId="4407" xr:uid="{B1C3AE56-878B-4FF8-8A9B-EBE000E9D591}"/>
    <cellStyle name="SAPBEXHLevel0X 6 3 3" xfId="5879" xr:uid="{BDCD8A94-4EAC-4984-BF02-96CD7A3EE5DA}"/>
    <cellStyle name="SAPBEXHLevel0X 6 3 4" xfId="6536" xr:uid="{49254B92-CCDD-4FD8-AC01-7DD67C698780}"/>
    <cellStyle name="SAPBEXHLevel0X 6 3 5" xfId="6326" xr:uid="{8A3E429E-A76E-4840-A97E-01E1254F34F6}"/>
    <cellStyle name="SAPBEXHLevel0X 6 3 6" xfId="9003" xr:uid="{C34D4BB8-2B25-4D60-AEC4-3429B9F343B4}"/>
    <cellStyle name="SAPBEXHLevel0X 6 3 7" xfId="10251" xr:uid="{0B612164-B1D8-4253-8A95-95F374539EDC}"/>
    <cellStyle name="SAPBEXHLevel0X 6 3 8" xfId="10035" xr:uid="{5D633A0C-887D-403F-A051-6197B99F2F85}"/>
    <cellStyle name="SAPBEXHLevel0X 6 3 9" xfId="12542" xr:uid="{B88E1FC0-46C1-4678-BFB8-FFD1EFACD8A5}"/>
    <cellStyle name="SAPBEXHLevel0X 6 4" xfId="1801" xr:uid="{00000000-0005-0000-0000-000034080000}"/>
    <cellStyle name="SAPBEXHLevel0X 6 4 10" xfId="12247" xr:uid="{16D7BC09-F220-4049-A953-93C8C7DAE63F}"/>
    <cellStyle name="SAPBEXHLevel0X 6 4 11" xfId="14677" xr:uid="{5289C9DA-9CFA-4459-A259-CC461E4AD6CD}"/>
    <cellStyle name="SAPBEXHLevel0X 6 4 2" xfId="4408" xr:uid="{48594FA6-A47B-476C-B307-92B27F44B4A3}"/>
    <cellStyle name="SAPBEXHLevel0X 6 4 3" xfId="5880" xr:uid="{9868965E-1630-4C0E-8315-A6899E19A476}"/>
    <cellStyle name="SAPBEXHLevel0X 6 4 4" xfId="4586" xr:uid="{53E3C9DA-E68E-4CC7-B9A7-05A06895D25F}"/>
    <cellStyle name="SAPBEXHLevel0X 6 4 5" xfId="7762" xr:uid="{27926067-37CB-4EC2-96E1-00330DA84181}"/>
    <cellStyle name="SAPBEXHLevel0X 6 4 6" xfId="9002" xr:uid="{7ADC756F-E26E-4436-9C80-4D782A04BBC5}"/>
    <cellStyle name="SAPBEXHLevel0X 6 4 7" xfId="10250" xr:uid="{951DC7F1-746B-48AC-8E52-20FCA965D902}"/>
    <cellStyle name="SAPBEXHLevel0X 6 4 8" xfId="11502" xr:uid="{1567A036-523D-4AD8-AEA0-FA15F8F24614}"/>
    <cellStyle name="SAPBEXHLevel0X 6 4 9" xfId="12541" xr:uid="{04F1210E-6332-449C-8644-ECF4802C548F}"/>
    <cellStyle name="SAPBEXHLevel0X 6 5" xfId="1802" xr:uid="{00000000-0005-0000-0000-000035080000}"/>
    <cellStyle name="SAPBEXHLevel0X 6 5 10" xfId="13690" xr:uid="{934D2EB6-062D-4716-989E-74CB3B18ADF5}"/>
    <cellStyle name="SAPBEXHLevel0X 6 5 11" xfId="13303" xr:uid="{F0E71DD1-10D7-48A2-A8B9-EE40C9DAED8A}"/>
    <cellStyle name="SAPBEXHLevel0X 6 5 2" xfId="4409" xr:uid="{AA78E85C-34FD-4BF7-BF9E-5ADEB38BA47A}"/>
    <cellStyle name="SAPBEXHLevel0X 6 5 3" xfId="5881" xr:uid="{3812E1DA-42F2-4E20-8F0A-E8B60CCB8599}"/>
    <cellStyle name="SAPBEXHLevel0X 6 5 4" xfId="6535" xr:uid="{75CE4426-7D08-45CC-A713-0A54CDA0E99E}"/>
    <cellStyle name="SAPBEXHLevel0X 6 5 5" xfId="7761" xr:uid="{2A2F653A-261A-44B4-A899-1D9FFB62374D}"/>
    <cellStyle name="SAPBEXHLevel0X 6 5 6" xfId="7306" xr:uid="{87A7C626-B5E9-47A5-A3D8-E77484E926C5}"/>
    <cellStyle name="SAPBEXHLevel0X 6 5 7" xfId="8688" xr:uid="{A94FEC57-2C71-4039-8552-3DFE0503662E}"/>
    <cellStyle name="SAPBEXHLevel0X 6 5 8" xfId="11501" xr:uid="{84DDECAE-86AA-425A-AA5D-AA96E89627CD}"/>
    <cellStyle name="SAPBEXHLevel0X 6 5 9" xfId="9988" xr:uid="{66DE257B-5285-4A9B-A088-6211D4912101}"/>
    <cellStyle name="SAPBEXHLevel0X 6 6" xfId="4405" xr:uid="{4C1BA0F2-31A8-4EE3-945E-DC6A582A1415}"/>
    <cellStyle name="SAPBEXHLevel0X 6 7" xfId="5877" xr:uid="{2948295E-6690-4F35-8BC3-A2ACEB07EBA9}"/>
    <cellStyle name="SAPBEXHLevel0X 6 8" xfId="6537" xr:uid="{6380FBA5-1518-461C-88E7-A5927DB83789}"/>
    <cellStyle name="SAPBEXHLevel0X 6 9" xfId="6219" xr:uid="{D59DE27C-B336-472A-AE27-18D2C82E21A2}"/>
    <cellStyle name="SAPBEXHLevel0X 7" xfId="1803" xr:uid="{00000000-0005-0000-0000-000036080000}"/>
    <cellStyle name="SAPBEXHLevel0X 7 10" xfId="9001" xr:uid="{31E6A615-5FE5-4E21-B9E4-C005ED6A254E}"/>
    <cellStyle name="SAPBEXHLevel0X 7 11" xfId="10249" xr:uid="{47ABE30B-3155-4FB0-ABF2-F6DF54CF3396}"/>
    <cellStyle name="SAPBEXHLevel0X 7 12" xfId="11500" xr:uid="{34475DCB-FD07-4830-9542-637E6001C094}"/>
    <cellStyle name="SAPBEXHLevel0X 7 13" xfId="12540" xr:uid="{F5AA11BC-FAC9-46FF-B64A-8C359FC6A27D}"/>
    <cellStyle name="SAPBEXHLevel0X 7 14" xfId="12248" xr:uid="{1B10EE1C-AA32-432C-9A84-AF522FF64C71}"/>
    <cellStyle name="SAPBEXHLevel0X 7 15" xfId="14676" xr:uid="{020F4028-BB16-454B-94A9-767BCBAB74D2}"/>
    <cellStyle name="SAPBEXHLevel0X 7 2" xfId="1804" xr:uid="{00000000-0005-0000-0000-000037080000}"/>
    <cellStyle name="SAPBEXHLevel0X 7 2 10" xfId="13689" xr:uid="{3966B2E6-7F8C-4F68-ABF5-1F38EC3E4C3B}"/>
    <cellStyle name="SAPBEXHLevel0X 7 2 11" xfId="13415" xr:uid="{1DC86BC1-6D28-4FAA-9CFA-60E86276648F}"/>
    <cellStyle name="SAPBEXHLevel0X 7 2 2" xfId="4411" xr:uid="{22E03F14-3D4C-4ED4-B667-B8D733B4E6B9}"/>
    <cellStyle name="SAPBEXHLevel0X 7 2 3" xfId="5883" xr:uid="{7DBC065E-0395-4AB0-B7C5-99210454F319}"/>
    <cellStyle name="SAPBEXHLevel0X 7 2 4" xfId="6534" xr:uid="{C7FDEB0E-CEAF-4CD0-B543-36251298B129}"/>
    <cellStyle name="SAPBEXHLevel0X 7 2 5" xfId="7759" xr:uid="{BA21E2BA-346F-406A-8177-8F02D9B9C680}"/>
    <cellStyle name="SAPBEXHLevel0X 7 2 6" xfId="7307" xr:uid="{571CF0AB-48FA-40E4-ABDB-4F585D93417F}"/>
    <cellStyle name="SAPBEXHLevel0X 7 2 7" xfId="8689" xr:uid="{4EB05D36-6375-46A1-BE21-9701E7CDD073}"/>
    <cellStyle name="SAPBEXHLevel0X 7 2 8" xfId="11499" xr:uid="{3AB2ADB3-B54A-43ED-BCD7-BDE028D5CC12}"/>
    <cellStyle name="SAPBEXHLevel0X 7 2 9" xfId="11163" xr:uid="{B105134A-1547-47E7-89C3-BCD584705992}"/>
    <cellStyle name="SAPBEXHLevel0X 7 3" xfId="1805" xr:uid="{00000000-0005-0000-0000-000038080000}"/>
    <cellStyle name="SAPBEXHLevel0X 7 3 10" xfId="11213" xr:uid="{7BC18EC3-461F-4AF3-81AB-C591705D181C}"/>
    <cellStyle name="SAPBEXHLevel0X 7 3 11" xfId="14675" xr:uid="{3119DB67-9A1B-4869-A012-05FA9C52F38B}"/>
    <cellStyle name="SAPBEXHLevel0X 7 3 2" xfId="4412" xr:uid="{2855F948-9D80-4A13-A170-253F3F5D1E06}"/>
    <cellStyle name="SAPBEXHLevel0X 7 3 3" xfId="5884" xr:uid="{8ACEE1F0-BA59-455E-B84D-46A992B5A03E}"/>
    <cellStyle name="SAPBEXHLevel0X 7 3 4" xfId="4588" xr:uid="{3AD97665-F62B-45EC-811F-0EE338A4DAC1}"/>
    <cellStyle name="SAPBEXHLevel0X 7 3 5" xfId="7758" xr:uid="{2851F15C-C5AD-4869-89AE-98692D886FBB}"/>
    <cellStyle name="SAPBEXHLevel0X 7 3 6" xfId="9000" xr:uid="{EE801850-11A1-4FEA-BF5A-90EFA1AB1F64}"/>
    <cellStyle name="SAPBEXHLevel0X 7 3 7" xfId="10248" xr:uid="{B949387C-19A6-41B0-8CFD-C10EB2EF3B5E}"/>
    <cellStyle name="SAPBEXHLevel0X 7 3 8" xfId="11498" xr:uid="{0D4FEE37-2C7A-438B-8FEB-EBE3A3BB5B5B}"/>
    <cellStyle name="SAPBEXHLevel0X 7 3 9" xfId="12539" xr:uid="{C0693785-6225-4089-B9B3-6CDC7400528F}"/>
    <cellStyle name="SAPBEXHLevel0X 7 4" xfId="1806" xr:uid="{00000000-0005-0000-0000-000039080000}"/>
    <cellStyle name="SAPBEXHLevel0X 7 4 10" xfId="13848" xr:uid="{49D1455D-3853-4DE7-AA9E-F06B76B35FF1}"/>
    <cellStyle name="SAPBEXHLevel0X 7 4 11" xfId="13419" xr:uid="{4B62005A-AAA3-4361-95C1-13AF0AA0A117}"/>
    <cellStyle name="SAPBEXHLevel0X 7 4 2" xfId="4413" xr:uid="{6BC056C9-C730-4610-B9B4-F2FFAE3FB2AE}"/>
    <cellStyle name="SAPBEXHLevel0X 7 4 3" xfId="5885" xr:uid="{C7B63615-860D-4E4E-9E1A-98D5BCCF1424}"/>
    <cellStyle name="SAPBEXHLevel0X 7 4 4" xfId="6715" xr:uid="{DF6657F8-D173-4811-A70B-EE56F82EBE23}"/>
    <cellStyle name="SAPBEXHLevel0X 7 4 5" xfId="7757" xr:uid="{4954C46A-669B-4938-94DC-AB3C50D0C89D}"/>
    <cellStyle name="SAPBEXHLevel0X 7 4 6" xfId="7308" xr:uid="{B4ABDCA1-8CCB-4F77-8D9B-FB7105A2BA7B}"/>
    <cellStyle name="SAPBEXHLevel0X 7 4 7" xfId="8690" xr:uid="{15EDF869-3D9D-4B5E-BC80-32569A6BF218}"/>
    <cellStyle name="SAPBEXHLevel0X 7 4 8" xfId="11497" xr:uid="{C3CFBEE0-EA80-4612-86F1-03B06F5F4286}"/>
    <cellStyle name="SAPBEXHLevel0X 7 4 9" xfId="9987" xr:uid="{3F2BE89E-52A1-4345-A209-6094A5202ED8}"/>
    <cellStyle name="SAPBEXHLevel0X 7 5" xfId="1807" xr:uid="{00000000-0005-0000-0000-00003A080000}"/>
    <cellStyle name="SAPBEXHLevel0X 7 5 10" xfId="12249" xr:uid="{85AAE9C5-B5F9-4FCD-B8B4-B425AA7D002A}"/>
    <cellStyle name="SAPBEXHLevel0X 7 5 11" xfId="14674" xr:uid="{194D6B68-D568-4A14-8DF2-E09D9B2B1EBD}"/>
    <cellStyle name="SAPBEXHLevel0X 7 5 2" xfId="4414" xr:uid="{A2C1A0E5-9382-4ED1-9D4C-FC62A63B3CA6}"/>
    <cellStyle name="SAPBEXHLevel0X 7 5 3" xfId="5886" xr:uid="{DA27DC5E-8B1D-462C-ABE4-3EABECDCF472}"/>
    <cellStyle name="SAPBEXHLevel0X 7 5 4" xfId="4589" xr:uid="{950FDD44-643E-4255-91D3-10204CE40756}"/>
    <cellStyle name="SAPBEXHLevel0X 7 5 5" xfId="7756" xr:uid="{02479CA3-3C39-4CE2-B551-EE7B5565ACD0}"/>
    <cellStyle name="SAPBEXHLevel0X 7 5 6" xfId="8999" xr:uid="{834FC01D-A9D5-4A27-A2D0-405E1D43CEFD}"/>
    <cellStyle name="SAPBEXHLevel0X 7 5 7" xfId="10247" xr:uid="{D759B986-89B4-482D-8622-EEC1A895A657}"/>
    <cellStyle name="SAPBEXHLevel0X 7 5 8" xfId="11496" xr:uid="{5B1B3CBA-DA01-46A0-A525-CF66482C2F7F}"/>
    <cellStyle name="SAPBEXHLevel0X 7 5 9" xfId="12538" xr:uid="{37047691-7F2B-44E4-B1D7-7EEFE77F614E}"/>
    <cellStyle name="SAPBEXHLevel0X 7 6" xfId="4410" xr:uid="{802A413F-7D5B-4AB8-885D-E2D718BA1A8A}"/>
    <cellStyle name="SAPBEXHLevel0X 7 7" xfId="5882" xr:uid="{2DE86BEF-3880-423D-AD6C-F96C1DD9589D}"/>
    <cellStyle name="SAPBEXHLevel0X 7 8" xfId="4587" xr:uid="{7C6F074A-052A-495F-B0EA-EF5F5E12980E}"/>
    <cellStyle name="SAPBEXHLevel0X 7 9" xfId="7760" xr:uid="{50EE83E4-0209-4DBD-92E8-D22F4BB1BFCA}"/>
    <cellStyle name="SAPBEXHLevel0X 8" xfId="1808" xr:uid="{00000000-0005-0000-0000-00003B080000}"/>
    <cellStyle name="SAPBEXHLevel0X 8 10" xfId="11212" xr:uid="{5238BDC7-DF8D-4812-8B0C-CFDB2E013D26}"/>
    <cellStyle name="SAPBEXHLevel0X 8 11" xfId="13448" xr:uid="{EA0D9540-466E-4266-A3FB-D8C67E00BD94}"/>
    <cellStyle name="SAPBEXHLevel0X 8 2" xfId="4415" xr:uid="{F1CCFB1B-9F65-40E0-901D-8A7AC5DC41E2}"/>
    <cellStyle name="SAPBEXHLevel0X 8 3" xfId="5887" xr:uid="{2BB547F1-4453-4A8D-98E3-B2C4FD1A44E6}"/>
    <cellStyle name="SAPBEXHLevel0X 8 4" xfId="4590" xr:uid="{24C52F3B-2CF8-49F0-9108-9FF8040950CF}"/>
    <cellStyle name="SAPBEXHLevel0X 8 5" xfId="7755" xr:uid="{600A90E9-AD57-40EA-82AD-887E70505A76}"/>
    <cellStyle name="SAPBEXHLevel0X 8 6" xfId="7309" xr:uid="{7CC065C5-4CC6-4268-9419-815189892BBA}"/>
    <cellStyle name="SAPBEXHLevel0X 8 7" xfId="7486" xr:uid="{FD92F065-BCD0-4DFF-B573-4CB358FC2FEE}"/>
    <cellStyle name="SAPBEXHLevel0X 8 8" xfId="9767" xr:uid="{7CC10266-D701-43CE-AEB8-082077B71560}"/>
    <cellStyle name="SAPBEXHLevel0X 8 9" xfId="11164" xr:uid="{C00452CD-507B-4FB4-8373-E0242B556F57}"/>
    <cellStyle name="SAPBEXHLevel0X 9" xfId="1809" xr:uid="{00000000-0005-0000-0000-00003C080000}"/>
    <cellStyle name="SAPBEXHLevel0X 9 10" xfId="12338" xr:uid="{B41B82D3-6FCA-4532-A55B-5B45AF864112}"/>
    <cellStyle name="SAPBEXHLevel0X 9 11" xfId="14786" xr:uid="{45AC0E4F-2A3C-4C41-9F80-0DEFC124F8ED}"/>
    <cellStyle name="SAPBEXHLevel0X 9 2" xfId="4416" xr:uid="{D825F5CC-39D3-473E-B1E5-6C5970F292F3}"/>
    <cellStyle name="SAPBEXHLevel0X 9 3" xfId="5888" xr:uid="{E4F8762E-7C4E-434F-A18B-6DE596EF0A4A}"/>
    <cellStyle name="SAPBEXHLevel0X 9 4" xfId="4845" xr:uid="{FABF5E65-E836-4AA2-ACC1-76C04E9654AC}"/>
    <cellStyle name="SAPBEXHLevel0X 9 5" xfId="4783" xr:uid="{3ECDD90C-78D9-49A5-BA6E-7B55ED122EE9}"/>
    <cellStyle name="SAPBEXHLevel0X 9 6" xfId="9187" xr:uid="{E7AE562E-6486-4E59-8109-54F73264D252}"/>
    <cellStyle name="SAPBEXHLevel0X 9 7" xfId="10426" xr:uid="{48C7AEB3-520A-401F-BF06-9E1774CE8213}"/>
    <cellStyle name="SAPBEXHLevel0X 9 8" xfId="11495" xr:uid="{3E9486B3-BFCF-43CD-96DA-C821D2FBE770}"/>
    <cellStyle name="SAPBEXHLevel0X 9 9" xfId="12717" xr:uid="{840C1DFE-B850-464C-88CF-9C93DA10F928}"/>
    <cellStyle name="SAPBEXHLevel0X_gxaccion, 68" xfId="1810" xr:uid="{00000000-0005-0000-0000-00003D080000}"/>
    <cellStyle name="SAPBEXHLevel1" xfId="6" xr:uid="{00000000-0005-0000-0000-00003E080000}"/>
    <cellStyle name="SAPBEXHLevel1 10" xfId="1812" xr:uid="{00000000-0005-0000-0000-00003F080000}"/>
    <cellStyle name="SAPBEXHLevel1 10 10" xfId="11259" xr:uid="{0D52F44F-2F30-4761-8C33-0DB2E4DD2003}"/>
    <cellStyle name="SAPBEXHLevel1 10 11" xfId="13687" xr:uid="{26973299-19BC-41A6-90E7-E887E7219D6F}"/>
    <cellStyle name="SAPBEXHLevel1 10 12" xfId="13523" xr:uid="{BA8A9587-30F5-4596-8316-099F995551FD}"/>
    <cellStyle name="SAPBEXHLevel1 10 2" xfId="5708" xr:uid="{BA034356-D419-44F7-B5BE-696FB13958C9}"/>
    <cellStyle name="SAPBEXHLevel1 10 2 10" xfId="15776" xr:uid="{D26D567C-58F0-4D1F-81FB-3067EAD842BB}"/>
    <cellStyle name="SAPBEXHLevel1 10 2 2" xfId="7177" xr:uid="{50004BEF-86DB-4629-AB7A-B96C132D82C8}"/>
    <cellStyle name="SAPBEXHLevel1 10 2 3" xfId="8398" xr:uid="{163D8A63-40DC-434E-A51F-E82F61A0FE92}"/>
    <cellStyle name="SAPBEXHLevel1 10 2 4" xfId="9650" xr:uid="{A0EB96E2-1340-498D-8754-73C0537149D6}"/>
    <cellStyle name="SAPBEXHLevel1 10 2 5" xfId="10884" xr:uid="{02714506-9187-4B36-8FA3-65F94DF155FD}"/>
    <cellStyle name="SAPBEXHLevel1 10 2 6" xfId="12043" xr:uid="{219109FA-807D-4EB8-B8E2-A5E8E480B701}"/>
    <cellStyle name="SAPBEXHLevel1 10 2 7" xfId="13171" xr:uid="{FFF5FE76-C973-415F-95C0-2C8D40498C8F}"/>
    <cellStyle name="SAPBEXHLevel1 10 2 8" xfId="14278" xr:uid="{AD1604E9-CE24-47A6-8F3C-542C516A6500}"/>
    <cellStyle name="SAPBEXHLevel1 10 2 9" xfId="15184" xr:uid="{536BF25F-4D82-4971-B3C4-42670B752356}"/>
    <cellStyle name="SAPBEXHLevel1 10 3" xfId="4418" xr:uid="{A7F7A443-28FB-4263-BEE9-BBF8362A765D}"/>
    <cellStyle name="SAPBEXHLevel1 10 4" xfId="5890" xr:uid="{AEA80589-74AE-4D37-A323-324D207D9432}"/>
    <cellStyle name="SAPBEXHLevel1 10 5" xfId="6532" xr:uid="{4381286C-4187-4203-84AC-FE7C63C9141B}"/>
    <cellStyle name="SAPBEXHLevel1 10 6" xfId="7754" xr:uid="{CAD8FEC5-BED7-4C15-AFFD-9B1E92B22420}"/>
    <cellStyle name="SAPBEXHLevel1 10 7" xfId="7552" xr:uid="{837E41FA-917D-428E-878C-300A4BA1848C}"/>
    <cellStyle name="SAPBEXHLevel1 10 8" xfId="8795" xr:uid="{8B711F2D-AF68-4311-BA5D-D3C7CF789DD0}"/>
    <cellStyle name="SAPBEXHLevel1 10 9" xfId="9768" xr:uid="{1B7A370E-836E-4098-B642-CF88E3475AE3}"/>
    <cellStyle name="SAPBEXHLevel1 11" xfId="1813" xr:uid="{00000000-0005-0000-0000-000040080000}"/>
    <cellStyle name="SAPBEXHLevel1 11 10" xfId="12537" xr:uid="{AE5E05C9-3230-4442-8FCF-C79A2784199D}"/>
    <cellStyle name="SAPBEXHLevel1 11 11" xfId="13686" xr:uid="{8F09EF12-FAB1-4978-8F26-4D5D629C3966}"/>
    <cellStyle name="SAPBEXHLevel1 11 12" xfId="14673" xr:uid="{5D166BCE-1CB1-44D0-A91F-3D8B3A8F3E11}"/>
    <cellStyle name="SAPBEXHLevel1 11 2" xfId="5709" xr:uid="{52DC7545-B9EE-4D13-BAD0-180DA0EE471F}"/>
    <cellStyle name="SAPBEXHLevel1 11 2 10" xfId="15777" xr:uid="{10488A13-9340-49FB-9E6E-E39EEF81FF83}"/>
    <cellStyle name="SAPBEXHLevel1 11 2 2" xfId="7178" xr:uid="{A9AAF8A1-EAC3-4045-B804-EAF8A359D7D7}"/>
    <cellStyle name="SAPBEXHLevel1 11 2 3" xfId="8399" xr:uid="{BA713210-4D00-4477-A9C4-D673171675F2}"/>
    <cellStyle name="SAPBEXHLevel1 11 2 4" xfId="9651" xr:uid="{8F1508D1-C453-4E35-BCE3-EC763348074F}"/>
    <cellStyle name="SAPBEXHLevel1 11 2 5" xfId="10885" xr:uid="{75DF97B2-D409-406E-A65B-0C5DA4958121}"/>
    <cellStyle name="SAPBEXHLevel1 11 2 6" xfId="12044" xr:uid="{E2A73ACA-57B2-4116-AC12-D8674214FBE2}"/>
    <cellStyle name="SAPBEXHLevel1 11 2 7" xfId="13172" xr:uid="{6E4B4054-5A35-40CB-94EB-CA3C30BA7630}"/>
    <cellStyle name="SAPBEXHLevel1 11 2 8" xfId="14279" xr:uid="{A046ABDF-E00B-4869-9A78-58042543A747}"/>
    <cellStyle name="SAPBEXHLevel1 11 2 9" xfId="15185" xr:uid="{C1042A19-B817-4353-B18A-174BD41EB06A}"/>
    <cellStyle name="SAPBEXHLevel1 11 3" xfId="4419" xr:uid="{A10787A6-A1EB-48F8-8E5C-4716DCD5B66E}"/>
    <cellStyle name="SAPBEXHLevel1 11 4" xfId="5891" xr:uid="{7243C647-92C2-48D8-88E4-6DA7466FC0A7}"/>
    <cellStyle name="SAPBEXHLevel1 11 5" xfId="6531" xr:uid="{EDA3841D-3341-4194-BA71-8573DE286E72}"/>
    <cellStyle name="SAPBEXHLevel1 11 6" xfId="4782" xr:uid="{FB84F9C1-3B66-4FD9-9F59-BBD3CA3C4DBD}"/>
    <cellStyle name="SAPBEXHLevel1 11 7" xfId="8998" xr:uid="{70C1B244-4383-45F0-B057-6236B025012C}"/>
    <cellStyle name="SAPBEXHLevel1 11 8" xfId="10246" xr:uid="{7B58DDFE-F522-47A7-956E-9BF94E792759}"/>
    <cellStyle name="SAPBEXHLevel1 11 9" xfId="11493" xr:uid="{8A081A73-A0E5-41A3-BE9F-8E3A52F1D722}"/>
    <cellStyle name="SAPBEXHLevel1 12" xfId="1814" xr:uid="{00000000-0005-0000-0000-000041080000}"/>
    <cellStyle name="SAPBEXHLevel1 12 10" xfId="12536" xr:uid="{A7796010-12A6-4D01-AEF1-6F2E3169F7EB}"/>
    <cellStyle name="SAPBEXHLevel1 12 11" xfId="13685" xr:uid="{FF57154C-809B-42DF-AE83-6EEF8100E20E}"/>
    <cellStyle name="SAPBEXHLevel1 12 12" xfId="14672" xr:uid="{81370711-87A3-4023-8DA4-E96896E01ED2}"/>
    <cellStyle name="SAPBEXHLevel1 12 2" xfId="5710" xr:uid="{1B2B6AC7-27BB-4FA8-B106-09291CED9E95}"/>
    <cellStyle name="SAPBEXHLevel1 12 2 10" xfId="15778" xr:uid="{B968AB1A-6B3A-4120-829F-23C0647694B9}"/>
    <cellStyle name="SAPBEXHLevel1 12 2 2" xfId="7179" xr:uid="{73457CC4-F5C0-4953-9877-4B33F3F04258}"/>
    <cellStyle name="SAPBEXHLevel1 12 2 3" xfId="8400" xr:uid="{FAC199F0-4E2A-4733-9A30-CB8C0E6DB74A}"/>
    <cellStyle name="SAPBEXHLevel1 12 2 4" xfId="9652" xr:uid="{A7209B71-D4CB-4299-879F-459195262ADB}"/>
    <cellStyle name="SAPBEXHLevel1 12 2 5" xfId="10886" xr:uid="{8393D9D8-1375-4C1E-8420-1F837E434E1F}"/>
    <cellStyle name="SAPBEXHLevel1 12 2 6" xfId="12045" xr:uid="{8DC4149F-BFF3-4FF3-8F4B-F0367AE1CF7B}"/>
    <cellStyle name="SAPBEXHLevel1 12 2 7" xfId="13173" xr:uid="{1142A18C-F92E-406E-BB86-4CCC5624061B}"/>
    <cellStyle name="SAPBEXHLevel1 12 2 8" xfId="14280" xr:uid="{97147ED2-82F1-4D77-B643-E29E48788889}"/>
    <cellStyle name="SAPBEXHLevel1 12 2 9" xfId="15186" xr:uid="{6D1B9402-BC33-4E10-907F-1FBE6D88F57D}"/>
    <cellStyle name="SAPBEXHLevel1 12 3" xfId="4420" xr:uid="{89573209-1D0E-401F-8DAA-4A7070F5A883}"/>
    <cellStyle name="SAPBEXHLevel1 12 4" xfId="5892" xr:uid="{79F51C70-1156-4808-A137-672B953153BC}"/>
    <cellStyle name="SAPBEXHLevel1 12 5" xfId="6530" xr:uid="{2780390E-1575-416A-94C3-FFD9D5D6F362}"/>
    <cellStyle name="SAPBEXHLevel1 12 6" xfId="7753" xr:uid="{DCBC1D3B-6C2D-47DB-8181-AF8CCED97A29}"/>
    <cellStyle name="SAPBEXHLevel1 12 7" xfId="8997" xr:uid="{4EADA6D3-DCF7-49B8-929B-802C687F0FB8}"/>
    <cellStyle name="SAPBEXHLevel1 12 8" xfId="10245" xr:uid="{19813CE8-BA7F-434B-9586-8CEFFAC363E9}"/>
    <cellStyle name="SAPBEXHLevel1 12 9" xfId="9769" xr:uid="{487C03BA-9F5B-44C9-8DB5-E97517BDB6CA}"/>
    <cellStyle name="SAPBEXHLevel1 13" xfId="1815" xr:uid="{00000000-0005-0000-0000-000042080000}"/>
    <cellStyle name="SAPBEXHLevel1 13 10" xfId="12535" xr:uid="{122B7E53-1229-4699-B3F9-02014238BF9B}"/>
    <cellStyle name="SAPBEXHLevel1 13 11" xfId="13684" xr:uid="{169EB93F-FBD8-42A0-997D-86A8D9E6F72C}"/>
    <cellStyle name="SAPBEXHLevel1 13 12" xfId="14671" xr:uid="{6F3205C0-87A1-4E48-908F-F95A796CCD07}"/>
    <cellStyle name="SAPBEXHLevel1 13 2" xfId="5711" xr:uid="{90D1573F-297D-4737-92D2-5B18B218D4D1}"/>
    <cellStyle name="SAPBEXHLevel1 13 2 10" xfId="15779" xr:uid="{075F664C-4F22-4D61-BDB3-738E056A74CA}"/>
    <cellStyle name="SAPBEXHLevel1 13 2 2" xfId="7180" xr:uid="{F8DF781F-A34E-4697-87D2-D5B57738BED4}"/>
    <cellStyle name="SAPBEXHLevel1 13 2 3" xfId="8401" xr:uid="{2BBD4328-981C-410C-BCAB-A295DF35B5E6}"/>
    <cellStyle name="SAPBEXHLevel1 13 2 4" xfId="9653" xr:uid="{D3C44C0C-04B4-4F94-AD57-A7D91B8CDBE1}"/>
    <cellStyle name="SAPBEXHLevel1 13 2 5" xfId="10887" xr:uid="{1ED1536B-1D7C-4E01-9E0B-F79A2DB6204A}"/>
    <cellStyle name="SAPBEXHLevel1 13 2 6" xfId="12046" xr:uid="{B92A82EF-8D12-42EF-AB20-59F489B1AF59}"/>
    <cellStyle name="SAPBEXHLevel1 13 2 7" xfId="13174" xr:uid="{444AFC47-D734-4227-8A8C-A8C8D442DAFD}"/>
    <cellStyle name="SAPBEXHLevel1 13 2 8" xfId="14281" xr:uid="{E9A1C09B-6EA5-41C6-9834-256839E63E0A}"/>
    <cellStyle name="SAPBEXHLevel1 13 2 9" xfId="15187" xr:uid="{91E1EB09-700E-4A88-9CD6-834A293FD7DF}"/>
    <cellStyle name="SAPBEXHLevel1 13 3" xfId="4421" xr:uid="{328D5734-22A7-4E95-848B-11DF5788E238}"/>
    <cellStyle name="SAPBEXHLevel1 13 4" xfId="5893" xr:uid="{EA34BC51-337B-42B3-94D3-4C7A7193BD0D}"/>
    <cellStyle name="SAPBEXHLevel1 13 5" xfId="6529" xr:uid="{62249264-20BA-47D1-BE80-B288D22C95B2}"/>
    <cellStyle name="SAPBEXHLevel1 13 6" xfId="6222" xr:uid="{6298FF2E-2E2E-4C21-A94F-9ED067093FB9}"/>
    <cellStyle name="SAPBEXHLevel1 13 7" xfId="8996" xr:uid="{BC2DD6DD-9F06-438D-865D-8008672486BB}"/>
    <cellStyle name="SAPBEXHLevel1 13 8" xfId="10244" xr:uid="{6D64A4CA-C50B-427A-A0EB-8EBEDDE95815}"/>
    <cellStyle name="SAPBEXHLevel1 13 9" xfId="11601" xr:uid="{A45C9CE6-FB97-4699-8E4A-8E11F5A40E0D}"/>
    <cellStyle name="SAPBEXHLevel1 14" xfId="1811" xr:uid="{00000000-0005-0000-0000-000043080000}"/>
    <cellStyle name="SAPBEXHLevel1 14 10" xfId="13688" xr:uid="{1778DE56-F388-4BB2-961E-9506B6B67AF4}"/>
    <cellStyle name="SAPBEXHLevel1 14 11" xfId="13449" xr:uid="{DDEBF54D-4C1B-429D-824E-08B7F7A8DCD3}"/>
    <cellStyle name="SAPBEXHLevel1 14 2" xfId="4417" xr:uid="{466745AC-129D-4AD4-8E1A-F7A25870EA7B}"/>
    <cellStyle name="SAPBEXHLevel1 14 3" xfId="5889" xr:uid="{D70FB68D-B6AB-44DD-B62E-0E9E30A1B269}"/>
    <cellStyle name="SAPBEXHLevel1 14 4" xfId="6533" xr:uid="{75019565-954A-426D-9097-D0858E216656}"/>
    <cellStyle name="SAPBEXHLevel1 14 5" xfId="6221" xr:uid="{028F49A5-9486-4417-82E9-F3612E4E2746}"/>
    <cellStyle name="SAPBEXHLevel1 14 6" xfId="7310" xr:uid="{F9C68283-F2C3-443E-A2E3-5A8CFF467BD0}"/>
    <cellStyle name="SAPBEXHLevel1 14 7" xfId="7485" xr:uid="{76FE4302-3D28-42E7-8582-582B532FBCA2}"/>
    <cellStyle name="SAPBEXHLevel1 14 8" xfId="11494" xr:uid="{287D46A0-CD04-4152-B3BD-22431EAC7A38}"/>
    <cellStyle name="SAPBEXHLevel1 14 9" xfId="11165" xr:uid="{611F5DF5-287F-4785-8540-08B1349CF422}"/>
    <cellStyle name="SAPBEXHLevel1 15" xfId="2685" xr:uid="{00000000-0005-0000-0000-000044080000}"/>
    <cellStyle name="SAPBEXHLevel1 16" xfId="2759" xr:uid="{00000000-0005-0000-0000-000045080000}"/>
    <cellStyle name="SAPBEXHLevel1 17" xfId="2774" xr:uid="{00613B0C-A691-456A-A0C0-0B31485238E0}"/>
    <cellStyle name="SAPBEXHLevel1 18" xfId="2819" xr:uid="{462C76AA-465D-4213-AD20-36508A476ABE}"/>
    <cellStyle name="SAPBEXHLevel1 19" xfId="2828" xr:uid="{BBEB7A07-E6F9-452D-9F3A-60B224C0074F}"/>
    <cellStyle name="SAPBEXHLevel1 2" xfId="54" xr:uid="{00000000-0005-0000-0000-000046080000}"/>
    <cellStyle name="SAPBEXHLevel1 2 10" xfId="11295" xr:uid="{CF4E27CC-D670-4D37-9C38-F17C7183C89D}"/>
    <cellStyle name="SAPBEXHLevel1 2 11" xfId="12374" xr:uid="{A60C87C5-F5F4-4869-82C7-EDC108CE11FE}"/>
    <cellStyle name="SAPBEXHLevel1 2 12" xfId="12291" xr:uid="{EAC127AF-D28C-47B8-BC2F-63E43BE3AF94}"/>
    <cellStyle name="SAPBEXHLevel1 2 13" xfId="14545" xr:uid="{A6D74CF1-91C1-4E49-86D8-D6E91B9EDE74}"/>
    <cellStyle name="SAPBEXHLevel1 2 2" xfId="1816" xr:uid="{00000000-0005-0000-0000-000047080000}"/>
    <cellStyle name="SAPBEXHLevel1 2 2 10" xfId="12534" xr:uid="{60967561-79B5-4833-8B9E-740773FFFFDA}"/>
    <cellStyle name="SAPBEXHLevel1 2 2 11" xfId="13683" xr:uid="{795D8A60-8E7D-45EE-8913-0FAC53BA5699}"/>
    <cellStyle name="SAPBEXHLevel1 2 2 12" xfId="14670" xr:uid="{3E9500A4-493C-4766-9E2B-168389BDA3F3}"/>
    <cellStyle name="SAPBEXHLevel1 2 2 2" xfId="1817" xr:uid="{00000000-0005-0000-0000-000048080000}"/>
    <cellStyle name="SAPBEXHLevel1 2 2 2 10" xfId="12533" xr:uid="{5DE7BEE9-4D80-4429-8162-F24AA4221AE0}"/>
    <cellStyle name="SAPBEXHLevel1 2 2 2 11" xfId="13682" xr:uid="{6A9E584C-4C21-4580-8092-B4E22AE5FF84}"/>
    <cellStyle name="SAPBEXHLevel1 2 2 2 12" xfId="14669" xr:uid="{E77412CB-56F7-4F96-98C0-E158948E79CD}"/>
    <cellStyle name="SAPBEXHLevel1 2 2 2 2" xfId="5713" xr:uid="{551FEBB4-4F7A-48CC-80B3-B9452EADDC12}"/>
    <cellStyle name="SAPBEXHLevel1 2 2 2 2 10" xfId="15781" xr:uid="{AEB5B987-FFB8-4A99-80E1-E6E512554490}"/>
    <cellStyle name="SAPBEXHLevel1 2 2 2 2 2" xfId="7182" xr:uid="{1B6F1BB5-2126-4809-8AA0-2258F0E39749}"/>
    <cellStyle name="SAPBEXHLevel1 2 2 2 2 3" xfId="8403" xr:uid="{687D3EDE-E145-4C16-A4BE-6DADCDD9553F}"/>
    <cellStyle name="SAPBEXHLevel1 2 2 2 2 4" xfId="9655" xr:uid="{304657C8-1B0D-4835-B97F-341FB2CF3F75}"/>
    <cellStyle name="SAPBEXHLevel1 2 2 2 2 5" xfId="10889" xr:uid="{5B065530-4218-4188-BF1C-5CF10A54C5BC}"/>
    <cellStyle name="SAPBEXHLevel1 2 2 2 2 6" xfId="12048" xr:uid="{30B3AB88-54F2-478F-B451-3247C4029A57}"/>
    <cellStyle name="SAPBEXHLevel1 2 2 2 2 7" xfId="13176" xr:uid="{4DDAA161-C243-49BB-983A-3B15DC06C081}"/>
    <cellStyle name="SAPBEXHLevel1 2 2 2 2 8" xfId="14283" xr:uid="{D5605767-7669-42C5-8644-D438C52E6682}"/>
    <cellStyle name="SAPBEXHLevel1 2 2 2 2 9" xfId="15189" xr:uid="{07121E3D-305E-494C-961E-61C035006C4C}"/>
    <cellStyle name="SAPBEXHLevel1 2 2 2 3" xfId="4423" xr:uid="{53FCBDBF-5B47-42B7-9280-ACA64652B177}"/>
    <cellStyle name="SAPBEXHLevel1 2 2 2 4" xfId="5895" xr:uid="{44C46B25-D0F5-44CF-AF49-4621B0DF986D}"/>
    <cellStyle name="SAPBEXHLevel1 2 2 2 5" xfId="6527" xr:uid="{E338FD94-2B96-405D-A929-E6FC927284EF}"/>
    <cellStyle name="SAPBEXHLevel1 2 2 2 6" xfId="6223" xr:uid="{55509954-32F9-482F-9F4A-F55375409A69}"/>
    <cellStyle name="SAPBEXHLevel1 2 2 2 7" xfId="8994" xr:uid="{5DF2B54E-49E3-4483-B47F-29DC94FC3F70}"/>
    <cellStyle name="SAPBEXHLevel1 2 2 2 8" xfId="10242" xr:uid="{24878AF7-132A-41A3-AAA8-F567149F39AA}"/>
    <cellStyle name="SAPBEXHLevel1 2 2 2 9" xfId="9771" xr:uid="{4B2B7BAA-8141-4F57-AEF6-FE6184F89AFF}"/>
    <cellStyle name="SAPBEXHLevel1 2 2 3" xfId="4422" xr:uid="{E6430B78-43BE-4223-B27B-3D4424C7DB14}"/>
    <cellStyle name="SAPBEXHLevel1 2 2 4" xfId="5894" xr:uid="{7166C1BE-435F-4BA8-8322-38990B9D7174}"/>
    <cellStyle name="SAPBEXHLevel1 2 2 5" xfId="6528" xr:uid="{FD8698CE-8D12-4A65-B467-F069375B938F}"/>
    <cellStyle name="SAPBEXHLevel1 2 2 6" xfId="7934" xr:uid="{01E98469-8E74-4DAB-91F2-EB9A2E1557AA}"/>
    <cellStyle name="SAPBEXHLevel1 2 2 7" xfId="8995" xr:uid="{633CEC1E-13CF-4425-84B8-2DF9BE0A3B51}"/>
    <cellStyle name="SAPBEXHLevel1 2 2 8" xfId="10243" xr:uid="{CE46970D-FE09-4D81-A063-D91F89C8CFCF}"/>
    <cellStyle name="SAPBEXHLevel1 2 2 9" xfId="9770" xr:uid="{6521DCCF-6031-4076-8C32-52AC8E1C3C9C}"/>
    <cellStyle name="SAPBEXHLevel1 2 3" xfId="5712" xr:uid="{63FC1381-818F-4D05-BDEF-E5D169BB80FF}"/>
    <cellStyle name="SAPBEXHLevel1 2 3 10" xfId="15780" xr:uid="{9B091AC7-471D-4648-8A2B-6A4048D6003D}"/>
    <cellStyle name="SAPBEXHLevel1 2 3 2" xfId="7181" xr:uid="{F882EEFB-9035-41E0-B1A4-A9C587777955}"/>
    <cellStyle name="SAPBEXHLevel1 2 3 3" xfId="8402" xr:uid="{364D496F-3DDB-4CEA-8F19-EF4A22ACDF91}"/>
    <cellStyle name="SAPBEXHLevel1 2 3 4" xfId="9654" xr:uid="{76DA4101-3548-4FDC-BD6F-C033482A80CA}"/>
    <cellStyle name="SAPBEXHLevel1 2 3 5" xfId="10888" xr:uid="{E2C76CEA-CB5E-4AF3-839F-8F1AD22379B6}"/>
    <cellStyle name="SAPBEXHLevel1 2 3 6" xfId="12047" xr:uid="{6FA6F73A-272F-4D97-96D5-5F6CDD886B80}"/>
    <cellStyle name="SAPBEXHLevel1 2 3 7" xfId="13175" xr:uid="{54FD56CF-2099-49A5-9037-1F443E1C94EE}"/>
    <cellStyle name="SAPBEXHLevel1 2 3 8" xfId="14282" xr:uid="{3023BB4C-8273-4ECC-B2C3-BCA9898B9011}"/>
    <cellStyle name="SAPBEXHLevel1 2 3 9" xfId="15188" xr:uid="{711D4E45-6262-4CB2-8EAA-996573C218EC}"/>
    <cellStyle name="SAPBEXHLevel1 2 4" xfId="3051" xr:uid="{14FF02AD-29C4-43EB-9965-704F0D03610C}"/>
    <cellStyle name="SAPBEXHLevel1 2 5" xfId="4883" xr:uid="{92B3CFB2-9039-41CC-9DE3-32948CCC5E92}"/>
    <cellStyle name="SAPBEXHLevel1 2 6" xfId="4775" xr:uid="{BD66C84B-EEC7-4DC5-B253-B20DC5DF1C52}"/>
    <cellStyle name="SAPBEXHLevel1 2 7" xfId="7587" xr:uid="{D0B43F68-DC93-4171-951F-EAC758956F8A}"/>
    <cellStyle name="SAPBEXHLevel1 2 8" xfId="8832" xr:uid="{A10920F1-CBD8-4A69-8629-A2902502DFC2}"/>
    <cellStyle name="SAPBEXHLevel1 2 9" xfId="10079" xr:uid="{0E920D51-A66C-43B0-B547-A28EEB8ACADA}"/>
    <cellStyle name="SAPBEXHLevel1 20" xfId="2894" xr:uid="{ECF8644D-2335-4A9A-B043-BF26E27B411C}"/>
    <cellStyle name="SAPBEXHLevel1 21" xfId="2938" xr:uid="{C64FCB32-8FF4-4369-B102-6ECC68EF3BB5}"/>
    <cellStyle name="SAPBEXHLevel1 22" xfId="2982" xr:uid="{539F5484-2ECA-4D36-BAF5-F2BB2384EF2B}"/>
    <cellStyle name="SAPBEXHLevel1 23" xfId="3005" xr:uid="{D9909D77-8327-4155-8724-E84EF2C66A68}"/>
    <cellStyle name="SAPBEXHLevel1 24" xfId="15893" xr:uid="{F8C64646-5208-4C38-8C3C-0C2C80E5BFDD}"/>
    <cellStyle name="SAPBEXHLevel1 3" xfId="1818" xr:uid="{00000000-0005-0000-0000-000049080000}"/>
    <cellStyle name="SAPBEXHLevel1 3 10" xfId="12532" xr:uid="{6E9411EC-3D8C-4435-ABE1-1C8B06622253}"/>
    <cellStyle name="SAPBEXHLevel1 3 11" xfId="12250" xr:uid="{C58F0B6F-F3A5-4B8F-9540-32D59678FE52}"/>
    <cellStyle name="SAPBEXHLevel1 3 12" xfId="14668" xr:uid="{505D4429-BE82-4825-B489-3139175C0194}"/>
    <cellStyle name="SAPBEXHLevel1 3 2" xfId="5714" xr:uid="{5D2511B1-074A-4622-BB91-14CF49C714FF}"/>
    <cellStyle name="SAPBEXHLevel1 3 2 10" xfId="15782" xr:uid="{1F8EBB54-0B6C-419F-BB89-556F955DAFE6}"/>
    <cellStyle name="SAPBEXHLevel1 3 2 2" xfId="7183" xr:uid="{78B3D40C-8336-49CC-A4FD-C4B688CBDCEC}"/>
    <cellStyle name="SAPBEXHLevel1 3 2 3" xfId="8404" xr:uid="{FC543AB0-38CB-447D-B0D2-97D57D2669E9}"/>
    <cellStyle name="SAPBEXHLevel1 3 2 4" xfId="9656" xr:uid="{F1897AFC-CA52-46EC-A77B-6C240E602BC8}"/>
    <cellStyle name="SAPBEXHLevel1 3 2 5" xfId="10890" xr:uid="{7D579471-6ED4-4F7F-ACEC-3D67EDC18789}"/>
    <cellStyle name="SAPBEXHLevel1 3 2 6" xfId="12049" xr:uid="{A882D9E8-7549-4AC2-943A-9F2ADFCE436F}"/>
    <cellStyle name="SAPBEXHLevel1 3 2 7" xfId="13177" xr:uid="{85D76657-64BB-404D-B652-60A903FB5356}"/>
    <cellStyle name="SAPBEXHLevel1 3 2 8" xfId="14284" xr:uid="{C70E9D92-A0F4-4BF2-B537-250560A490C2}"/>
    <cellStyle name="SAPBEXHLevel1 3 2 9" xfId="15190" xr:uid="{1B21DFBA-40C7-494C-8D01-153B08BEEE77}"/>
    <cellStyle name="SAPBEXHLevel1 3 3" xfId="4424" xr:uid="{854A355A-1530-4796-9E31-B7C458EF8874}"/>
    <cellStyle name="SAPBEXHLevel1 3 4" xfId="5896" xr:uid="{296C2886-985B-4447-BC76-7AD4699DD9F6}"/>
    <cellStyle name="SAPBEXHLevel1 3 5" xfId="4591" xr:uid="{97448E7B-EC01-44CC-860D-B249E0043369}"/>
    <cellStyle name="SAPBEXHLevel1 3 6" xfId="6224" xr:uid="{CFF35C86-5650-483E-A9F2-08BC0184F10D}"/>
    <cellStyle name="SAPBEXHLevel1 3 7" xfId="8993" xr:uid="{888651BF-9C9C-49C0-943D-E2DE6EAFDFD1}"/>
    <cellStyle name="SAPBEXHLevel1 3 8" xfId="10241" xr:uid="{E12EC549-1E90-434E-8EA9-AF08A43D1D96}"/>
    <cellStyle name="SAPBEXHLevel1 3 9" xfId="10036" xr:uid="{B689660D-5D36-4B0B-94FF-D36BED011662}"/>
    <cellStyle name="SAPBEXHLevel1 4" xfId="1819" xr:uid="{00000000-0005-0000-0000-00004A080000}"/>
    <cellStyle name="SAPBEXHLevel1 4 10" xfId="12531" xr:uid="{DA21B72B-A527-4E53-9CE9-9223BE5CC6DB}"/>
    <cellStyle name="SAPBEXHLevel1 4 11" xfId="13681" xr:uid="{372440FA-B592-4B7C-AC13-1919A0878DB1}"/>
    <cellStyle name="SAPBEXHLevel1 4 12" xfId="14667" xr:uid="{656BC73D-1752-471C-B2CE-C443DBCE1DF0}"/>
    <cellStyle name="SAPBEXHLevel1 4 2" xfId="5715" xr:uid="{8CE4E97A-3C9A-4100-955A-538CAEFDAE4E}"/>
    <cellStyle name="SAPBEXHLevel1 4 2 10" xfId="15783" xr:uid="{0B6DB075-3CAA-48AB-A5CA-55135E2966CE}"/>
    <cellStyle name="SAPBEXHLevel1 4 2 2" xfId="7184" xr:uid="{3ED2661C-9427-419F-B962-CC52D4E1013F}"/>
    <cellStyle name="SAPBEXHLevel1 4 2 3" xfId="8405" xr:uid="{2ACFA27F-78D4-4B9A-BFB7-70533C91F50D}"/>
    <cellStyle name="SAPBEXHLevel1 4 2 4" xfId="9657" xr:uid="{A414F0D1-E3AF-4898-AA4E-6F715FDA05E8}"/>
    <cellStyle name="SAPBEXHLevel1 4 2 5" xfId="10891" xr:uid="{39A60268-FF1C-4E4C-A7A1-DD4DD766026F}"/>
    <cellStyle name="SAPBEXHLevel1 4 2 6" xfId="12050" xr:uid="{BD25C8E6-1AF7-4A5B-B840-6D9CB45E2B48}"/>
    <cellStyle name="SAPBEXHLevel1 4 2 7" xfId="13178" xr:uid="{BF54A662-18E6-4198-8DB5-3DD47964D332}"/>
    <cellStyle name="SAPBEXHLevel1 4 2 8" xfId="14285" xr:uid="{2B6A672F-A759-43D3-8848-718812243AEC}"/>
    <cellStyle name="SAPBEXHLevel1 4 2 9" xfId="15191" xr:uid="{87A7E62A-3D9E-4AD2-BCAE-A78EADF93D7B}"/>
    <cellStyle name="SAPBEXHLevel1 4 3" xfId="4425" xr:uid="{D8857B46-77C0-42EF-BAC0-5FBFA1C5EB4C}"/>
    <cellStyle name="SAPBEXHLevel1 4 4" xfId="5897" xr:uid="{6ACDBE2E-B6DF-42FB-8DEA-E9BCC2A43D07}"/>
    <cellStyle name="SAPBEXHLevel1 4 5" xfId="6526" xr:uid="{95CB0CB2-8FC3-4E0B-9809-B35E5A311216}"/>
    <cellStyle name="SAPBEXHLevel1 4 6" xfId="6327" xr:uid="{AB01A059-61F6-4C48-B9B9-3E9390EB6297}"/>
    <cellStyle name="SAPBEXHLevel1 4 7" xfId="8992" xr:uid="{12577F33-73CB-4B55-8FCC-61984AF2628D}"/>
    <cellStyle name="SAPBEXHLevel1 4 8" xfId="10240" xr:uid="{25C97001-A0A9-434D-B585-41A14D2FEE67}"/>
    <cellStyle name="SAPBEXHLevel1 4 9" xfId="11492" xr:uid="{87D24151-5CB1-4CF7-8CFB-0707BB9FECDF}"/>
    <cellStyle name="SAPBEXHLevel1 5" xfId="1820" xr:uid="{00000000-0005-0000-0000-00004B080000}"/>
    <cellStyle name="SAPBEXHLevel1 5 10" xfId="12530" xr:uid="{AF6A50D1-47DC-4E27-B36A-6717E6C9F6B9}"/>
    <cellStyle name="SAPBEXHLevel1 5 11" xfId="12251" xr:uid="{D94E1F39-B7CE-4838-9AC2-4B11E4CD17BE}"/>
    <cellStyle name="SAPBEXHLevel1 5 12" xfId="14666" xr:uid="{63882F6B-7BC7-4065-AAB5-29CAC1C7AF96}"/>
    <cellStyle name="SAPBEXHLevel1 5 2" xfId="5716" xr:uid="{77F626B4-AA7F-4FC8-A0C1-E9520187E181}"/>
    <cellStyle name="SAPBEXHLevel1 5 2 10" xfId="15784" xr:uid="{42FB5165-4A4A-4BB1-8D27-11AA68688A86}"/>
    <cellStyle name="SAPBEXHLevel1 5 2 2" xfId="7185" xr:uid="{FFDB8267-78FA-4322-BA11-34F056FF8924}"/>
    <cellStyle name="SAPBEXHLevel1 5 2 3" xfId="8406" xr:uid="{7A9174D1-C7EE-45D0-B7A0-5F9D56816B4F}"/>
    <cellStyle name="SAPBEXHLevel1 5 2 4" xfId="9658" xr:uid="{53D82D82-790E-42FA-86E4-20BEAF961D33}"/>
    <cellStyle name="SAPBEXHLevel1 5 2 5" xfId="10892" xr:uid="{75772983-F39B-465E-A693-AEBD906C0F8F}"/>
    <cellStyle name="SAPBEXHLevel1 5 2 6" xfId="12051" xr:uid="{09339A93-5E32-4514-A6EB-1864459D2DB1}"/>
    <cellStyle name="SAPBEXHLevel1 5 2 7" xfId="13179" xr:uid="{1234B910-07C3-4A02-911F-6A1D8489A131}"/>
    <cellStyle name="SAPBEXHLevel1 5 2 8" xfId="14286" xr:uid="{4768AD6F-6138-441B-88F7-E7906A7864E4}"/>
    <cellStyle name="SAPBEXHLevel1 5 2 9" xfId="15192" xr:uid="{ED5BB16A-93D3-480B-965F-92F6D00975DF}"/>
    <cellStyle name="SAPBEXHLevel1 5 3" xfId="4426" xr:uid="{D541E24C-A323-4043-BF64-4C027F7E06B4}"/>
    <cellStyle name="SAPBEXHLevel1 5 4" xfId="5898" xr:uid="{AF7B3A09-20DC-4249-990F-5A555C43F8CD}"/>
    <cellStyle name="SAPBEXHLevel1 5 5" xfId="4592" xr:uid="{AAF3FEE7-66DA-4E52-B748-0435CC5F6B86}"/>
    <cellStyle name="SAPBEXHLevel1 5 6" xfId="7752" xr:uid="{806EF23B-F257-441D-B0C6-276209BC38E3}"/>
    <cellStyle name="SAPBEXHLevel1 5 7" xfId="8991" xr:uid="{B59E570C-3C45-4664-80B7-171F42C93166}"/>
    <cellStyle name="SAPBEXHLevel1 5 8" xfId="10239" xr:uid="{F3B8110F-BDD3-4B43-B5B4-AE999571EE5A}"/>
    <cellStyle name="SAPBEXHLevel1 5 9" xfId="11491" xr:uid="{E1101D81-21B0-41CB-802C-01D9CB19DDEF}"/>
    <cellStyle name="SAPBEXHLevel1 6" xfId="1821" xr:uid="{00000000-0005-0000-0000-00004C080000}"/>
    <cellStyle name="SAPBEXHLevel1 6 10" xfId="11166" xr:uid="{FC2CDABD-8DDC-4ECD-87C1-E8E994A4107D}"/>
    <cellStyle name="SAPBEXHLevel1 6 11" xfId="13680" xr:uid="{BE527BA9-5082-47FE-B88E-D936444A81A7}"/>
    <cellStyle name="SAPBEXHLevel1 6 12" xfId="12295" xr:uid="{00A57A68-DB2D-4A2A-8514-3A567445326B}"/>
    <cellStyle name="SAPBEXHLevel1 6 2" xfId="5717" xr:uid="{3834382B-F15A-4F52-AF4E-1B607DB33EA4}"/>
    <cellStyle name="SAPBEXHLevel1 6 2 10" xfId="15785" xr:uid="{52867635-E2C0-4106-9FD0-0C3BAE43DCA1}"/>
    <cellStyle name="SAPBEXHLevel1 6 2 2" xfId="7186" xr:uid="{24D0EE37-BD6F-4371-9269-1705FE33A2DF}"/>
    <cellStyle name="SAPBEXHLevel1 6 2 3" xfId="8407" xr:uid="{3FC7B001-85C1-4AAC-888A-0A2C6736F4DF}"/>
    <cellStyle name="SAPBEXHLevel1 6 2 4" xfId="9659" xr:uid="{0869D966-5624-40E6-AF66-A90EEC248738}"/>
    <cellStyle name="SAPBEXHLevel1 6 2 5" xfId="10893" xr:uid="{D7E38F68-7F5B-4C17-9882-2D279E321835}"/>
    <cellStyle name="SAPBEXHLevel1 6 2 6" xfId="12052" xr:uid="{0AE0AB16-7F60-42C9-82B6-7B4C888BA5F1}"/>
    <cellStyle name="SAPBEXHLevel1 6 2 7" xfId="13180" xr:uid="{CE27638C-0464-47C7-90F1-2DDB8F4DDD63}"/>
    <cellStyle name="SAPBEXHLevel1 6 2 8" xfId="14287" xr:uid="{5C2E9024-261C-45AC-B5B5-6E7F3B73B238}"/>
    <cellStyle name="SAPBEXHLevel1 6 2 9" xfId="15193" xr:uid="{08DC7B9F-77E8-4287-A7BF-58DAD1E581F0}"/>
    <cellStyle name="SAPBEXHLevel1 6 3" xfId="4427" xr:uid="{7CFEE5AE-B355-4AB9-9BA9-DF53193E06FE}"/>
    <cellStyle name="SAPBEXHLevel1 6 4" xfId="5899" xr:uid="{D5E19C14-B9AC-4F71-9434-ED30C0E25185}"/>
    <cellStyle name="SAPBEXHLevel1 6 5" xfId="6525" xr:uid="{2660AA12-2A59-406D-B09E-B4588549ABE5}"/>
    <cellStyle name="SAPBEXHLevel1 6 6" xfId="6328" xr:uid="{EA925917-D8B2-4EAC-8C1F-22DAB653F078}"/>
    <cellStyle name="SAPBEXHLevel1 6 7" xfId="7311" xr:uid="{E9108200-DF50-4969-9C71-7A51FC7539E7}"/>
    <cellStyle name="SAPBEXHLevel1 6 8" xfId="8691" xr:uid="{4C2AE8C0-33D9-4D94-A980-838FB9AD2895}"/>
    <cellStyle name="SAPBEXHLevel1 6 9" xfId="11490" xr:uid="{F45DDF4F-C9E1-4EA1-B596-75C1DED69BA2}"/>
    <cellStyle name="SAPBEXHLevel1 7" xfId="1822" xr:uid="{00000000-0005-0000-0000-00004D080000}"/>
    <cellStyle name="SAPBEXHLevel1 7 10" xfId="12529" xr:uid="{8CD644DB-4EEF-4779-A202-92E9EFFE0A03}"/>
    <cellStyle name="SAPBEXHLevel1 7 11" xfId="12252" xr:uid="{51685556-B30F-4C2F-AF01-6BF3AB036063}"/>
    <cellStyle name="SAPBEXHLevel1 7 12" xfId="14665" xr:uid="{93435C56-74D3-4B56-83BB-301C7F76F9B8}"/>
    <cellStyle name="SAPBEXHLevel1 7 2" xfId="5718" xr:uid="{31B4B5B5-EBA6-4228-909D-3A5510AFB69D}"/>
    <cellStyle name="SAPBEXHLevel1 7 2 10" xfId="15786" xr:uid="{49D8774F-C4EE-4E50-A6D4-D5060C04B3E4}"/>
    <cellStyle name="SAPBEXHLevel1 7 2 2" xfId="7187" xr:uid="{C701A294-7E54-4400-B7F5-B12B9583D37E}"/>
    <cellStyle name="SAPBEXHLevel1 7 2 3" xfId="8408" xr:uid="{63A391E2-8206-4CF5-B21D-A58CFBEEB436}"/>
    <cellStyle name="SAPBEXHLevel1 7 2 4" xfId="9660" xr:uid="{AD1E3012-9580-46AD-AEDD-07FB82B53AAC}"/>
    <cellStyle name="SAPBEXHLevel1 7 2 5" xfId="10894" xr:uid="{D31B7EB3-455D-47C3-A379-D28DE1A96291}"/>
    <cellStyle name="SAPBEXHLevel1 7 2 6" xfId="12053" xr:uid="{917CCBEF-66F6-4EAF-9A8D-6D40D03AB736}"/>
    <cellStyle name="SAPBEXHLevel1 7 2 7" xfId="13181" xr:uid="{BD66D46E-51C2-4F17-B909-729CAEF92022}"/>
    <cellStyle name="SAPBEXHLevel1 7 2 8" xfId="14288" xr:uid="{338BB883-6E58-450C-B28D-BEF48DBC583E}"/>
    <cellStyle name="SAPBEXHLevel1 7 2 9" xfId="15194" xr:uid="{88D715D8-021C-4BB4-B101-2398735428AF}"/>
    <cellStyle name="SAPBEXHLevel1 7 3" xfId="4428" xr:uid="{BB4C7EA1-0E15-4C98-8893-465C97C8B0F4}"/>
    <cellStyle name="SAPBEXHLevel1 7 4" xfId="5900" xr:uid="{BA92A248-919E-4AD1-B950-BEFBB2AA0335}"/>
    <cellStyle name="SAPBEXHLevel1 7 5" xfId="4593" xr:uid="{0B2907F7-8B21-43D3-B796-0706C718E177}"/>
    <cellStyle name="SAPBEXHLevel1 7 6" xfId="6329" xr:uid="{1A49907F-7698-42D3-8044-4F2A6F40718B}"/>
    <cellStyle name="SAPBEXHLevel1 7 7" xfId="8990" xr:uid="{F362E38E-22F8-4BA9-92A1-0768674FD1CA}"/>
    <cellStyle name="SAPBEXHLevel1 7 8" xfId="10238" xr:uid="{38E2BFCD-8D26-4394-8AFE-AD4906C2B1D6}"/>
    <cellStyle name="SAPBEXHLevel1 7 9" xfId="11489" xr:uid="{41319EB8-9E2A-41AB-9FD5-89C066E12AB2}"/>
    <cellStyle name="SAPBEXHLevel1 8" xfId="1823" xr:uid="{00000000-0005-0000-0000-00004E080000}"/>
    <cellStyle name="SAPBEXHLevel1 8 10" xfId="11167" xr:uid="{219CF542-F637-48C5-8CD1-D6E5B87D5995}"/>
    <cellStyle name="SAPBEXHLevel1 8 11" xfId="13679" xr:uid="{9B7F203E-AB69-4A9F-BF7A-6AE1FE65C9F4}"/>
    <cellStyle name="SAPBEXHLevel1 8 12" xfId="13450" xr:uid="{8B5ACD1E-A367-483B-B775-9F2C72BB29EF}"/>
    <cellStyle name="SAPBEXHLevel1 8 2" xfId="5719" xr:uid="{F5B7D935-9E15-4A4E-8EEA-0163A78471AA}"/>
    <cellStyle name="SAPBEXHLevel1 8 2 10" xfId="15787" xr:uid="{DB827BFF-CE0E-4A0E-8796-E1448D2E1A05}"/>
    <cellStyle name="SAPBEXHLevel1 8 2 2" xfId="7188" xr:uid="{4D5E8D25-9239-45AD-9A40-995C9AC7AA5F}"/>
    <cellStyle name="SAPBEXHLevel1 8 2 3" xfId="8409" xr:uid="{D7254308-9849-406A-BE7C-4FEE7B212C01}"/>
    <cellStyle name="SAPBEXHLevel1 8 2 4" xfId="9661" xr:uid="{52279A0C-72A9-4EBA-80D6-F2D08C857A99}"/>
    <cellStyle name="SAPBEXHLevel1 8 2 5" xfId="10895" xr:uid="{7ECA70EF-19B3-4987-9546-F425D8115372}"/>
    <cellStyle name="SAPBEXHLevel1 8 2 6" xfId="12054" xr:uid="{831CD69C-3213-4AA6-973A-DB30E10FC4D0}"/>
    <cellStyle name="SAPBEXHLevel1 8 2 7" xfId="13182" xr:uid="{55B68F3D-07B0-46BD-91FD-D155B3DBA11F}"/>
    <cellStyle name="SAPBEXHLevel1 8 2 8" xfId="14289" xr:uid="{7D29E94F-3B55-47ED-9815-A92ED6E45F70}"/>
    <cellStyle name="SAPBEXHLevel1 8 2 9" xfId="15195" xr:uid="{CED529F4-61A9-478A-9B92-4BBD81206D69}"/>
    <cellStyle name="SAPBEXHLevel1 8 3" xfId="4429" xr:uid="{7FE8E2C9-FF7F-4113-A814-3DA7088B034D}"/>
    <cellStyle name="SAPBEXHLevel1 8 4" xfId="5901" xr:uid="{4ED62048-80FE-4589-A192-E27FBE79C6F5}"/>
    <cellStyle name="SAPBEXHLevel1 8 5" xfId="6524" xr:uid="{569E4E31-B11C-419D-AFD2-683ABE5DFAB3}"/>
    <cellStyle name="SAPBEXHLevel1 8 6" xfId="6330" xr:uid="{5867A229-EBB1-46BB-BBC8-E76C5A979347}"/>
    <cellStyle name="SAPBEXHLevel1 8 7" xfId="7312" xr:uid="{57F1E712-F0EC-4F0A-B5AB-93192B09EB27}"/>
    <cellStyle name="SAPBEXHLevel1 8 8" xfId="8692" xr:uid="{D35760FB-396F-4CAE-B994-55D363B50039}"/>
    <cellStyle name="SAPBEXHLevel1 8 9" xfId="11488" xr:uid="{FE51A9D2-3C25-44B6-90A7-56C77ADC9350}"/>
    <cellStyle name="SAPBEXHLevel1 9" xfId="1824" xr:uid="{00000000-0005-0000-0000-00004F080000}"/>
    <cellStyle name="SAPBEXHLevel1 9 10" xfId="12528" xr:uid="{D97270AF-DE0E-46F8-98F7-C0D784B843D2}"/>
    <cellStyle name="SAPBEXHLevel1 9 11" xfId="12253" xr:uid="{C7DB16F3-510C-46AD-9467-7DE3C94D4E10}"/>
    <cellStyle name="SAPBEXHLevel1 9 12" xfId="14664" xr:uid="{FD3478BD-830C-49E5-A1B2-ED0BC8D2846D}"/>
    <cellStyle name="SAPBEXHLevel1 9 2" xfId="5720" xr:uid="{8F48EB52-865A-45EA-874F-33D9E3062B0B}"/>
    <cellStyle name="SAPBEXHLevel1 9 2 10" xfId="15788" xr:uid="{700235D3-A4E6-4D82-AE48-C9CA8B88EC6C}"/>
    <cellStyle name="SAPBEXHLevel1 9 2 2" xfId="7189" xr:uid="{5ECB5E8D-289E-4ACF-9767-9E579A901320}"/>
    <cellStyle name="SAPBEXHLevel1 9 2 3" xfId="8410" xr:uid="{25A89DEA-A8B6-4AB3-B977-3549B62BCEEE}"/>
    <cellStyle name="SAPBEXHLevel1 9 2 4" xfId="9662" xr:uid="{9D6193DA-4FFE-4D1C-80A6-B99EB835AA74}"/>
    <cellStyle name="SAPBEXHLevel1 9 2 5" xfId="10896" xr:uid="{2A1D594D-5DF9-47F1-B7AC-888040F43E6E}"/>
    <cellStyle name="SAPBEXHLevel1 9 2 6" xfId="12055" xr:uid="{D8523A6D-3E54-408E-AF85-37079D69CF4D}"/>
    <cellStyle name="SAPBEXHLevel1 9 2 7" xfId="13183" xr:uid="{DA6498A8-4099-4A4B-A94B-5FDB8DFA2967}"/>
    <cellStyle name="SAPBEXHLevel1 9 2 8" xfId="14290" xr:uid="{3E3784CC-D46F-453E-975B-165527EEBA14}"/>
    <cellStyle name="SAPBEXHLevel1 9 2 9" xfId="15196" xr:uid="{EEF3A9FA-D6B8-47CB-B86A-614048EBFD44}"/>
    <cellStyle name="SAPBEXHLevel1 9 3" xfId="4430" xr:uid="{BEF87EBF-6F2A-4C07-855D-43714A7D4165}"/>
    <cellStyle name="SAPBEXHLevel1 9 4" xfId="5902" xr:uid="{0775A9C0-09F3-4DD3-A937-29B437D9E686}"/>
    <cellStyle name="SAPBEXHLevel1 9 5" xfId="4594" xr:uid="{182950B0-5695-43DB-A018-3C2E97EFF99D}"/>
    <cellStyle name="SAPBEXHLevel1 9 6" xfId="6331" xr:uid="{333C2E7F-2D3C-43C2-B7CA-4684F63B7BC1}"/>
    <cellStyle name="SAPBEXHLevel1 9 7" xfId="8989" xr:uid="{F10F628C-58A6-4A00-BB98-3DAB37756B06}"/>
    <cellStyle name="SAPBEXHLevel1 9 8" xfId="10237" xr:uid="{78B46DEF-A4F1-4086-9387-AA5A2FF4E5A6}"/>
    <cellStyle name="SAPBEXHLevel1 9 9" xfId="11487" xr:uid="{020A6151-76D6-45B0-B8AF-9D58A7D72E74}"/>
    <cellStyle name="SAPBEXHLevel1_gxaccion, 68" xfId="1825" xr:uid="{00000000-0005-0000-0000-000050080000}"/>
    <cellStyle name="SAPBEXHLevel1X" xfId="1826" xr:uid="{00000000-0005-0000-0000-000051080000}"/>
    <cellStyle name="SAPBEXHLevel1X 10" xfId="1827" xr:uid="{00000000-0005-0000-0000-000052080000}"/>
    <cellStyle name="SAPBEXHLevel1X 10 10" xfId="12255" xr:uid="{6AF18DC7-6E31-4B66-B12E-48A3E98C5C1C}"/>
    <cellStyle name="SAPBEXHLevel1X 10 11" xfId="13451" xr:uid="{EA98C5A0-7ACC-4649-9C02-631A7D24C224}"/>
    <cellStyle name="SAPBEXHLevel1X 10 2" xfId="4432" xr:uid="{07D83419-6BBF-4ECE-B89C-AF0ED83D778B}"/>
    <cellStyle name="SAPBEXHLevel1X 10 3" xfId="5904" xr:uid="{E8A8D5D7-7B5F-4A65-A78F-2E4D38541879}"/>
    <cellStyle name="SAPBEXHLevel1X 10 4" xfId="4596" xr:uid="{B96D27E5-5E58-4F6E-A2EA-652BD084942E}"/>
    <cellStyle name="SAPBEXHLevel1X 10 5" xfId="6333" xr:uid="{2D615D1A-2A74-43DB-BE7A-95B227558660}"/>
    <cellStyle name="SAPBEXHLevel1X 10 6" xfId="7313" xr:uid="{CFF80A97-35BA-478C-87A1-63DE541AC891}"/>
    <cellStyle name="SAPBEXHLevel1X 10 7" xfId="8693" xr:uid="{4DF9AEBB-4831-4EE5-856C-97DE4E0CB59F}"/>
    <cellStyle name="SAPBEXHLevel1X 10 8" xfId="9772" xr:uid="{ACE46953-1F27-4DEB-8053-71850B491C2A}"/>
    <cellStyle name="SAPBEXHLevel1X 10 9" xfId="11168" xr:uid="{C90CBC9A-BEBF-4B35-962D-2964552506EC}"/>
    <cellStyle name="SAPBEXHLevel1X 11" xfId="1828" xr:uid="{00000000-0005-0000-0000-000053080000}"/>
    <cellStyle name="SAPBEXHLevel1X 11 10" xfId="12339" xr:uid="{8B096D7D-4D08-4608-B378-7254FED3922F}"/>
    <cellStyle name="SAPBEXHLevel1X 11 11" xfId="14785" xr:uid="{62D1B3BB-CE75-4029-86C6-2BA135907691}"/>
    <cellStyle name="SAPBEXHLevel1X 11 2" xfId="4433" xr:uid="{9BFE8FC7-277F-479D-B102-55A5C8A09550}"/>
    <cellStyle name="SAPBEXHLevel1X 11 3" xfId="5905" xr:uid="{517D7399-CA01-4B7D-8257-9EB7B7B34BA4}"/>
    <cellStyle name="SAPBEXHLevel1X 11 4" xfId="4846" xr:uid="{845FB54D-1DFB-4AC4-81D8-123250DBA7E7}"/>
    <cellStyle name="SAPBEXHLevel1X 11 5" xfId="6334" xr:uid="{B6D19123-9709-4CAF-B4EE-768F6CF59738}"/>
    <cellStyle name="SAPBEXHLevel1X 11 6" xfId="9186" xr:uid="{53D2CED0-3F2F-47E9-853A-A51C752EEA22}"/>
    <cellStyle name="SAPBEXHLevel1X 11 7" xfId="10425" xr:uid="{F0B4C8BC-BCA1-4B7C-847B-4A34E4C038E9}"/>
    <cellStyle name="SAPBEXHLevel1X 11 8" xfId="11485" xr:uid="{3086864E-D9B8-46FA-924F-EFBE7581D41D}"/>
    <cellStyle name="SAPBEXHLevel1X 11 9" xfId="12716" xr:uid="{EED03F16-B315-4B69-98C3-7D459596544D}"/>
    <cellStyle name="SAPBEXHLevel1X 12" xfId="2708" xr:uid="{00000000-0005-0000-0000-000054080000}"/>
    <cellStyle name="SAPBEXHLevel1X 13" xfId="2747" xr:uid="{00000000-0005-0000-0000-000055080000}"/>
    <cellStyle name="SAPBEXHLevel1X 14" xfId="2803" xr:uid="{23946C7B-96C7-4AC3-A7CA-414038DA961B}"/>
    <cellStyle name="SAPBEXHLevel1X 15" xfId="2855" xr:uid="{E9A1FD42-A4E6-4C9E-8E33-C038CB9161D9}"/>
    <cellStyle name="SAPBEXHLevel1X 16" xfId="2895" xr:uid="{D5038DC5-4561-40F9-8266-B9E163460BD1}"/>
    <cellStyle name="SAPBEXHLevel1X 17" xfId="2939" xr:uid="{81F7DD76-2810-43F9-9E6E-8D6C5252596C}"/>
    <cellStyle name="SAPBEXHLevel1X 18" xfId="2983" xr:uid="{CBA9ED31-85E7-4E86-B4B8-7C4FC20BCDF4}"/>
    <cellStyle name="SAPBEXHLevel1X 19" xfId="4431" xr:uid="{05A44C9C-F465-41F1-B3B2-B6956A3778B3}"/>
    <cellStyle name="SAPBEXHLevel1X 2" xfId="1829" xr:uid="{00000000-0005-0000-0000-000056080000}"/>
    <cellStyle name="SAPBEXHLevel1X 2 10" xfId="7314" xr:uid="{D47188B8-AC22-4377-B915-25058DFC4F4D}"/>
    <cellStyle name="SAPBEXHLevel1X 2 11" xfId="8694" xr:uid="{F10FB28B-DD55-4F63-8C3B-3DE04FCCBBB1}"/>
    <cellStyle name="SAPBEXHLevel1X 2 12" xfId="9773" xr:uid="{FFAB58BF-A6CA-4983-BE84-C9D5A23B9FB5}"/>
    <cellStyle name="SAPBEXHLevel1X 2 13" xfId="11169" xr:uid="{4B3DE0D5-C966-479D-8DCA-5BEF4E24546E}"/>
    <cellStyle name="SAPBEXHLevel1X 2 14" xfId="13678" xr:uid="{B2283DCD-F670-4B99-9C32-F413DF70F250}"/>
    <cellStyle name="SAPBEXHLevel1X 2 15" xfId="13452" xr:uid="{43CA5C4D-68C2-4227-BFE6-11C582385A11}"/>
    <cellStyle name="SAPBEXHLevel1X 2 2" xfId="1830" xr:uid="{00000000-0005-0000-0000-000057080000}"/>
    <cellStyle name="SAPBEXHLevel1X 2 2 10" xfId="11170" xr:uid="{3CBC9671-68F4-48D3-A283-13F49C8A5A0F}"/>
    <cellStyle name="SAPBEXHLevel1X 2 2 11" xfId="12340" xr:uid="{9E22287F-6058-4E83-A58C-760ED9B568AA}"/>
    <cellStyle name="SAPBEXHLevel1X 2 2 12" xfId="13453" xr:uid="{45E297C1-5E9E-4AF7-9618-208A5B468A1D}"/>
    <cellStyle name="SAPBEXHLevel1X 2 2 2" xfId="1831" xr:uid="{00000000-0005-0000-0000-000058080000}"/>
    <cellStyle name="SAPBEXHLevel1X 2 2 2 10" xfId="12341" xr:uid="{F3857047-C9B7-43F0-90E2-63399CF3D175}"/>
    <cellStyle name="SAPBEXHLevel1X 2 2 2 11" xfId="13524" xr:uid="{5691284C-503F-4AAF-A133-67BE114665D5}"/>
    <cellStyle name="SAPBEXHLevel1X 2 2 2 2" xfId="4436" xr:uid="{750B72E7-EF93-47C6-BF96-4ED5C72C4F3E}"/>
    <cellStyle name="SAPBEXHLevel1X 2 2 2 3" xfId="5908" xr:uid="{75EB9BC3-7201-4EA1-A7E5-D3EABEB4F04E}"/>
    <cellStyle name="SAPBEXHLevel1X 2 2 2 4" xfId="4848" xr:uid="{33EABE76-8EC7-4936-A04B-988E1E11DF9C}"/>
    <cellStyle name="SAPBEXHLevel1X 2 2 2 5" xfId="6337" xr:uid="{62CF2B2C-956C-4653-85C8-19D5579BCE8B}"/>
    <cellStyle name="SAPBEXHLevel1X 2 2 2 6" xfId="7553" xr:uid="{0D917F7C-7D94-418A-A361-4673B6FECAB5}"/>
    <cellStyle name="SAPBEXHLevel1X 2 2 2 7" xfId="8796" xr:uid="{F9484BD7-908D-4CDA-9080-0347821E16C3}"/>
    <cellStyle name="SAPBEXHLevel1X 2 2 2 8" xfId="9774" xr:uid="{F7EE765C-92F5-4911-8BA7-BAEA61659A8C}"/>
    <cellStyle name="SAPBEXHLevel1X 2 2 2 9" xfId="11260" xr:uid="{E9706246-4465-4F8A-B609-F248BED4CB7E}"/>
    <cellStyle name="SAPBEXHLevel1X 2 2 3" xfId="4435" xr:uid="{9354CB4A-F1EF-4CF1-9729-8D622BE67039}"/>
    <cellStyle name="SAPBEXHLevel1X 2 2 4" xfId="5907" xr:uid="{E839560C-4FD0-4BF8-BCBD-FC4C7CB3E104}"/>
    <cellStyle name="SAPBEXHLevel1X 2 2 5" xfId="4847" xr:uid="{B5BC8A71-8759-4D77-8B28-6E7422275B32}"/>
    <cellStyle name="SAPBEXHLevel1X 2 2 6" xfId="6336" xr:uid="{B1B0EA6A-1E92-4648-91ED-3741F4240B35}"/>
    <cellStyle name="SAPBEXHLevel1X 2 2 7" xfId="7315" xr:uid="{6A0C0F9A-D4C3-4E77-9269-9C31FC1F8273}"/>
    <cellStyle name="SAPBEXHLevel1X 2 2 8" xfId="8695" xr:uid="{D1717D75-B61B-48CA-8ECD-0D02A93C6174}"/>
    <cellStyle name="SAPBEXHLevel1X 2 2 9" xfId="11484" xr:uid="{05D48CD1-757A-4EEB-A734-3D3617E44E32}"/>
    <cellStyle name="SAPBEXHLevel1X 2 3" xfId="1832" xr:uid="{00000000-0005-0000-0000-000059080000}"/>
    <cellStyle name="SAPBEXHLevel1X 2 3 10" xfId="12342" xr:uid="{0FBEFB38-D1F4-450A-9EEA-1D113B988A4E}"/>
    <cellStyle name="SAPBEXHLevel1X 2 3 11" xfId="14662" xr:uid="{040CD7CB-EF20-43C2-BA5D-18D5B1A7761B}"/>
    <cellStyle name="SAPBEXHLevel1X 2 3 2" xfId="4437" xr:uid="{0CFD9DA2-133F-417B-9E4C-8869EC35040E}"/>
    <cellStyle name="SAPBEXHLevel1X 2 3 3" xfId="5909" xr:uid="{37117F27-FABB-4480-AB59-0FCA5805202F}"/>
    <cellStyle name="SAPBEXHLevel1X 2 3 4" xfId="4849" xr:uid="{0A87BCC9-9ADD-4DFD-A106-67636FC207DA}"/>
    <cellStyle name="SAPBEXHLevel1X 2 3 5" xfId="6338" xr:uid="{D4C92652-10B1-4074-AB21-2B380D9EE710}"/>
    <cellStyle name="SAPBEXHLevel1X 2 3 6" xfId="8987" xr:uid="{364652E4-E8D5-4656-9D7F-32B2343EF34B}"/>
    <cellStyle name="SAPBEXHLevel1X 2 3 7" xfId="10235" xr:uid="{E51DB315-4C8E-4E62-94CE-C2C2B2BA0109}"/>
    <cellStyle name="SAPBEXHLevel1X 2 3 8" xfId="11483" xr:uid="{C8F8FCF4-DCD1-48AB-A242-3DA8C0563A7F}"/>
    <cellStyle name="SAPBEXHLevel1X 2 3 9" xfId="12526" xr:uid="{84EBAF93-6D10-44E9-87C7-FFCE9323095A}"/>
    <cellStyle name="SAPBEXHLevel1X 2 4" xfId="1833" xr:uid="{00000000-0005-0000-0000-00005A080000}"/>
    <cellStyle name="SAPBEXHLevel1X 2 4 10" xfId="12343" xr:uid="{9A624E74-B4FB-4972-898F-124BE9002FEC}"/>
    <cellStyle name="SAPBEXHLevel1X 2 4 11" xfId="13525" xr:uid="{8D498D96-8BD9-4B92-8F3E-41F4FA218E43}"/>
    <cellStyle name="SAPBEXHLevel1X 2 4 2" xfId="4438" xr:uid="{7A9ECCF7-7E63-4CC5-87C5-CE4FE6B1F379}"/>
    <cellStyle name="SAPBEXHLevel1X 2 4 3" xfId="5910" xr:uid="{91F015FB-5D28-44BF-A474-7C5587A4EA26}"/>
    <cellStyle name="SAPBEXHLevel1X 2 4 4" xfId="4850" xr:uid="{E5C1167A-7E62-4F19-8261-E9F118AC2D61}"/>
    <cellStyle name="SAPBEXHLevel1X 2 4 5" xfId="7751" xr:uid="{D497F406-8732-473E-B355-79967332C5EE}"/>
    <cellStyle name="SAPBEXHLevel1X 2 4 6" xfId="7554" xr:uid="{1B0B316F-1E68-4243-9304-D288A1C62923}"/>
    <cellStyle name="SAPBEXHLevel1X 2 4 7" xfId="8797" xr:uid="{4EB8D9D4-30C9-40F4-AA49-71A644CFA760}"/>
    <cellStyle name="SAPBEXHLevel1X 2 4 8" xfId="9775" xr:uid="{FBD922AA-6709-4EA3-AB68-B42CE4A34A4E}"/>
    <cellStyle name="SAPBEXHLevel1X 2 4 9" xfId="11261" xr:uid="{98DECCC9-6405-4A7F-A176-47664DBE9FFA}"/>
    <cellStyle name="SAPBEXHLevel1X 2 5" xfId="1834" xr:uid="{00000000-0005-0000-0000-00005B080000}"/>
    <cellStyle name="SAPBEXHLevel1X 2 5 10" xfId="12344" xr:uid="{5629BB16-0888-4598-9F82-0995181687A9}"/>
    <cellStyle name="SAPBEXHLevel1X 2 5 11" xfId="13526" xr:uid="{9BC6AB9B-CE4D-4145-9C94-274DFA729903}"/>
    <cellStyle name="SAPBEXHLevel1X 2 5 2" xfId="4439" xr:uid="{C0DC7565-26EA-4C64-B473-3E56823FFE5F}"/>
    <cellStyle name="SAPBEXHLevel1X 2 5 3" xfId="5911" xr:uid="{B235EE39-C65F-4BBB-ACDF-59BADDC1C3AC}"/>
    <cellStyle name="SAPBEXHLevel1X 2 5 4" xfId="4851" xr:uid="{51249D5B-5A62-4861-8959-B2005B5AF828}"/>
    <cellStyle name="SAPBEXHLevel1X 2 5 5" xfId="7750" xr:uid="{ECC95715-3FB9-4A93-81B2-10CA310F5A8D}"/>
    <cellStyle name="SAPBEXHLevel1X 2 5 6" xfId="7555" xr:uid="{23C8F658-877B-4657-8A9C-39EB83EB8135}"/>
    <cellStyle name="SAPBEXHLevel1X 2 5 7" xfId="8798" xr:uid="{0C77403B-3909-4519-8C68-254B40BD1FA7}"/>
    <cellStyle name="SAPBEXHLevel1X 2 5 8" xfId="11600" xr:uid="{EDE40460-FC71-4FFA-9354-E49425162F8A}"/>
    <cellStyle name="SAPBEXHLevel1X 2 5 9" xfId="11262" xr:uid="{69623889-8364-412B-A1BA-7EF0F3EDC4D4}"/>
    <cellStyle name="SAPBEXHLevel1X 2 6" xfId="4434" xr:uid="{67820E39-C2B5-4CF9-9C4B-F78E437707AA}"/>
    <cellStyle name="SAPBEXHLevel1X 2 7" xfId="5906" xr:uid="{CE9FC775-55C6-4B0D-AD0A-85671654AAE9}"/>
    <cellStyle name="SAPBEXHLevel1X 2 8" xfId="6523" xr:uid="{92D4F458-EB1C-417E-97EC-E36B426A0536}"/>
    <cellStyle name="SAPBEXHLevel1X 2 9" xfId="6335" xr:uid="{78D28526-BCFF-4003-9EC9-B368AC17614D}"/>
    <cellStyle name="SAPBEXHLevel1X 20" xfId="5903" xr:uid="{FF43DE52-9C1E-481D-A338-E6658EAF97DF}"/>
    <cellStyle name="SAPBEXHLevel1X 21" xfId="4595" xr:uid="{1BACBB37-2DF1-4510-A174-A6ABF2C7265D}"/>
    <cellStyle name="SAPBEXHLevel1X 22" xfId="6332" xr:uid="{1CA95054-11E9-4013-A341-D5FAAA929AB7}"/>
    <cellStyle name="SAPBEXHLevel1X 23" xfId="8988" xr:uid="{A6D0D7A6-221D-45D7-85DF-31A187FB5F68}"/>
    <cellStyle name="SAPBEXHLevel1X 24" xfId="10236" xr:uid="{8270EF0A-1A8D-4DF4-9395-0F0E5D22EDD3}"/>
    <cellStyle name="SAPBEXHLevel1X 25" xfId="11486" xr:uid="{E16F34EE-F30F-4B0C-8544-BB905E1B2376}"/>
    <cellStyle name="SAPBEXHLevel1X 26" xfId="12527" xr:uid="{6C28ECAA-75AE-48CE-88EA-A6CD128364EF}"/>
    <cellStyle name="SAPBEXHLevel1X 27" xfId="12254" xr:uid="{39809181-2401-4A05-B5F8-E0D6A6D4482C}"/>
    <cellStyle name="SAPBEXHLevel1X 28" xfId="14663" xr:uid="{C78B8012-F32B-4E96-AB37-1CAF67A11B1C}"/>
    <cellStyle name="SAPBEXHLevel1X 29" xfId="15894" xr:uid="{DB311E42-3DA2-491E-858A-2BFFA6283CBF}"/>
    <cellStyle name="SAPBEXHLevel1X 3" xfId="1835" xr:uid="{00000000-0005-0000-0000-00005C080000}"/>
    <cellStyle name="SAPBEXHLevel1X 3 10" xfId="7556" xr:uid="{34684F93-A1F4-4D6B-95D9-C6109817DC63}"/>
    <cellStyle name="SAPBEXHLevel1X 3 11" xfId="8799" xr:uid="{04ADCE45-9037-4A79-ADB6-64F99B250EFF}"/>
    <cellStyle name="SAPBEXHLevel1X 3 12" xfId="9776" xr:uid="{6EA4119C-4225-4AFF-9B71-05D632625AB9}"/>
    <cellStyle name="SAPBEXHLevel1X 3 13" xfId="11263" xr:uid="{42BD526B-6576-46CA-BF81-1128E608149B}"/>
    <cellStyle name="SAPBEXHLevel1X 3 14" xfId="12345" xr:uid="{A82BA679-E237-43FE-BC08-09DC8E91EAC1}"/>
    <cellStyle name="SAPBEXHLevel1X 3 15" xfId="13527" xr:uid="{38A13D02-823F-42BF-96CA-4213C8CE2D67}"/>
    <cellStyle name="SAPBEXHLevel1X 3 2" xfId="1836" xr:uid="{00000000-0005-0000-0000-00005D080000}"/>
    <cellStyle name="SAPBEXHLevel1X 3 2 10" xfId="12346" xr:uid="{432AFA65-644E-4B1B-9139-EA5AEE700CCF}"/>
    <cellStyle name="SAPBEXHLevel1X 3 2 11" xfId="13528" xr:uid="{57739A92-6BCC-4A1E-A164-45252FB15C01}"/>
    <cellStyle name="SAPBEXHLevel1X 3 2 2" xfId="4441" xr:uid="{C3D8F964-B70A-4A58-9BC3-724A2F8BE616}"/>
    <cellStyle name="SAPBEXHLevel1X 3 2 3" xfId="5913" xr:uid="{0B14D7E7-74F4-4C09-B339-1014E591B2B2}"/>
    <cellStyle name="SAPBEXHLevel1X 3 2 4" xfId="4853" xr:uid="{C9FFFB4B-E2F7-4603-9536-2740116DAD59}"/>
    <cellStyle name="SAPBEXHLevel1X 3 2 5" xfId="7748" xr:uid="{AC025125-4F82-48A4-8D97-DF7E7E489F0A}"/>
    <cellStyle name="SAPBEXHLevel1X 3 2 6" xfId="7557" xr:uid="{6837502A-BA58-40AE-964D-5E3E60CC12A9}"/>
    <cellStyle name="SAPBEXHLevel1X 3 2 7" xfId="8800" xr:uid="{BEED1240-8723-4A46-ADC8-43E6DE90715F}"/>
    <cellStyle name="SAPBEXHLevel1X 3 2 8" xfId="9777" xr:uid="{A8097682-100B-43E8-9266-034C52B71849}"/>
    <cellStyle name="SAPBEXHLevel1X 3 2 9" xfId="11264" xr:uid="{DEB09F2C-A972-42B4-BED6-9FEA1DEB6F5D}"/>
    <cellStyle name="SAPBEXHLevel1X 3 3" xfId="1837" xr:uid="{00000000-0005-0000-0000-00005E080000}"/>
    <cellStyle name="SAPBEXHLevel1X 3 3 10" xfId="12347" xr:uid="{566C4D42-6A67-4CC6-9658-975FCCD5BC87}"/>
    <cellStyle name="SAPBEXHLevel1X 3 3 11" xfId="13529" xr:uid="{D3D141E0-BA26-4F96-9D78-3702015E20DB}"/>
    <cellStyle name="SAPBEXHLevel1X 3 3 2" xfId="4442" xr:uid="{8AAA2B55-FFC9-4AEE-ADED-51490ED39D59}"/>
    <cellStyle name="SAPBEXHLevel1X 3 3 3" xfId="5914" xr:uid="{DFA61F84-7F01-4527-88CA-0FC740ABDDA8}"/>
    <cellStyle name="SAPBEXHLevel1X 3 3 4" xfId="3167" xr:uid="{06B34EFD-80F5-414C-A8A5-19EBD8EA7444}"/>
    <cellStyle name="SAPBEXHLevel1X 3 3 5" xfId="7747" xr:uid="{93777F63-AF30-45C9-8E94-EAD2E09010E1}"/>
    <cellStyle name="SAPBEXHLevel1X 3 3 6" xfId="7558" xr:uid="{728042E8-0BEB-43A4-B480-7BCDB0022DBB}"/>
    <cellStyle name="SAPBEXHLevel1X 3 3 7" xfId="8801" xr:uid="{8F23232C-524A-48F4-883D-1F998BE8503A}"/>
    <cellStyle name="SAPBEXHLevel1X 3 3 8" xfId="10037" xr:uid="{E1008D50-C695-4869-A395-7CFE91AD4D99}"/>
    <cellStyle name="SAPBEXHLevel1X 3 3 9" xfId="11265" xr:uid="{FBA549A5-9ABD-4FB4-998E-B1D37B96E00E}"/>
    <cellStyle name="SAPBEXHLevel1X 3 4" xfId="1838" xr:uid="{00000000-0005-0000-0000-00005F080000}"/>
    <cellStyle name="SAPBEXHLevel1X 3 4 10" xfId="12348" xr:uid="{03305A92-44CC-4542-A692-C81C0A59954C}"/>
    <cellStyle name="SAPBEXHLevel1X 3 4 11" xfId="13530" xr:uid="{5C63C691-B479-4AE1-9B55-43A877796D11}"/>
    <cellStyle name="SAPBEXHLevel1X 3 4 2" xfId="4443" xr:uid="{27AFA5AD-9928-40AE-B078-1D02F2B88997}"/>
    <cellStyle name="SAPBEXHLevel1X 3 4 3" xfId="5915" xr:uid="{AF57251D-6E80-4195-9E18-E578B3E2C532}"/>
    <cellStyle name="SAPBEXHLevel1X 3 4 4" xfId="4854" xr:uid="{17FED733-EC70-4AF7-8FE1-905D2658360E}"/>
    <cellStyle name="SAPBEXHLevel1X 3 4 5" xfId="7746" xr:uid="{CC436BB8-0991-49E6-894C-0DA189752DBD}"/>
    <cellStyle name="SAPBEXHLevel1X 3 4 6" xfId="7896" xr:uid="{9C6336E5-B617-40D3-9E38-8FF575166D0B}"/>
    <cellStyle name="SAPBEXHLevel1X 3 4 7" xfId="8802" xr:uid="{F06F0017-8083-476B-81C2-0A380E4FDBE7}"/>
    <cellStyle name="SAPBEXHLevel1X 3 4 8" xfId="11482" xr:uid="{8A39CA89-7DB8-4451-8D21-86C8E526FA01}"/>
    <cellStyle name="SAPBEXHLevel1X 3 4 9" xfId="11266" xr:uid="{4C509128-4448-426D-831B-721B8535A05C}"/>
    <cellStyle name="SAPBEXHLevel1X 3 5" xfId="1839" xr:uid="{00000000-0005-0000-0000-000060080000}"/>
    <cellStyle name="SAPBEXHLevel1X 3 5 10" xfId="12349" xr:uid="{D57D80F7-3BA1-4E0C-BA8A-23A50DC97D3B}"/>
    <cellStyle name="SAPBEXHLevel1X 3 5 11" xfId="13531" xr:uid="{7F5A322D-B7D8-4D99-A872-BB7005E83A60}"/>
    <cellStyle name="SAPBEXHLevel1X 3 5 2" xfId="4444" xr:uid="{EE8AD358-D5C0-45E8-A5C3-1E4155CDD3DA}"/>
    <cellStyle name="SAPBEXHLevel1X 3 5 3" xfId="5916" xr:uid="{4BE8C41F-1C6A-46BE-8776-71E2295434AA}"/>
    <cellStyle name="SAPBEXHLevel1X 3 5 4" xfId="4855" xr:uid="{ED9F79E5-C2D3-44A0-8C9C-CE0E79B7EF3C}"/>
    <cellStyle name="SAPBEXHLevel1X 3 5 5" xfId="7745" xr:uid="{7DB25EEA-51DB-4D20-A69F-D46776FC7104}"/>
    <cellStyle name="SAPBEXHLevel1X 3 5 6" xfId="7897" xr:uid="{9DD81190-E20A-4424-B5AB-5137EC07B949}"/>
    <cellStyle name="SAPBEXHLevel1X 3 5 7" xfId="8803" xr:uid="{D02A8B54-45C8-4ABE-831E-15316C80EEFC}"/>
    <cellStyle name="SAPBEXHLevel1X 3 5 8" xfId="11481" xr:uid="{00A09E6E-C1CB-4AF0-8321-7CF58B27E482}"/>
    <cellStyle name="SAPBEXHLevel1X 3 5 9" xfId="11267" xr:uid="{A4B5E364-FE26-4C6B-8E2D-2966CCBFA63A}"/>
    <cellStyle name="SAPBEXHLevel1X 3 6" xfId="4440" xr:uid="{136932F5-1AC6-4FED-AEA1-BFF7C32083EA}"/>
    <cellStyle name="SAPBEXHLevel1X 3 7" xfId="5912" xr:uid="{1DAAD57F-7CA2-4748-926F-8646DE0400A7}"/>
    <cellStyle name="SAPBEXHLevel1X 3 8" xfId="4852" xr:uid="{E18B5CCE-ACC7-4AAB-AAD7-3F60C7A71BA6}"/>
    <cellStyle name="SAPBEXHLevel1X 3 9" xfId="7749" xr:uid="{A09A3BC5-45BA-4222-A269-F0401968682E}"/>
    <cellStyle name="SAPBEXHLevel1X 4" xfId="1840" xr:uid="{00000000-0005-0000-0000-000061080000}"/>
    <cellStyle name="SAPBEXHLevel1X 4 10" xfId="6265" xr:uid="{76F4A60A-920C-40B3-BC00-CE96FEBC77FA}"/>
    <cellStyle name="SAPBEXHLevel1X 4 11" xfId="8804" xr:uid="{EB714DE0-E8F0-4B79-8D09-85471D27D34E}"/>
    <cellStyle name="SAPBEXHLevel1X 4 12" xfId="11480" xr:uid="{C45BC841-1C43-4725-876F-EFFD4EE3A791}"/>
    <cellStyle name="SAPBEXHLevel1X 4 13" xfId="11268" xr:uid="{414550E3-66DF-41F9-8554-E0F567FACF69}"/>
    <cellStyle name="SAPBEXHLevel1X 4 14" xfId="12350" xr:uid="{8BD7B7E1-9A75-49B2-98CF-04AF2EEDD333}"/>
    <cellStyle name="SAPBEXHLevel1X 4 15" xfId="13532" xr:uid="{5B688730-9858-45EE-8271-77A9779B6712}"/>
    <cellStyle name="SAPBEXHLevel1X 4 2" xfId="1841" xr:uid="{00000000-0005-0000-0000-000062080000}"/>
    <cellStyle name="SAPBEXHLevel1X 4 2 10" xfId="12351" xr:uid="{A8F42C27-C282-4AD1-B0FC-9947BCF20AC0}"/>
    <cellStyle name="SAPBEXHLevel1X 4 2 11" xfId="13533" xr:uid="{2B713377-15DB-4BDC-ACC9-2125BA96D906}"/>
    <cellStyle name="SAPBEXHLevel1X 4 2 2" xfId="4446" xr:uid="{FF4EE552-6C8E-4E21-B3C6-3AF126E7B6C0}"/>
    <cellStyle name="SAPBEXHLevel1X 4 2 3" xfId="5918" xr:uid="{93FDD3FF-13A5-4906-BA20-2B5E2968E207}"/>
    <cellStyle name="SAPBEXHLevel1X 4 2 4" xfId="4857" xr:uid="{7356E4A1-258B-452D-90C1-D85AD2735093}"/>
    <cellStyle name="SAPBEXHLevel1X 4 2 5" xfId="7744" xr:uid="{040D3634-4CCC-4312-A606-CF3124D81BB7}"/>
    <cellStyle name="SAPBEXHLevel1X 4 2 6" xfId="7559" xr:uid="{8AE5F11D-3A37-465B-BBA7-D48EE79EC5F0}"/>
    <cellStyle name="SAPBEXHLevel1X 4 2 7" xfId="8805" xr:uid="{F9D05022-CECA-4123-A7C9-8EA6086DB636}"/>
    <cellStyle name="SAPBEXHLevel1X 4 2 8" xfId="11479" xr:uid="{10917155-2204-4822-AA4E-F7916DFFB492}"/>
    <cellStyle name="SAPBEXHLevel1X 4 2 9" xfId="11269" xr:uid="{7BF7F6DF-F45C-4E0A-9452-805F88EE39F7}"/>
    <cellStyle name="SAPBEXHLevel1X 4 3" xfId="1842" xr:uid="{00000000-0005-0000-0000-000063080000}"/>
    <cellStyle name="SAPBEXHLevel1X 4 3 10" xfId="13677" xr:uid="{1C6A9E18-97D4-4D91-B86F-D88460581FF6}"/>
    <cellStyle name="SAPBEXHLevel1X 4 3 11" xfId="13534" xr:uid="{B8EC429F-C87B-4B74-914A-BB4269EE5601}"/>
    <cellStyle name="SAPBEXHLevel1X 4 3 2" xfId="4447" xr:uid="{6EC4DC05-D91F-45E2-8FBE-293428632DD0}"/>
    <cellStyle name="SAPBEXHLevel1X 4 3 3" xfId="5919" xr:uid="{640A60B6-E4D3-4D0F-A30F-2B78210E489A}"/>
    <cellStyle name="SAPBEXHLevel1X 4 3 4" xfId="6522" xr:uid="{DAAC5625-2C63-4B7B-A9CD-0B9955C41711}"/>
    <cellStyle name="SAPBEXHLevel1X 4 3 5" xfId="6226" xr:uid="{F4532716-5EE7-4786-955E-FFEF8D314638}"/>
    <cellStyle name="SAPBEXHLevel1X 4 3 6" xfId="7560" xr:uid="{E11F3ED6-CDC5-41C5-A967-D2A6342C8E07}"/>
    <cellStyle name="SAPBEXHLevel1X 4 3 7" xfId="8806" xr:uid="{F04B077D-2736-484E-B3D0-5131D1DFFA4E}"/>
    <cellStyle name="SAPBEXHLevel1X 4 3 8" xfId="11478" xr:uid="{CEBD5DC7-EE0B-4AA2-9D9F-954C075BE809}"/>
    <cellStyle name="SAPBEXHLevel1X 4 3 9" xfId="11270" xr:uid="{E7A1AF85-1EDE-49B0-97CC-5507C52A8109}"/>
    <cellStyle name="SAPBEXHLevel1X 4 4" xfId="1843" xr:uid="{00000000-0005-0000-0000-000064080000}"/>
    <cellStyle name="SAPBEXHLevel1X 4 4 10" xfId="13676" xr:uid="{49BC587D-8BAD-422C-9BA8-C9A4285D4418}"/>
    <cellStyle name="SAPBEXHLevel1X 4 4 11" xfId="13535" xr:uid="{049E1946-CA35-4A84-B71D-B6EA10D14EDB}"/>
    <cellStyle name="SAPBEXHLevel1X 4 4 2" xfId="4448" xr:uid="{D083FCDC-5777-4F26-8F6D-5144EA735755}"/>
    <cellStyle name="SAPBEXHLevel1X 4 4 3" xfId="5920" xr:uid="{2BC3FDC0-1DAF-4C54-826A-C0395E724B7B}"/>
    <cellStyle name="SAPBEXHLevel1X 4 4 4" xfId="6521" xr:uid="{F95CB8C6-8F69-4ACC-853B-171993E58973}"/>
    <cellStyle name="SAPBEXHLevel1X 4 4 5" xfId="7743" xr:uid="{83FB3A83-0789-4356-A1B5-77BBF9E3F873}"/>
    <cellStyle name="SAPBEXHLevel1X 4 4 6" xfId="7561" xr:uid="{0111948A-0211-407A-9B53-CC962A24BC17}"/>
    <cellStyle name="SAPBEXHLevel1X 4 4 7" xfId="8807" xr:uid="{DDD5A328-1C3F-4B6B-94B7-C63A4284CAAD}"/>
    <cellStyle name="SAPBEXHLevel1X 4 4 8" xfId="11477" xr:uid="{3D4BC721-0924-4C59-8D03-83153E5C0399}"/>
    <cellStyle name="SAPBEXHLevel1X 4 4 9" xfId="11271" xr:uid="{D5764324-84D0-4810-AA9B-7CCD8C3C60A9}"/>
    <cellStyle name="SAPBEXHLevel1X 4 5" xfId="1844" xr:uid="{00000000-0005-0000-0000-000065080000}"/>
    <cellStyle name="SAPBEXHLevel1X 4 5 10" xfId="13675" xr:uid="{8990FD27-19E1-467C-A1D3-A308748BD3AA}"/>
    <cellStyle name="SAPBEXHLevel1X 4 5 11" xfId="13536" xr:uid="{E54FF515-8B1E-4203-A59C-304925BC0990}"/>
    <cellStyle name="SAPBEXHLevel1X 4 5 2" xfId="4449" xr:uid="{FB9333CA-C3E8-4AC9-BF8B-9822CB8FEC1A}"/>
    <cellStyle name="SAPBEXHLevel1X 4 5 3" xfId="5921" xr:uid="{697CF83C-D12A-419E-A61D-86008CA3152B}"/>
    <cellStyle name="SAPBEXHLevel1X 4 5 4" xfId="6520" xr:uid="{19FB985E-9E09-494F-AD46-7737E8AB7E6C}"/>
    <cellStyle name="SAPBEXHLevel1X 4 5 5" xfId="6227" xr:uid="{AF71E943-7C83-4BAC-AE0D-CA3CED8BE803}"/>
    <cellStyle name="SAPBEXHLevel1X 4 5 6" xfId="7562" xr:uid="{FA156E82-D0E9-4933-BC51-0BC1CFFCAA4F}"/>
    <cellStyle name="SAPBEXHLevel1X 4 5 7" xfId="8808" xr:uid="{091E0AD9-0543-4731-A2CB-A0D57021151C}"/>
    <cellStyle name="SAPBEXHLevel1X 4 5 8" xfId="11476" xr:uid="{98AD99B3-77C4-4F71-ADE5-67800B1FA961}"/>
    <cellStyle name="SAPBEXHLevel1X 4 5 9" xfId="11272" xr:uid="{D6CE9756-ABB7-4D43-8B3E-B504ECDF4C86}"/>
    <cellStyle name="SAPBEXHLevel1X 4 6" xfId="4445" xr:uid="{40F11CD3-BB62-4A7D-B446-727029F20C16}"/>
    <cellStyle name="SAPBEXHLevel1X 4 7" xfId="5917" xr:uid="{D098C97B-709C-463B-A3F0-87B7FC91ED67}"/>
    <cellStyle name="SAPBEXHLevel1X 4 8" xfId="4856" xr:uid="{757BABB9-1F92-46D1-BE79-19E393F7774E}"/>
    <cellStyle name="SAPBEXHLevel1X 4 9" xfId="6225" xr:uid="{28726FD5-9B84-4834-888D-BF7348B35C84}"/>
    <cellStyle name="SAPBEXHLevel1X 5" xfId="1845" xr:uid="{00000000-0005-0000-0000-000066080000}"/>
    <cellStyle name="SAPBEXHLevel1X 5 10" xfId="8986" xr:uid="{2DD222D5-B4EF-447B-9AD0-BA3F9B089AA5}"/>
    <cellStyle name="SAPBEXHLevel1X 5 11" xfId="10234" xr:uid="{2016A20D-80E9-4408-8C62-31E609C4E3A8}"/>
    <cellStyle name="SAPBEXHLevel1X 5 12" xfId="11475" xr:uid="{86B00B0D-0B7A-4CE0-AD60-EA0B07763455}"/>
    <cellStyle name="SAPBEXHLevel1X 5 13" xfId="12525" xr:uid="{3EB55A44-B464-43E9-8389-BADD5A50BC73}"/>
    <cellStyle name="SAPBEXHLevel1X 5 14" xfId="13674" xr:uid="{15EBAC00-B564-466F-97DA-EC946D48B65F}"/>
    <cellStyle name="SAPBEXHLevel1X 5 15" xfId="14661" xr:uid="{0C95CA6E-E177-48B2-93C8-2AF51D5B1916}"/>
    <cellStyle name="SAPBEXHLevel1X 5 2" xfId="1846" xr:uid="{00000000-0005-0000-0000-000067080000}"/>
    <cellStyle name="SAPBEXHLevel1X 5 2 10" xfId="13673" xr:uid="{D55481BA-8BB3-4488-BF27-2BE51458572B}"/>
    <cellStyle name="SAPBEXHLevel1X 5 2 11" xfId="14660" xr:uid="{EF094E5D-742E-44A4-A79E-22D42631BE79}"/>
    <cellStyle name="SAPBEXHLevel1X 5 2 2" xfId="4451" xr:uid="{CC285D54-A228-4B1C-BE63-A3402693AFD5}"/>
    <cellStyle name="SAPBEXHLevel1X 5 2 3" xfId="5923" xr:uid="{841C96F7-7918-4A7E-A0A6-56C3E1A3A387}"/>
    <cellStyle name="SAPBEXHLevel1X 5 2 4" xfId="6518" xr:uid="{D561305E-E51A-40C3-893A-67A6264729C8}"/>
    <cellStyle name="SAPBEXHLevel1X 5 2 5" xfId="6228" xr:uid="{4B20D18B-AB2F-4D3B-95BB-4A23D0FCFCBD}"/>
    <cellStyle name="SAPBEXHLevel1X 5 2 6" xfId="8985" xr:uid="{2CA67CC8-6A07-4DC5-A8A9-3AEC4BFE79C8}"/>
    <cellStyle name="SAPBEXHLevel1X 5 2 7" xfId="10233" xr:uid="{9AD28775-EA07-4ABD-BC0D-69F1738C9FE2}"/>
    <cellStyle name="SAPBEXHLevel1X 5 2 8" xfId="9778" xr:uid="{D4BFA581-7360-4EE1-9CE0-C2D96B2C0D30}"/>
    <cellStyle name="SAPBEXHLevel1X 5 2 9" xfId="12524" xr:uid="{DCDEBE93-183D-42CF-AEF5-8A4107B598A8}"/>
    <cellStyle name="SAPBEXHLevel1X 5 3" xfId="1847" xr:uid="{00000000-0005-0000-0000-000068080000}"/>
    <cellStyle name="SAPBEXHLevel1X 5 3 10" xfId="13672" xr:uid="{8CDB67AD-097D-4E1C-88B5-0FAE64DB2708}"/>
    <cellStyle name="SAPBEXHLevel1X 5 3 11" xfId="14659" xr:uid="{0FB0FB68-340A-4FEC-A1C6-2CF0AF302F1F}"/>
    <cellStyle name="SAPBEXHLevel1X 5 3 2" xfId="4452" xr:uid="{32B0AE10-C215-4133-994A-218DC6CF07C8}"/>
    <cellStyle name="SAPBEXHLevel1X 5 3 3" xfId="5924" xr:uid="{AEF8D4BD-EA5F-4C50-8320-213294AD825F}"/>
    <cellStyle name="SAPBEXHLevel1X 5 3 4" xfId="6517" xr:uid="{E5227771-140E-43C5-AE50-07D49ACA509C}"/>
    <cellStyle name="SAPBEXHLevel1X 5 3 5" xfId="7933" xr:uid="{32F9377D-0831-45EA-A7ED-639C7D113955}"/>
    <cellStyle name="SAPBEXHLevel1X 5 3 6" xfId="8984" xr:uid="{09A2DB6E-1817-45C0-BE71-DE51BF822B25}"/>
    <cellStyle name="SAPBEXHLevel1X 5 3 7" xfId="10232" xr:uid="{1E10992A-B4F0-4BF9-A2F9-48284A0A70E2}"/>
    <cellStyle name="SAPBEXHLevel1X 5 3 8" xfId="11474" xr:uid="{CC0DB206-001E-429B-B29D-4B885CCB0993}"/>
    <cellStyle name="SAPBEXHLevel1X 5 3 9" xfId="12523" xr:uid="{693A8967-90BB-460E-86C8-D76A3BD04779}"/>
    <cellStyle name="SAPBEXHLevel1X 5 4" xfId="1848" xr:uid="{00000000-0005-0000-0000-000069080000}"/>
    <cellStyle name="SAPBEXHLevel1X 5 4 10" xfId="13671" xr:uid="{DEEE6D55-00F5-4704-9AA1-B607FFEC12F6}"/>
    <cellStyle name="SAPBEXHLevel1X 5 4 11" xfId="14658" xr:uid="{521F78A9-D101-40D7-979D-66C71F8B2117}"/>
    <cellStyle name="SAPBEXHLevel1X 5 4 2" xfId="4453" xr:uid="{3CE8381C-881B-4BD2-9811-E0CFA942CF30}"/>
    <cellStyle name="SAPBEXHLevel1X 5 4 3" xfId="5925" xr:uid="{ACB51349-5D87-43C7-9EF7-C8DB3A02570B}"/>
    <cellStyle name="SAPBEXHLevel1X 5 4 4" xfId="6516" xr:uid="{D76583CD-27BE-42D7-950B-FA9D8172CD12}"/>
    <cellStyle name="SAPBEXHLevel1X 5 4 5" xfId="6229" xr:uid="{146D8F13-D45E-42A0-B362-3A7026CDA98F}"/>
    <cellStyle name="SAPBEXHLevel1X 5 4 6" xfId="8983" xr:uid="{04916635-BC37-4B26-944F-84EE7F9A4A03}"/>
    <cellStyle name="SAPBEXHLevel1X 5 4 7" xfId="10231" xr:uid="{5E1B0389-F3EE-4BE2-A5D9-3A72750DF2EC}"/>
    <cellStyle name="SAPBEXHLevel1X 5 4 8" xfId="9779" xr:uid="{29CAF88F-04B5-45F7-8DFE-229C211C66FE}"/>
    <cellStyle name="SAPBEXHLevel1X 5 4 9" xfId="12522" xr:uid="{F998B697-C68A-4D56-886B-B457E12BBC6F}"/>
    <cellStyle name="SAPBEXHLevel1X 5 5" xfId="1849" xr:uid="{00000000-0005-0000-0000-00006A080000}"/>
    <cellStyle name="SAPBEXHLevel1X 5 5 10" xfId="12256" xr:uid="{405A63C1-C3C8-4DF4-908F-495320F9CAAC}"/>
    <cellStyle name="SAPBEXHLevel1X 5 5 11" xfId="14657" xr:uid="{CEE55076-B035-4ACF-910F-78EDEDAACD93}"/>
    <cellStyle name="SAPBEXHLevel1X 5 5 2" xfId="4454" xr:uid="{11AA1BCF-3375-4E11-BB26-AA43ECAC71F2}"/>
    <cellStyle name="SAPBEXHLevel1X 5 5 3" xfId="5926" xr:uid="{991F7D61-A0EA-475C-9A01-F6C750732296}"/>
    <cellStyle name="SAPBEXHLevel1X 5 5 4" xfId="4597" xr:uid="{AD4AD794-9E8B-427E-AD9B-223EBFA90339}"/>
    <cellStyle name="SAPBEXHLevel1X 5 5 5" xfId="6230" xr:uid="{9CC9B841-4AA9-4278-AEE2-FF3B8F38A50B}"/>
    <cellStyle name="SAPBEXHLevel1X 5 5 6" xfId="8982" xr:uid="{422DF235-61A1-435D-B124-BE860EF84774}"/>
    <cellStyle name="SAPBEXHLevel1X 5 5 7" xfId="10230" xr:uid="{8ABAC9C2-1076-457B-BB90-FB2FBF52334E}"/>
    <cellStyle name="SAPBEXHLevel1X 5 5 8" xfId="11473" xr:uid="{E4756D5A-4F73-4940-BD94-317D4123BC37}"/>
    <cellStyle name="SAPBEXHLevel1X 5 5 9" xfId="12521" xr:uid="{46FA2A59-BE09-4D30-BD3B-1CA1B4277327}"/>
    <cellStyle name="SAPBEXHLevel1X 5 6" xfId="4450" xr:uid="{E28911FF-018E-4A28-BBF0-8D439B5E54D9}"/>
    <cellStyle name="SAPBEXHLevel1X 5 7" xfId="5922" xr:uid="{D02E4CE4-F7E1-404F-8813-B53E77B47529}"/>
    <cellStyle name="SAPBEXHLevel1X 5 8" xfId="6519" xr:uid="{E4F91EE9-D9B8-4E4D-9D62-323545886984}"/>
    <cellStyle name="SAPBEXHLevel1X 5 9" xfId="7742" xr:uid="{05E0A51D-1553-4397-8826-7382958F9AD7}"/>
    <cellStyle name="SAPBEXHLevel1X 6" xfId="1850" xr:uid="{00000000-0005-0000-0000-00006B080000}"/>
    <cellStyle name="SAPBEXHLevel1X 6 10" xfId="8981" xr:uid="{0D213338-B085-421B-9F20-CC203AF69B35}"/>
    <cellStyle name="SAPBEXHLevel1X 6 11" xfId="10229" xr:uid="{795E6A6A-253B-4335-B4DC-F743BA2567AF}"/>
    <cellStyle name="SAPBEXHLevel1X 6 12" xfId="9780" xr:uid="{AB917A2D-D193-47FB-9CFB-E6C4AD8C16E1}"/>
    <cellStyle name="SAPBEXHLevel1X 6 13" xfId="12520" xr:uid="{86F0BAD3-BBF0-4C29-ABC5-737D5999A348}"/>
    <cellStyle name="SAPBEXHLevel1X 6 14" xfId="13670" xr:uid="{981C8113-9A03-4FB4-9E4A-FC9FCA5A12E5}"/>
    <cellStyle name="SAPBEXHLevel1X 6 15" xfId="14656" xr:uid="{370ECA43-1AA8-4614-B138-62EBF87B0C16}"/>
    <cellStyle name="SAPBEXHLevel1X 6 2" xfId="1851" xr:uid="{00000000-0005-0000-0000-00006C080000}"/>
    <cellStyle name="SAPBEXHLevel1X 6 2 10" xfId="12257" xr:uid="{34FFA305-596B-4679-B682-42044CFA0138}"/>
    <cellStyle name="SAPBEXHLevel1X 6 2 11" xfId="14655" xr:uid="{3D78CF24-37AB-4202-B331-6C3F4A471186}"/>
    <cellStyle name="SAPBEXHLevel1X 6 2 2" xfId="4456" xr:uid="{450AA491-65BA-47D3-9925-7D7A105A5A07}"/>
    <cellStyle name="SAPBEXHLevel1X 6 2 3" xfId="5928" xr:uid="{D344593D-2887-4023-A8D6-86B13A002550}"/>
    <cellStyle name="SAPBEXHLevel1X 6 2 4" xfId="4598" xr:uid="{FA4C2A72-31E7-4298-B668-5EE93A199E64}"/>
    <cellStyle name="SAPBEXHLevel1X 6 2 5" xfId="7741" xr:uid="{F26C9D4C-ADD5-48DF-9B85-A124EAF1F3C3}"/>
    <cellStyle name="SAPBEXHLevel1X 6 2 6" xfId="8980" xr:uid="{BC2571E0-2534-4C96-A453-79A53B4C0D10}"/>
    <cellStyle name="SAPBEXHLevel1X 6 2 7" xfId="10228" xr:uid="{9DD3E6CD-0424-40C4-93E0-516A70E74697}"/>
    <cellStyle name="SAPBEXHLevel1X 6 2 8" xfId="11472" xr:uid="{6149F6C7-2614-44B6-BC02-DF0AC8768F39}"/>
    <cellStyle name="SAPBEXHLevel1X 6 2 9" xfId="12519" xr:uid="{009140F9-3EAE-4AA3-9E08-423E34B0AFBC}"/>
    <cellStyle name="SAPBEXHLevel1X 6 3" xfId="1852" xr:uid="{00000000-0005-0000-0000-00006D080000}"/>
    <cellStyle name="SAPBEXHLevel1X 6 3 10" xfId="13669" xr:uid="{09468F09-7AA1-4381-BD0E-7DFEC9B9ABFD}"/>
    <cellStyle name="SAPBEXHLevel1X 6 3 11" xfId="13454" xr:uid="{37C0E43D-0741-4AE3-B7B3-B49C804B768D}"/>
    <cellStyle name="SAPBEXHLevel1X 6 3 2" xfId="4457" xr:uid="{9F8CBB7A-69C9-4E9D-8829-6FFF82754207}"/>
    <cellStyle name="SAPBEXHLevel1X 6 3 3" xfId="5929" xr:uid="{9BCA97AB-B98E-49F7-9A71-9E90471495E4}"/>
    <cellStyle name="SAPBEXHLevel1X 6 3 4" xfId="6514" xr:uid="{4AD2339B-547E-4A36-8FB0-9CF02A8FBAEA}"/>
    <cellStyle name="SAPBEXHLevel1X 6 3 5" xfId="7740" xr:uid="{CF447FF6-AE3C-41F0-8133-08F2D362FA73}"/>
    <cellStyle name="SAPBEXHLevel1X 6 3 6" xfId="7331" xr:uid="{EE57AB55-C5DA-489B-AC90-ED2F4737AC7C}"/>
    <cellStyle name="SAPBEXHLevel1X 6 3 7" xfId="8696" xr:uid="{3C0CF999-7663-4AB5-BE70-BEED035DD750}"/>
    <cellStyle name="SAPBEXHLevel1X 6 3 8" xfId="9781" xr:uid="{62F7A7EF-3A5F-4B06-A30F-A6CFA33DDCF7}"/>
    <cellStyle name="SAPBEXHLevel1X 6 3 9" xfId="11171" xr:uid="{56CE7C2D-7036-4523-ADF4-AB9AECEA166C}"/>
    <cellStyle name="SAPBEXHLevel1X 6 4" xfId="1853" xr:uid="{00000000-0005-0000-0000-00006E080000}"/>
    <cellStyle name="SAPBEXHLevel1X 6 4 10" xfId="12258" xr:uid="{B815BEE5-EA5C-412D-A0C9-5C480429AE48}"/>
    <cellStyle name="SAPBEXHLevel1X 6 4 11" xfId="14654" xr:uid="{A1D533E6-ECAF-4527-B1C2-265F5EF54286}"/>
    <cellStyle name="SAPBEXHLevel1X 6 4 2" xfId="4458" xr:uid="{FC51E754-44A5-495B-84C1-F645683ADB79}"/>
    <cellStyle name="SAPBEXHLevel1X 6 4 3" xfId="5930" xr:uid="{5479E3CA-AFF5-414A-B500-CFDAE7E61379}"/>
    <cellStyle name="SAPBEXHLevel1X 6 4 4" xfId="4599" xr:uid="{765D6E68-0CF8-4A50-8ABE-042651F8325D}"/>
    <cellStyle name="SAPBEXHLevel1X 6 4 5" xfId="7739" xr:uid="{EBB0F32B-DFDC-4913-ABD7-2F75C5AA9070}"/>
    <cellStyle name="SAPBEXHLevel1X 6 4 6" xfId="8979" xr:uid="{04FF4C7A-856E-4B59-8EF4-A23273F2F079}"/>
    <cellStyle name="SAPBEXHLevel1X 6 4 7" xfId="10227" xr:uid="{99C01B2D-CE1F-456F-ADC6-6729830E9A6B}"/>
    <cellStyle name="SAPBEXHLevel1X 6 4 8" xfId="11599" xr:uid="{8746447B-D4AB-4AAD-A00C-2C2431B3D704}"/>
    <cellStyle name="SAPBEXHLevel1X 6 4 9" xfId="12518" xr:uid="{BD451796-A2DE-4423-AA18-C72DE99703F2}"/>
    <cellStyle name="SAPBEXHLevel1X 6 5" xfId="1854" xr:uid="{00000000-0005-0000-0000-00006F080000}"/>
    <cellStyle name="SAPBEXHLevel1X 6 5 10" xfId="13668" xr:uid="{B7F8443B-8C64-4B8C-8ABD-E8CC757B997D}"/>
    <cellStyle name="SAPBEXHLevel1X 6 5 11" xfId="13455" xr:uid="{D52F66D6-D3B0-4B60-A3F7-3653F84A8006}"/>
    <cellStyle name="SAPBEXHLevel1X 6 5 2" xfId="4459" xr:uid="{64E9D09C-48A2-4F39-9E7D-633C5133514E}"/>
    <cellStyle name="SAPBEXHLevel1X 6 5 3" xfId="5931" xr:uid="{93280542-A6AE-4E28-A2AA-3A2A36F9367A}"/>
    <cellStyle name="SAPBEXHLevel1X 6 5 4" xfId="6513" xr:uid="{8DBB8B41-42E0-4B35-A61F-A1F2C221424B}"/>
    <cellStyle name="SAPBEXHLevel1X 6 5 5" xfId="7738" xr:uid="{671DFE3C-8E5C-4BD0-9568-E1CB58C6E00E}"/>
    <cellStyle name="SAPBEXHLevel1X 6 5 6" xfId="7332" xr:uid="{9CFF5194-00C0-4956-A818-5EDC6102A36A}"/>
    <cellStyle name="SAPBEXHLevel1X 6 5 7" xfId="8697" xr:uid="{B7C52C5B-F96D-4B31-AD76-1035FAC7CB57}"/>
    <cellStyle name="SAPBEXHLevel1X 6 5 8" xfId="9782" xr:uid="{AFB7F453-D62E-4AE7-A274-4105D00A92DA}"/>
    <cellStyle name="SAPBEXHLevel1X 6 5 9" xfId="11172" xr:uid="{AEDD39B8-432E-4924-8341-C4B109D3229D}"/>
    <cellStyle name="SAPBEXHLevel1X 6 6" xfId="4455" xr:uid="{CC7A7326-EC8A-4928-B3E8-29E013722DFC}"/>
    <cellStyle name="SAPBEXHLevel1X 6 7" xfId="5927" xr:uid="{B6F92521-F85B-4D5A-8CF2-3D87479ECD8F}"/>
    <cellStyle name="SAPBEXHLevel1X 6 8" xfId="6515" xr:uid="{495CA1D8-5522-4481-BB71-369D53B910EE}"/>
    <cellStyle name="SAPBEXHLevel1X 6 9" xfId="6339" xr:uid="{629BD516-CF44-451E-9B48-FC16E4EDEDA2}"/>
    <cellStyle name="SAPBEXHLevel1X 7" xfId="1855" xr:uid="{00000000-0005-0000-0000-000070080000}"/>
    <cellStyle name="SAPBEXHLevel1X 7 10" xfId="8978" xr:uid="{B44A71E0-F3EB-4D3C-87B4-A091B1F6DE61}"/>
    <cellStyle name="SAPBEXHLevel1X 7 11" xfId="10226" xr:uid="{338880E3-4D73-4FAF-8200-9C44D43D9E50}"/>
    <cellStyle name="SAPBEXHLevel1X 7 12" xfId="9783" xr:uid="{026D819F-8467-4A05-AEEC-5382144FC857}"/>
    <cellStyle name="SAPBEXHLevel1X 7 13" xfId="12517" xr:uid="{D2389D2A-B47A-4461-84D7-E580056976C5}"/>
    <cellStyle name="SAPBEXHLevel1X 7 14" xfId="11211" xr:uid="{25830D13-BB4D-4C0E-9B9D-5AB75A9400ED}"/>
    <cellStyle name="SAPBEXHLevel1X 7 15" xfId="14653" xr:uid="{70309268-719F-4B20-8365-ACDFFC518CF1}"/>
    <cellStyle name="SAPBEXHLevel1X 7 2" xfId="1856" xr:uid="{00000000-0005-0000-0000-000071080000}"/>
    <cellStyle name="SAPBEXHLevel1X 7 2 10" xfId="13847" xr:uid="{24F41F56-EF4D-4228-922B-018DB182DDDE}"/>
    <cellStyle name="SAPBEXHLevel1X 7 2 11" xfId="13456" xr:uid="{99EC08A8-70BF-4511-8D81-F91F81CD1C81}"/>
    <cellStyle name="SAPBEXHLevel1X 7 2 2" xfId="4461" xr:uid="{192EE383-4F5A-4BB7-8DEC-D2240A7437AA}"/>
    <cellStyle name="SAPBEXHLevel1X 7 2 3" xfId="5933" xr:uid="{23DEBAEA-4AD0-41D4-81B1-C16FCC1C4817}"/>
    <cellStyle name="SAPBEXHLevel1X 7 2 4" xfId="6714" xr:uid="{B076328E-E4CC-4B49-86B8-EA4BC6B6AB65}"/>
    <cellStyle name="SAPBEXHLevel1X 7 2 5" xfId="7736" xr:uid="{F6B51088-2924-4FDC-A057-16EFAF8BC7DF}"/>
    <cellStyle name="SAPBEXHLevel1X 7 2 6" xfId="7333" xr:uid="{9ABCBFC0-279D-4393-99D4-8CDDC18DDB91}"/>
    <cellStyle name="SAPBEXHLevel1X 7 2 7" xfId="8698" xr:uid="{610D8DA7-39FE-4DD5-962A-E0497400ACF4}"/>
    <cellStyle name="SAPBEXHLevel1X 7 2 8" xfId="10038" xr:uid="{0753E86E-85E9-485B-8623-2BBFB1393A62}"/>
    <cellStyle name="SAPBEXHLevel1X 7 2 9" xfId="9986" xr:uid="{D53467F5-52E1-456A-85A2-DE9BD59EBD47}"/>
    <cellStyle name="SAPBEXHLevel1X 7 3" xfId="1857" xr:uid="{00000000-0005-0000-0000-000072080000}"/>
    <cellStyle name="SAPBEXHLevel1X 7 3 10" xfId="12259" xr:uid="{D7F1DCC6-3B27-48E4-98D2-35CC273D66CF}"/>
    <cellStyle name="SAPBEXHLevel1X 7 3 11" xfId="14652" xr:uid="{72B99CFD-FEFF-411C-93B9-3017522A874A}"/>
    <cellStyle name="SAPBEXHLevel1X 7 3 2" xfId="4462" xr:uid="{C6222470-C632-4752-95C9-FAAA9F7F6022}"/>
    <cellStyle name="SAPBEXHLevel1X 7 3 3" xfId="5934" xr:uid="{AEC215BF-042F-44B0-86E9-719727D50F99}"/>
    <cellStyle name="SAPBEXHLevel1X 7 3 4" xfId="4601" xr:uid="{ECE97291-2570-4E4C-8CB2-5718C1F9E344}"/>
    <cellStyle name="SAPBEXHLevel1X 7 3 5" xfId="7735" xr:uid="{6DC68041-2E46-4692-9ECF-BA4FA8B68108}"/>
    <cellStyle name="SAPBEXHLevel1X 7 3 6" xfId="8977" xr:uid="{49E05031-5F79-4990-B358-005AEFB4F7E3}"/>
    <cellStyle name="SAPBEXHLevel1X 7 3 7" xfId="10225" xr:uid="{5BE51D95-B756-41B2-B366-00CAD3CD2355}"/>
    <cellStyle name="SAPBEXHLevel1X 7 3 8" xfId="11471" xr:uid="{E1E58E53-5F18-4C3D-BAD8-825DB0DC09F4}"/>
    <cellStyle name="SAPBEXHLevel1X 7 3 9" xfId="12516" xr:uid="{FAA30A70-2608-48FA-B567-988E08B19096}"/>
    <cellStyle name="SAPBEXHLevel1X 7 4" xfId="1858" xr:uid="{00000000-0005-0000-0000-000073080000}"/>
    <cellStyle name="SAPBEXHLevel1X 7 4 10" xfId="12260" xr:uid="{B3299223-2714-43E1-8DA9-97345F3A3511}"/>
    <cellStyle name="SAPBEXHLevel1X 7 4 11" xfId="13457" xr:uid="{668E45A6-E52B-4CA4-8A6A-45F52F1D4043}"/>
    <cellStyle name="SAPBEXHLevel1X 7 4 2" xfId="4463" xr:uid="{B8128F3E-83AF-4619-A7C5-D290646E1BFF}"/>
    <cellStyle name="SAPBEXHLevel1X 7 4 3" xfId="5935" xr:uid="{548B4E5D-3B27-4313-AD3D-F7E446D92773}"/>
    <cellStyle name="SAPBEXHLevel1X 7 4 4" xfId="4602" xr:uid="{C88C403F-4B42-4A6F-9431-AAEA4D1B15E1}"/>
    <cellStyle name="SAPBEXHLevel1X 7 4 5" xfId="7734" xr:uid="{93A235F1-CF58-4FB4-8024-AB110E04E3AB}"/>
    <cellStyle name="SAPBEXHLevel1X 7 4 6" xfId="7335" xr:uid="{8B024ED5-3BAF-4D7B-AE18-BFB9CED9889C}"/>
    <cellStyle name="SAPBEXHLevel1X 7 4 7" xfId="7484" xr:uid="{2DC3BB74-499C-4832-9765-6E1C63975784}"/>
    <cellStyle name="SAPBEXHLevel1X 7 4 8" xfId="11470" xr:uid="{24A54726-7172-4774-8ECF-0A195A6F2BEE}"/>
    <cellStyle name="SAPBEXHLevel1X 7 4 9" xfId="11173" xr:uid="{610338BD-C64C-42E9-8A43-D385BBAD19C8}"/>
    <cellStyle name="SAPBEXHLevel1X 7 5" xfId="1859" xr:uid="{00000000-0005-0000-0000-000074080000}"/>
    <cellStyle name="SAPBEXHLevel1X 7 5 10" xfId="12352" xr:uid="{2A54228E-55FB-4D75-97B2-31AE2F5E4B09}"/>
    <cellStyle name="SAPBEXHLevel1X 7 5 11" xfId="14784" xr:uid="{D0E05FCF-887B-41A9-B308-FA02FCED4239}"/>
    <cellStyle name="SAPBEXHLevel1X 7 5 2" xfId="4464" xr:uid="{7FA70CA9-5415-4C4F-81D3-57FBC92EC0FB}"/>
    <cellStyle name="SAPBEXHLevel1X 7 5 3" xfId="5936" xr:uid="{DFBE9EA6-0475-4769-B610-855193B287FD}"/>
    <cellStyle name="SAPBEXHLevel1X 7 5 4" xfId="4858" xr:uid="{D82B3526-11CF-4417-92C2-E99F8ADFD108}"/>
    <cellStyle name="SAPBEXHLevel1X 7 5 5" xfId="4781" xr:uid="{1DE778EC-0065-44FC-B05D-A473A3AE704D}"/>
    <cellStyle name="SAPBEXHLevel1X 7 5 6" xfId="9185" xr:uid="{7E0A03BE-157C-4FC3-B22C-396A62F820AB}"/>
    <cellStyle name="SAPBEXHLevel1X 7 5 7" xfId="10424" xr:uid="{8606D39A-A891-40CE-859D-EDEE94C8CA05}"/>
    <cellStyle name="SAPBEXHLevel1X 7 5 8" xfId="11469" xr:uid="{AF1F3CC9-BB42-4664-92C9-BFE7B4F925E1}"/>
    <cellStyle name="SAPBEXHLevel1X 7 5 9" xfId="12715" xr:uid="{A125682C-2463-4F66-A720-CABEA1BB2456}"/>
    <cellStyle name="SAPBEXHLevel1X 7 6" xfId="4460" xr:uid="{DCE1B0C0-0519-47F8-A543-3A4A9728686C}"/>
    <cellStyle name="SAPBEXHLevel1X 7 7" xfId="5932" xr:uid="{635A345D-A4F7-4B5F-9858-9CB652142F2B}"/>
    <cellStyle name="SAPBEXHLevel1X 7 8" xfId="4600" xr:uid="{ADFC7A41-12BB-4DD6-98F7-B307B73272FD}"/>
    <cellStyle name="SAPBEXHLevel1X 7 9" xfId="7737" xr:uid="{967DCDB8-3DDE-4823-975E-AAA22B3DD20B}"/>
    <cellStyle name="SAPBEXHLevel1X 8" xfId="1860" xr:uid="{00000000-0005-0000-0000-000075080000}"/>
    <cellStyle name="SAPBEXHLevel1X 8 10" xfId="13667" xr:uid="{5A32D2A7-130B-469A-9E39-2C8B97FCBED7}"/>
    <cellStyle name="SAPBEXHLevel1X 8 11" xfId="13458" xr:uid="{6C50FBF3-0A02-4F43-9A09-B6FC897DFE1E}"/>
    <cellStyle name="SAPBEXHLevel1X 8 2" xfId="4465" xr:uid="{B200CEE1-04BB-4A78-A3E6-3839DCB22BF9}"/>
    <cellStyle name="SAPBEXHLevel1X 8 3" xfId="5937" xr:uid="{3C5DE9D5-4EE1-4097-9620-0634F700D173}"/>
    <cellStyle name="SAPBEXHLevel1X 8 4" xfId="6512" xr:uid="{12313D59-E171-4099-8B83-FEBA1D93EB4D}"/>
    <cellStyle name="SAPBEXHLevel1X 8 5" xfId="7733" xr:uid="{A7DC14D0-D993-4BFE-9EEB-C4CC69CCEC62}"/>
    <cellStyle name="SAPBEXHLevel1X 8 6" xfId="7336" xr:uid="{0EB1153D-BCD9-418D-9471-9FD28B3A7AE8}"/>
    <cellStyle name="SAPBEXHLevel1X 8 7" xfId="8699" xr:uid="{394D189E-C285-48C8-A71D-29748AE083D2}"/>
    <cellStyle name="SAPBEXHLevel1X 8 8" xfId="11468" xr:uid="{B10DFFB5-CF2E-4ADF-9E38-C6934AF67186}"/>
    <cellStyle name="SAPBEXHLevel1X 8 9" xfId="11174" xr:uid="{3BF0FFF9-BAB0-437B-91BB-DBD70E8B6800}"/>
    <cellStyle name="SAPBEXHLevel1X 9" xfId="1861" xr:uid="{00000000-0005-0000-0000-000076080000}"/>
    <cellStyle name="SAPBEXHLevel1X 9 10" xfId="13666" xr:uid="{480D9564-0923-4391-9839-A820E28A65BF}"/>
    <cellStyle name="SAPBEXHLevel1X 9 11" xfId="13459" xr:uid="{662380D5-303E-4A59-A37F-68FA7CE989FF}"/>
    <cellStyle name="SAPBEXHLevel1X 9 2" xfId="4466" xr:uid="{D2178295-0CF2-43AB-B5F8-B98292383B73}"/>
    <cellStyle name="SAPBEXHLevel1X 9 3" xfId="5938" xr:uid="{C980F2A8-BBFD-4AB9-9CFC-BADEB08B09B9}"/>
    <cellStyle name="SAPBEXHLevel1X 9 4" xfId="6511" xr:uid="{7B295960-C335-4AB3-8E02-E2B90C69A5B1}"/>
    <cellStyle name="SAPBEXHLevel1X 9 5" xfId="6231" xr:uid="{23D471EA-03D3-4FCB-B25B-1F00862FEBC5}"/>
    <cellStyle name="SAPBEXHLevel1X 9 6" xfId="7337" xr:uid="{C9E81B14-D391-48A8-B5A9-80387D8E865C}"/>
    <cellStyle name="SAPBEXHLevel1X 9 7" xfId="8700" xr:uid="{E3C26491-53ED-41EA-9494-436255BB93A9}"/>
    <cellStyle name="SAPBEXHLevel1X 9 8" xfId="11467" xr:uid="{F4595999-6121-4717-A812-DC5352DBC0AC}"/>
    <cellStyle name="SAPBEXHLevel1X 9 9" xfId="11175" xr:uid="{485A29F2-8B78-46BF-84C5-EBD49A5A741A}"/>
    <cellStyle name="SAPBEXHLevel1X_gxaccion, 68" xfId="1862" xr:uid="{00000000-0005-0000-0000-000077080000}"/>
    <cellStyle name="SAPBEXHLevel2" xfId="7" xr:uid="{00000000-0005-0000-0000-000078080000}"/>
    <cellStyle name="SAPBEXHLevel2 10" xfId="1864" xr:uid="{00000000-0005-0000-0000-000079080000}"/>
    <cellStyle name="SAPBEXHLevel2 10 10" xfId="12514" xr:uid="{ED83FCB4-D403-4DE4-9626-CC9E1A0D410D}"/>
    <cellStyle name="SAPBEXHLevel2 10 11" xfId="13664" xr:uid="{AE42394C-D830-4BA1-B1BE-CAB0D9EA7F43}"/>
    <cellStyle name="SAPBEXHLevel2 10 12" xfId="14650" xr:uid="{EE761CF2-6740-433F-85B6-B7B36EB74BD4}"/>
    <cellStyle name="SAPBEXHLevel2 10 2" xfId="2769" xr:uid="{00000000-0005-0000-0000-00007A080000}"/>
    <cellStyle name="SAPBEXHLevel2 10 2 10" xfId="15197" xr:uid="{D2CC1432-85EC-4559-84D4-B5C7AC2193D3}"/>
    <cellStyle name="SAPBEXHLevel2 10 2 11" xfId="15789" xr:uid="{D11C4D00-C47B-4266-BD01-495AF20718D1}"/>
    <cellStyle name="SAPBEXHLevel2 10 2 2" xfId="5721" xr:uid="{04389EC6-F4C4-4304-903E-4C979D941747}"/>
    <cellStyle name="SAPBEXHLevel2 10 2 3" xfId="7190" xr:uid="{20B51F75-300F-4550-97B0-CFD5732AB666}"/>
    <cellStyle name="SAPBEXHLevel2 10 2 4" xfId="8411" xr:uid="{3E3BCB17-F284-4E5D-B3D4-8534B6A70099}"/>
    <cellStyle name="SAPBEXHLevel2 10 2 5" xfId="9663" xr:uid="{7E7786B8-12B9-4218-BF8B-325794F71691}"/>
    <cellStyle name="SAPBEXHLevel2 10 2 6" xfId="10897" xr:uid="{C6F89306-E758-4780-A06A-263F9B1A4678}"/>
    <cellStyle name="SAPBEXHLevel2 10 2 7" xfId="12056" xr:uid="{0C42A134-1503-4F77-9805-E27153690579}"/>
    <cellStyle name="SAPBEXHLevel2 10 2 8" xfId="13184" xr:uid="{0347A129-84DC-455D-BEF9-56B80D67AB06}"/>
    <cellStyle name="SAPBEXHLevel2 10 2 9" xfId="14291" xr:uid="{87364DF6-5AB0-4A2E-94E3-A2C73BFEE644}"/>
    <cellStyle name="SAPBEXHLevel2 10 3" xfId="4468" xr:uid="{AD038017-C86D-4ADA-B77D-E274409DEF90}"/>
    <cellStyle name="SAPBEXHLevel2 10 4" xfId="5940" xr:uid="{078473FA-B079-4A6D-91F4-D9000D660754}"/>
    <cellStyle name="SAPBEXHLevel2 10 5" xfId="6509" xr:uid="{D313DB7A-3E01-4C34-9642-2497604012F6}"/>
    <cellStyle name="SAPBEXHLevel2 10 6" xfId="7732" xr:uid="{A027A1C4-10EC-44BB-BA25-AE5AD149B1AD}"/>
    <cellStyle name="SAPBEXHLevel2 10 7" xfId="8975" xr:uid="{922CF33F-00DD-4937-AD44-CCB6DD568974}"/>
    <cellStyle name="SAPBEXHLevel2 10 8" xfId="10223" xr:uid="{9F50C3D9-61F5-48E3-BB0E-D614F935BD77}"/>
    <cellStyle name="SAPBEXHLevel2 10 9" xfId="11465" xr:uid="{AB07633F-D35F-4C53-959E-ED9FEB53C562}"/>
    <cellStyle name="SAPBEXHLevel2 11" xfId="1865" xr:uid="{00000000-0005-0000-0000-00007B080000}"/>
    <cellStyle name="SAPBEXHLevel2 11 10" xfId="12513" xr:uid="{4A7DC168-1E98-48B2-B87D-17E7B1C05B11}"/>
    <cellStyle name="SAPBEXHLevel2 11 11" xfId="13663" xr:uid="{85961F24-97A3-483D-8F57-C1A151110056}"/>
    <cellStyle name="SAPBEXHLevel2 11 12" xfId="14649" xr:uid="{D4CBA80E-2FF7-4C0C-A228-C4E4A93E87E3}"/>
    <cellStyle name="SAPBEXHLevel2 11 2" xfId="5722" xr:uid="{25DFE63D-F615-4399-B7C7-E3FEFFD1791B}"/>
    <cellStyle name="SAPBEXHLevel2 11 2 10" xfId="15790" xr:uid="{E4F46944-961A-4532-A514-20EB2DB9383D}"/>
    <cellStyle name="SAPBEXHLevel2 11 2 2" xfId="7191" xr:uid="{3E8EC66D-9646-47D8-AD38-9566CBBF3A22}"/>
    <cellStyle name="SAPBEXHLevel2 11 2 3" xfId="8412" xr:uid="{B2ACF756-3000-4D0B-A08C-DDE575AA5984}"/>
    <cellStyle name="SAPBEXHLevel2 11 2 4" xfId="9664" xr:uid="{343D8BA3-DD46-4B23-8ED5-7D383CB251DF}"/>
    <cellStyle name="SAPBEXHLevel2 11 2 5" xfId="10898" xr:uid="{93DCCBAB-27CB-40CE-8F60-488F563938EC}"/>
    <cellStyle name="SAPBEXHLevel2 11 2 6" xfId="12057" xr:uid="{265C04A4-8DC9-428F-98D5-6233AB4F376B}"/>
    <cellStyle name="SAPBEXHLevel2 11 2 7" xfId="13185" xr:uid="{A286C8FE-E467-4ED8-A3E8-6E7DE711A745}"/>
    <cellStyle name="SAPBEXHLevel2 11 2 8" xfId="14292" xr:uid="{39BA7A00-83C7-4BD7-BAE8-82E614390055}"/>
    <cellStyle name="SAPBEXHLevel2 11 2 9" xfId="15198" xr:uid="{6D231F66-103E-46C3-805C-E82017F1BA6F}"/>
    <cellStyle name="SAPBEXHLevel2 11 3" xfId="4469" xr:uid="{4BF2AE08-2DFB-4366-86EC-AB4BD26BCDDF}"/>
    <cellStyle name="SAPBEXHLevel2 11 4" xfId="5941" xr:uid="{8332655A-9887-4875-95AF-045E9DE7BC57}"/>
    <cellStyle name="SAPBEXHLevel2 11 5" xfId="6508" xr:uid="{A97D5202-5243-42EC-B8DB-4DF69C0F2B7E}"/>
    <cellStyle name="SAPBEXHLevel2 11 6" xfId="6233" xr:uid="{7D80B0AF-D83B-4E85-B8FF-C574772CE549}"/>
    <cellStyle name="SAPBEXHLevel2 11 7" xfId="8974" xr:uid="{84D3C4DD-61B3-4E99-9014-C271F4EADE03}"/>
    <cellStyle name="SAPBEXHLevel2 11 8" xfId="10222" xr:uid="{CFE67225-1C30-443C-BFFA-54FA7DC00E29}"/>
    <cellStyle name="SAPBEXHLevel2 11 9" xfId="9784" xr:uid="{4E93320A-EADB-451D-B043-3CAA54B45E23}"/>
    <cellStyle name="SAPBEXHLevel2 12" xfId="1866" xr:uid="{00000000-0005-0000-0000-00007C080000}"/>
    <cellStyle name="SAPBEXHLevel2 12 10" xfId="12512" xr:uid="{90895221-2B82-4E5B-BCA7-9BAE402D627A}"/>
    <cellStyle name="SAPBEXHLevel2 12 11" xfId="13662" xr:uid="{F70FD1C3-7B91-4FFD-9482-B82797E44A93}"/>
    <cellStyle name="SAPBEXHLevel2 12 12" xfId="14648" xr:uid="{70E4FDD3-B217-43A7-8497-3F2077B7E359}"/>
    <cellStyle name="SAPBEXHLevel2 12 2" xfId="5723" xr:uid="{854F0406-D0B8-4942-B900-225926E97234}"/>
    <cellStyle name="SAPBEXHLevel2 12 2 10" xfId="15791" xr:uid="{207FB6FF-C319-499F-BB83-54A24A8D821A}"/>
    <cellStyle name="SAPBEXHLevel2 12 2 2" xfId="7192" xr:uid="{8C4B7E4E-E0A8-4DC4-B838-C7A4C89FEAF3}"/>
    <cellStyle name="SAPBEXHLevel2 12 2 3" xfId="8413" xr:uid="{2BCD4FED-112F-4605-9738-BCF088B56D5D}"/>
    <cellStyle name="SAPBEXHLevel2 12 2 4" xfId="9665" xr:uid="{94D02E11-635A-4BDB-89FE-369C0AA15382}"/>
    <cellStyle name="SAPBEXHLevel2 12 2 5" xfId="10899" xr:uid="{53335CE1-4936-4AFC-AC44-477C01211136}"/>
    <cellStyle name="SAPBEXHLevel2 12 2 6" xfId="12058" xr:uid="{342E751F-99F1-4284-B7B9-E340A4C0C13B}"/>
    <cellStyle name="SAPBEXHLevel2 12 2 7" xfId="13186" xr:uid="{4915A46E-AF8B-41D5-8C40-6FEC1A31A677}"/>
    <cellStyle name="SAPBEXHLevel2 12 2 8" xfId="14293" xr:uid="{0CB87529-7EC9-45EF-9E6D-CA2AB37654D1}"/>
    <cellStyle name="SAPBEXHLevel2 12 2 9" xfId="15199" xr:uid="{184BADBA-AEEC-4164-85FE-BB04CF383E34}"/>
    <cellStyle name="SAPBEXHLevel2 12 3" xfId="4470" xr:uid="{29BD2BDC-0FFD-46F2-BB2D-4DFB4F4AC7C6}"/>
    <cellStyle name="SAPBEXHLevel2 12 4" xfId="5942" xr:uid="{6DC5666E-E6A3-4A3F-8CF9-379EADAC1E69}"/>
    <cellStyle name="SAPBEXHLevel2 12 5" xfId="6507" xr:uid="{AFBE4056-5BE8-4B27-855A-ED9760F4975F}"/>
    <cellStyle name="SAPBEXHLevel2 12 6" xfId="7932" xr:uid="{1A2D92D8-6652-4372-BA4D-C1515905B73F}"/>
    <cellStyle name="SAPBEXHLevel2 12 7" xfId="8973" xr:uid="{8A45F2C3-E374-49FF-984F-57420F88AF93}"/>
    <cellStyle name="SAPBEXHLevel2 12 8" xfId="10221" xr:uid="{81748649-B815-414F-98B1-0D7B45A97CD6}"/>
    <cellStyle name="SAPBEXHLevel2 12 9" xfId="11464" xr:uid="{E2F0F149-C453-43FE-80A9-9B244AFD9B38}"/>
    <cellStyle name="SAPBEXHLevel2 13" xfId="1867" xr:uid="{00000000-0005-0000-0000-00007D080000}"/>
    <cellStyle name="SAPBEXHLevel2 13 10" xfId="12511" xr:uid="{4C4A36CA-2B97-451B-A9B1-82604EED3BDB}"/>
    <cellStyle name="SAPBEXHLevel2 13 11" xfId="13661" xr:uid="{D77771A2-FEDF-4DF8-A977-70E4F857F684}"/>
    <cellStyle name="SAPBEXHLevel2 13 12" xfId="14647" xr:uid="{37D47BEA-6113-42AF-8991-D380FF906C2C}"/>
    <cellStyle name="SAPBEXHLevel2 13 2" xfId="5724" xr:uid="{D4EFB10E-D642-484C-9951-DB9FF9E78597}"/>
    <cellStyle name="SAPBEXHLevel2 13 2 10" xfId="15792" xr:uid="{34D1AA51-2BCD-47F5-9062-809F5702C0D4}"/>
    <cellStyle name="SAPBEXHLevel2 13 2 2" xfId="7193" xr:uid="{06E45D06-633A-4201-84DF-2A65245354C7}"/>
    <cellStyle name="SAPBEXHLevel2 13 2 3" xfId="8414" xr:uid="{E714A64E-A071-4D98-8923-18A10DABC716}"/>
    <cellStyle name="SAPBEXHLevel2 13 2 4" xfId="9666" xr:uid="{8EE1DA16-664B-40AD-B650-0644AA3FC3A1}"/>
    <cellStyle name="SAPBEXHLevel2 13 2 5" xfId="10900" xr:uid="{C560BBEB-8200-4A34-AC90-8AB335951A45}"/>
    <cellStyle name="SAPBEXHLevel2 13 2 6" xfId="12059" xr:uid="{3BA8F642-CBDD-4617-8CFD-519F585CC3FE}"/>
    <cellStyle name="SAPBEXHLevel2 13 2 7" xfId="13187" xr:uid="{1E6788E2-2149-4AB3-B69C-810CAD939843}"/>
    <cellStyle name="SAPBEXHLevel2 13 2 8" xfId="14294" xr:uid="{204B83E9-6B59-427A-AA53-9227D5491D44}"/>
    <cellStyle name="SAPBEXHLevel2 13 2 9" xfId="15200" xr:uid="{342EB24C-9A75-47AE-8542-FD5B7DB9DBA7}"/>
    <cellStyle name="SAPBEXHLevel2 13 3" xfId="4471" xr:uid="{FAFEA1DF-EBB0-469C-8F27-68E84A91B2C5}"/>
    <cellStyle name="SAPBEXHLevel2 13 4" xfId="5943" xr:uid="{ECB3EFD0-C801-4052-AFDE-6A9CFA399197}"/>
    <cellStyle name="SAPBEXHLevel2 13 5" xfId="6506" xr:uid="{06BB7A1A-4A93-4621-BA72-15951253299C}"/>
    <cellStyle name="SAPBEXHLevel2 13 6" xfId="6234" xr:uid="{95A06F96-8F0D-46E6-BFCA-FD68B0B98517}"/>
    <cellStyle name="SAPBEXHLevel2 13 7" xfId="8972" xr:uid="{D77B1E55-587F-4AC9-9FEC-2BBA0A6CF7A5}"/>
    <cellStyle name="SAPBEXHLevel2 13 8" xfId="10220" xr:uid="{FF816718-7992-480A-B292-FB0CD3D20980}"/>
    <cellStyle name="SAPBEXHLevel2 13 9" xfId="9785" xr:uid="{A534B96B-B3C5-4D0E-8A32-C39018BAB94F}"/>
    <cellStyle name="SAPBEXHLevel2 14" xfId="1863" xr:uid="{00000000-0005-0000-0000-00007E080000}"/>
    <cellStyle name="SAPBEXHLevel2 14 10" xfId="13665" xr:uid="{E766DFA8-109A-45F4-B18D-AA8C3845A53D}"/>
    <cellStyle name="SAPBEXHLevel2 14 11" xfId="14651" xr:uid="{9F000D10-F759-44BD-86DF-4E39BF86CE7E}"/>
    <cellStyle name="SAPBEXHLevel2 14 2" xfId="4467" xr:uid="{A181EA64-34DA-4C6E-8AF8-10D2FB47D1FC}"/>
    <cellStyle name="SAPBEXHLevel2 14 3" xfId="5939" xr:uid="{94B99D9C-294C-4424-8AF2-E3538C21509C}"/>
    <cellStyle name="SAPBEXHLevel2 14 4" xfId="6510" xr:uid="{E5401EE3-D7CC-4BDF-8205-56961FF7359D}"/>
    <cellStyle name="SAPBEXHLevel2 14 5" xfId="6232" xr:uid="{8E502C28-38DD-43CC-BC4A-E504504D8D81}"/>
    <cellStyle name="SAPBEXHLevel2 14 6" xfId="8976" xr:uid="{81370CC0-CE42-43BB-A605-1D1CE3EDDD1B}"/>
    <cellStyle name="SAPBEXHLevel2 14 7" xfId="10224" xr:uid="{83B4A835-EE67-44E1-82E9-1D575F6DF562}"/>
    <cellStyle name="SAPBEXHLevel2 14 8" xfId="11466" xr:uid="{58394FE0-E827-4EBE-B103-CEFA022092D9}"/>
    <cellStyle name="SAPBEXHLevel2 14 9" xfId="12515" xr:uid="{FF6B01C6-6BC9-4C9A-82C1-69FF5DEC3390}"/>
    <cellStyle name="SAPBEXHLevel2 15" xfId="2683" xr:uid="{00000000-0005-0000-0000-00007F080000}"/>
    <cellStyle name="SAPBEXHLevel2 16" xfId="2760" xr:uid="{00000000-0005-0000-0000-000080080000}"/>
    <cellStyle name="SAPBEXHLevel2 17" xfId="2775" xr:uid="{433C08CB-CD41-41A3-9A29-0231CF72D231}"/>
    <cellStyle name="SAPBEXHLevel2 18" xfId="2820" xr:uid="{2AADA810-A0DB-4B0E-B27A-8BF5E6311785}"/>
    <cellStyle name="SAPBEXHLevel2 19" xfId="2826" xr:uid="{5BD18F8F-65A7-45DD-BF1A-8C431625F57B}"/>
    <cellStyle name="SAPBEXHLevel2 2" xfId="55" xr:uid="{00000000-0005-0000-0000-000081080000}"/>
    <cellStyle name="SAPBEXHLevel2 2 10" xfId="11294" xr:uid="{F672B3D7-7CD2-490F-93FD-273FDD2C1FF3}"/>
    <cellStyle name="SAPBEXHLevel2 2 11" xfId="12373" xr:uid="{01F580D4-16E5-4EDE-AD5D-FD5906D6B652}"/>
    <cellStyle name="SAPBEXHLevel2 2 12" xfId="13556" xr:uid="{7E859274-03ED-4C51-953F-CA46FDE804EC}"/>
    <cellStyle name="SAPBEXHLevel2 2 13" xfId="14544" xr:uid="{4D06D7E6-A109-42AD-B6EE-CF71233B8C37}"/>
    <cellStyle name="SAPBEXHLevel2 2 2" xfId="1868" xr:uid="{00000000-0005-0000-0000-000082080000}"/>
    <cellStyle name="SAPBEXHLevel2 2 2 10" xfId="12510" xr:uid="{3C5BAA48-E297-43CC-ACA4-982234FC5584}"/>
    <cellStyle name="SAPBEXHLevel2 2 2 11" xfId="12261" xr:uid="{0A3E3D68-4551-4F34-82B4-56B1CFE8722A}"/>
    <cellStyle name="SAPBEXHLevel2 2 2 12" xfId="14646" xr:uid="{9D694E03-6DA7-4429-A66E-F3FCE9B7C1AB}"/>
    <cellStyle name="SAPBEXHLevel2 2 2 2" xfId="1869" xr:uid="{00000000-0005-0000-0000-000083080000}"/>
    <cellStyle name="SAPBEXHLevel2 2 2 2 10" xfId="12509" xr:uid="{0B6DE179-0175-4F33-ACCC-6BEC81F5714D}"/>
    <cellStyle name="SAPBEXHLevel2 2 2 2 11" xfId="13660" xr:uid="{9997767E-2651-4C7E-91A6-581E728632A4}"/>
    <cellStyle name="SAPBEXHLevel2 2 2 2 12" xfId="14645" xr:uid="{908692E0-C6F2-4D02-BE7F-88E9155E547B}"/>
    <cellStyle name="SAPBEXHLevel2 2 2 2 2" xfId="5726" xr:uid="{9942E16F-E24E-44C5-9964-5AEC6321D5A6}"/>
    <cellStyle name="SAPBEXHLevel2 2 2 2 2 10" xfId="15794" xr:uid="{286F56A6-7BC3-4AE2-8941-B08411757D5F}"/>
    <cellStyle name="SAPBEXHLevel2 2 2 2 2 2" xfId="7195" xr:uid="{EF7EE661-DEE6-44A1-905D-32D1B170E3F3}"/>
    <cellStyle name="SAPBEXHLevel2 2 2 2 2 3" xfId="8416" xr:uid="{DA44A739-CF94-497B-A889-02DEDB663778}"/>
    <cellStyle name="SAPBEXHLevel2 2 2 2 2 4" xfId="9668" xr:uid="{1CB12851-B9FA-4DE4-853A-AEB25A5FAAF9}"/>
    <cellStyle name="SAPBEXHLevel2 2 2 2 2 5" xfId="10902" xr:uid="{040ED329-6A51-44DD-B018-C39F8A18A784}"/>
    <cellStyle name="SAPBEXHLevel2 2 2 2 2 6" xfId="12061" xr:uid="{589FC1DA-8CED-489D-94B2-D66C6A0F5A4B}"/>
    <cellStyle name="SAPBEXHLevel2 2 2 2 2 7" xfId="13189" xr:uid="{3D99E591-BDC1-4203-A1C3-D733F79CCCEA}"/>
    <cellStyle name="SAPBEXHLevel2 2 2 2 2 8" xfId="14296" xr:uid="{CB2FA195-58D5-4951-B809-6F2311B70119}"/>
    <cellStyle name="SAPBEXHLevel2 2 2 2 2 9" xfId="15202" xr:uid="{19BC68AB-5A13-42DC-9B0C-9FB6437D1970}"/>
    <cellStyle name="SAPBEXHLevel2 2 2 2 3" xfId="4473" xr:uid="{8664FD0A-EB76-4C23-9610-6A6D3346B0D4}"/>
    <cellStyle name="SAPBEXHLevel2 2 2 2 4" xfId="5945" xr:uid="{72251AEF-9996-429D-AFC5-778524B34499}"/>
    <cellStyle name="SAPBEXHLevel2 2 2 2 5" xfId="6505" xr:uid="{B3D84DED-7C8C-48F1-886B-F30CA5B07E83}"/>
    <cellStyle name="SAPBEXHLevel2 2 2 2 6" xfId="6340" xr:uid="{C2ADB574-1246-47A4-AF1C-9ED7BED358A0}"/>
    <cellStyle name="SAPBEXHLevel2 2 2 2 7" xfId="8970" xr:uid="{D52EDA4A-8BD4-4737-B08E-3A606F41B6DF}"/>
    <cellStyle name="SAPBEXHLevel2 2 2 2 8" xfId="10218" xr:uid="{2CB2D548-E15C-4FF4-9B00-F346B2E15FE7}"/>
    <cellStyle name="SAPBEXHLevel2 2 2 2 9" xfId="9786" xr:uid="{A784B0C9-3381-453C-8C53-DC3DDF205361}"/>
    <cellStyle name="SAPBEXHLevel2 2 2 3" xfId="4472" xr:uid="{090636C1-10CF-4355-9AB7-A47B2706A25A}"/>
    <cellStyle name="SAPBEXHLevel2 2 2 4" xfId="5944" xr:uid="{FB3BAA93-95CB-4BA4-A9D0-13B90D6AC06D}"/>
    <cellStyle name="SAPBEXHLevel2 2 2 5" xfId="4603" xr:uid="{1F4B29A5-B97E-4945-AB40-1210AF88232D}"/>
    <cellStyle name="SAPBEXHLevel2 2 2 6" xfId="6235" xr:uid="{C637B949-05E0-45E7-9171-9462C56932CA}"/>
    <cellStyle name="SAPBEXHLevel2 2 2 7" xfId="8971" xr:uid="{D55764A9-6480-44DA-95C5-C67F225BDF2A}"/>
    <cellStyle name="SAPBEXHLevel2 2 2 8" xfId="10219" xr:uid="{233D2795-7501-487D-9A8E-5A443CEEDF81}"/>
    <cellStyle name="SAPBEXHLevel2 2 2 9" xfId="11463" xr:uid="{BACC7E39-7076-48CF-B34B-6098E741A6CC}"/>
    <cellStyle name="SAPBEXHLevel2 2 3" xfId="5725" xr:uid="{9FF87B44-D951-415F-9FF0-1B69387C4511}"/>
    <cellStyle name="SAPBEXHLevel2 2 3 10" xfId="15793" xr:uid="{810FAF95-2DA5-4A8D-904B-3C27805FD799}"/>
    <cellStyle name="SAPBEXHLevel2 2 3 2" xfId="7194" xr:uid="{5DF29885-6F6E-4A31-8135-1921CA962E47}"/>
    <cellStyle name="SAPBEXHLevel2 2 3 3" xfId="8415" xr:uid="{0E48351C-56AD-4C56-80C6-D612588F6630}"/>
    <cellStyle name="SAPBEXHLevel2 2 3 4" xfId="9667" xr:uid="{9294B6B8-CA0F-499D-8ADD-7D9599733FD0}"/>
    <cellStyle name="SAPBEXHLevel2 2 3 5" xfId="10901" xr:uid="{D5F6C773-2287-40B9-B056-1AC88D8776F7}"/>
    <cellStyle name="SAPBEXHLevel2 2 3 6" xfId="12060" xr:uid="{A9612CE4-C9E1-47C1-8B80-54DF4F07A591}"/>
    <cellStyle name="SAPBEXHLevel2 2 3 7" xfId="13188" xr:uid="{51234B60-4DE5-413F-94EB-C50E5247B931}"/>
    <cellStyle name="SAPBEXHLevel2 2 3 8" xfId="14295" xr:uid="{FAC4CB73-D5F4-4DEE-9AEF-B2F71B23EC1C}"/>
    <cellStyle name="SAPBEXHLevel2 2 3 9" xfId="15201" xr:uid="{E7333278-E2C8-46C9-9702-1DED707AC4B7}"/>
    <cellStyle name="SAPBEXHLevel2 2 4" xfId="3052" xr:uid="{6CA9B811-4E9B-418B-A06B-7AA98CE3541B}"/>
    <cellStyle name="SAPBEXHLevel2 2 5" xfId="4882" xr:uid="{5098D813-2C3A-484A-9815-670CE8F02561}"/>
    <cellStyle name="SAPBEXHLevel2 2 6" xfId="6365" xr:uid="{5B22E678-A143-48C9-8BBA-7DC7186E34C9}"/>
    <cellStyle name="SAPBEXHLevel2 2 7" xfId="7586" xr:uid="{ED512831-F176-405A-B357-33AACE512CB0}"/>
    <cellStyle name="SAPBEXHLevel2 2 8" xfId="8831" xr:uid="{B2C4453B-9060-4943-930E-3ACC01ADA060}"/>
    <cellStyle name="SAPBEXHLevel2 2 9" xfId="10078" xr:uid="{A36CC984-E34B-4E93-A1BB-1EDC7813B539}"/>
    <cellStyle name="SAPBEXHLevel2 20" xfId="2896" xr:uid="{851EA4B7-502F-48EC-ACFD-E660B47A461D}"/>
    <cellStyle name="SAPBEXHLevel2 21" xfId="2940" xr:uid="{4F706E98-F62C-448F-9474-DC79FB4C296C}"/>
    <cellStyle name="SAPBEXHLevel2 22" xfId="2984" xr:uid="{347DA9BF-C202-4822-8AD4-CF5C282D2884}"/>
    <cellStyle name="SAPBEXHLevel2 23" xfId="3006" xr:uid="{D1517A26-1D07-4CF0-8E4B-76573947C9F3}"/>
    <cellStyle name="SAPBEXHLevel2 24" xfId="15895" xr:uid="{9C9D62E5-AAA9-4FE6-944A-8A27F3ED5D14}"/>
    <cellStyle name="SAPBEXHLevel2 3" xfId="1870" xr:uid="{00000000-0005-0000-0000-000084080000}"/>
    <cellStyle name="SAPBEXHLevel2 3 10" xfId="12508" xr:uid="{D6F18CFF-8323-4A5F-A483-8E93935B2C2D}"/>
    <cellStyle name="SAPBEXHLevel2 3 11" xfId="12262" xr:uid="{663CCA8A-BE43-4DB2-A943-4A0619B74424}"/>
    <cellStyle name="SAPBEXHLevel2 3 12" xfId="14644" xr:uid="{630803B3-2033-42EB-8DB6-2E6749B7E552}"/>
    <cellStyle name="SAPBEXHLevel2 3 2" xfId="5727" xr:uid="{EC2F29A1-E1A0-4A04-A42C-38652FB3DB02}"/>
    <cellStyle name="SAPBEXHLevel2 3 2 10" xfId="15795" xr:uid="{384A595F-3692-478C-BC7B-25C1616E8B88}"/>
    <cellStyle name="SAPBEXHLevel2 3 2 2" xfId="7196" xr:uid="{E368361A-5B8E-418A-8A61-68554D941041}"/>
    <cellStyle name="SAPBEXHLevel2 3 2 3" xfId="8417" xr:uid="{3945D9DE-7CBB-4CFC-839F-76642A59C481}"/>
    <cellStyle name="SAPBEXHLevel2 3 2 4" xfId="9669" xr:uid="{6402E0A6-0EF1-4B03-9989-9F445161A9AF}"/>
    <cellStyle name="SAPBEXHLevel2 3 2 5" xfId="10903" xr:uid="{8B23DB96-30AD-4CAA-ABCF-DFA72F3090CD}"/>
    <cellStyle name="SAPBEXHLevel2 3 2 6" xfId="12062" xr:uid="{F0A41CF8-A3CC-42C8-97C1-9BB926D5454A}"/>
    <cellStyle name="SAPBEXHLevel2 3 2 7" xfId="13190" xr:uid="{795D0A57-0811-4498-8114-0AB778793AD3}"/>
    <cellStyle name="SAPBEXHLevel2 3 2 8" xfId="14297" xr:uid="{79D7238E-F553-4EF4-A5A8-4C7F02D12F05}"/>
    <cellStyle name="SAPBEXHLevel2 3 2 9" xfId="15203" xr:uid="{5D22A8D0-A490-46E9-A803-F6DAACCACF7F}"/>
    <cellStyle name="SAPBEXHLevel2 3 3" xfId="4474" xr:uid="{4A9EAE2E-E289-45D8-B4B9-37BEA5A71AFD}"/>
    <cellStyle name="SAPBEXHLevel2 3 4" xfId="5946" xr:uid="{500DF4AC-9652-474C-A965-995BD3AEC027}"/>
    <cellStyle name="SAPBEXHLevel2 3 5" xfId="4604" xr:uid="{B54B972A-25EA-4F99-89C8-6290A3A6C824}"/>
    <cellStyle name="SAPBEXHLevel2 3 6" xfId="7731" xr:uid="{024AFBA4-B765-4EF6-837D-E830575A8116}"/>
    <cellStyle name="SAPBEXHLevel2 3 7" xfId="8969" xr:uid="{FD55DA34-E532-4898-9AFF-124475BA00EC}"/>
    <cellStyle name="SAPBEXHLevel2 3 8" xfId="10217" xr:uid="{5DD0CC3F-5B82-4170-9579-A325DB2C6162}"/>
    <cellStyle name="SAPBEXHLevel2 3 9" xfId="11462" xr:uid="{E530129C-326C-4065-843E-B026232EFFA7}"/>
    <cellStyle name="SAPBEXHLevel2 4" xfId="1871" xr:uid="{00000000-0005-0000-0000-000085080000}"/>
    <cellStyle name="SAPBEXHLevel2 4 10" xfId="11176" xr:uid="{2632AD19-0B53-4F06-9E02-013F562940D0}"/>
    <cellStyle name="SAPBEXHLevel2 4 11" xfId="13659" xr:uid="{19F4863C-8C8C-42E0-8758-DF6EDB0A80DB}"/>
    <cellStyle name="SAPBEXHLevel2 4 12" xfId="12294" xr:uid="{3EBE6057-E0BC-4121-AC48-66D0F85D0D88}"/>
    <cellStyle name="SAPBEXHLevel2 4 2" xfId="5728" xr:uid="{21530EF8-E5D7-4291-BD48-BE063CE28295}"/>
    <cellStyle name="SAPBEXHLevel2 4 2 10" xfId="15796" xr:uid="{5051E6B4-8F7B-4727-AC16-C4F2CCDF754B}"/>
    <cellStyle name="SAPBEXHLevel2 4 2 2" xfId="7197" xr:uid="{C644C07A-3F37-4C60-8C36-44249727FEB5}"/>
    <cellStyle name="SAPBEXHLevel2 4 2 3" xfId="8418" xr:uid="{22A32350-147E-4D21-B689-3DA5A6C21BEC}"/>
    <cellStyle name="SAPBEXHLevel2 4 2 4" xfId="9670" xr:uid="{65CF33D5-91F8-4F35-AD7A-366F4222043B}"/>
    <cellStyle name="SAPBEXHLevel2 4 2 5" xfId="10904" xr:uid="{C76B0B36-BA44-4DA3-9511-FDB9C8ACD11F}"/>
    <cellStyle name="SAPBEXHLevel2 4 2 6" xfId="12063" xr:uid="{5B830FE0-C407-432F-8D05-CD8118A8BC75}"/>
    <cellStyle name="SAPBEXHLevel2 4 2 7" xfId="13191" xr:uid="{7909EEDC-58EA-4482-A3FE-4B9DEA79B44D}"/>
    <cellStyle name="SAPBEXHLevel2 4 2 8" xfId="14298" xr:uid="{458839AB-699E-41C2-8676-78B3071EFEAE}"/>
    <cellStyle name="SAPBEXHLevel2 4 2 9" xfId="15204" xr:uid="{A8D9FD1D-13EC-482E-A70C-4BDB368EB9E3}"/>
    <cellStyle name="SAPBEXHLevel2 4 3" xfId="4475" xr:uid="{0DF5EA78-0EA7-482D-8CC2-9AB3CEFFC2A7}"/>
    <cellStyle name="SAPBEXHLevel2 4 4" xfId="5947" xr:uid="{DC0F18F3-C85F-4D94-9795-2990C5F0A932}"/>
    <cellStyle name="SAPBEXHLevel2 4 5" xfId="6504" xr:uid="{35078CAF-0CB1-45F0-BB60-4D51731E7C7B}"/>
    <cellStyle name="SAPBEXHLevel2 4 6" xfId="7730" xr:uid="{2F1AB0BE-7A90-4CB8-A8EC-56731FBA7996}"/>
    <cellStyle name="SAPBEXHLevel2 4 7" xfId="7338" xr:uid="{287B702A-CDC9-493F-AA51-2A23F435EC7B}"/>
    <cellStyle name="SAPBEXHLevel2 4 8" xfId="8701" xr:uid="{BCDD8832-9A29-4808-BC99-16A50CF8ED50}"/>
    <cellStyle name="SAPBEXHLevel2 4 9" xfId="9787" xr:uid="{C9976A41-0B01-40E9-A814-2BCC6E958578}"/>
    <cellStyle name="SAPBEXHLevel2 5" xfId="1872" xr:uid="{00000000-0005-0000-0000-000086080000}"/>
    <cellStyle name="SAPBEXHLevel2 5 10" xfId="12507" xr:uid="{1A593C0F-5E0B-4008-9108-584C03842247}"/>
    <cellStyle name="SAPBEXHLevel2 5 11" xfId="12263" xr:uid="{53996EC0-F1E8-415E-BDF9-59BB4A612990}"/>
    <cellStyle name="SAPBEXHLevel2 5 12" xfId="14643" xr:uid="{B20E6339-2C6C-439F-8E90-802E4B41AD74}"/>
    <cellStyle name="SAPBEXHLevel2 5 2" xfId="5729" xr:uid="{5EC98E1C-0A5F-44AE-9A2B-0B9DF72C2DA6}"/>
    <cellStyle name="SAPBEXHLevel2 5 2 10" xfId="15797" xr:uid="{20C3E439-993D-4C65-85C7-224C8953E96D}"/>
    <cellStyle name="SAPBEXHLevel2 5 2 2" xfId="7198" xr:uid="{4CEB50D3-7AF8-4A88-832F-CA02E079CB4A}"/>
    <cellStyle name="SAPBEXHLevel2 5 2 3" xfId="8419" xr:uid="{E669C39F-713B-4884-8F02-5C6703794737}"/>
    <cellStyle name="SAPBEXHLevel2 5 2 4" xfId="9671" xr:uid="{AE2627D0-369D-4CD0-8A12-D76E836A075E}"/>
    <cellStyle name="SAPBEXHLevel2 5 2 5" xfId="10905" xr:uid="{8E85EAE7-F5AB-46BE-B7CC-E762147256D0}"/>
    <cellStyle name="SAPBEXHLevel2 5 2 6" xfId="12064" xr:uid="{EE3685AB-2364-4963-92D9-2796E8EB50EC}"/>
    <cellStyle name="SAPBEXHLevel2 5 2 7" xfId="13192" xr:uid="{F8D0E90B-D07D-47D7-8D7D-24872AE76B32}"/>
    <cellStyle name="SAPBEXHLevel2 5 2 8" xfId="14299" xr:uid="{312795B2-FC8F-42D6-B9BC-8BCD1DF91DE7}"/>
    <cellStyle name="SAPBEXHLevel2 5 2 9" xfId="15205" xr:uid="{0FDE1883-EB1C-4D64-B6E0-BA24BDDC0086}"/>
    <cellStyle name="SAPBEXHLevel2 5 3" xfId="4476" xr:uid="{38F8018E-4B75-4004-B6AC-0916C0B2CB72}"/>
    <cellStyle name="SAPBEXHLevel2 5 4" xfId="5948" xr:uid="{5548E567-23EB-42E2-A92F-F978049F33B5}"/>
    <cellStyle name="SAPBEXHLevel2 5 5" xfId="4716" xr:uid="{BEB85AFB-BFCC-4686-BEC6-0AC43DE75FB7}"/>
    <cellStyle name="SAPBEXHLevel2 5 6" xfId="7729" xr:uid="{FBE937D0-A3F1-4FA5-B23E-A7B22EBEB3D2}"/>
    <cellStyle name="SAPBEXHLevel2 5 7" xfId="8968" xr:uid="{6AF21688-4F1F-432C-9526-246C017D2F7F}"/>
    <cellStyle name="SAPBEXHLevel2 5 8" xfId="10216" xr:uid="{ECE2D987-C10E-42E8-AB83-2D7D4040FB7D}"/>
    <cellStyle name="SAPBEXHLevel2 5 9" xfId="11598" xr:uid="{97FD7F70-B8CD-4072-84A5-D3E6E286ED0A}"/>
    <cellStyle name="SAPBEXHLevel2 6" xfId="1873" xr:uid="{00000000-0005-0000-0000-000087080000}"/>
    <cellStyle name="SAPBEXHLevel2 6 10" xfId="11177" xr:uid="{41255D21-D70C-41AD-B669-702800122376}"/>
    <cellStyle name="SAPBEXHLevel2 6 11" xfId="13658" xr:uid="{C886E0F9-6D75-4EFE-8ECE-958EF8C56E52}"/>
    <cellStyle name="SAPBEXHLevel2 6 12" xfId="13460" xr:uid="{0E7C75C9-2FF7-4E00-A91A-DB1D528B8D0E}"/>
    <cellStyle name="SAPBEXHLevel2 6 2" xfId="5730" xr:uid="{0CD9346B-5A8B-42CC-A643-4A3336E6301E}"/>
    <cellStyle name="SAPBEXHLevel2 6 2 10" xfId="15798" xr:uid="{7059D728-4092-405C-B86F-FD611C59D235}"/>
    <cellStyle name="SAPBEXHLevel2 6 2 2" xfId="7199" xr:uid="{CA7A0F39-DB18-4954-9EBF-BC0CED481606}"/>
    <cellStyle name="SAPBEXHLevel2 6 2 3" xfId="8420" xr:uid="{5CAE25D6-EFCF-4005-9415-B4C369989901}"/>
    <cellStyle name="SAPBEXHLevel2 6 2 4" xfId="9672" xr:uid="{878B8850-EE1F-4B8B-A487-CAA6DABD642D}"/>
    <cellStyle name="SAPBEXHLevel2 6 2 5" xfId="10906" xr:uid="{C37B885C-21CB-46DD-868B-645F51C535D2}"/>
    <cellStyle name="SAPBEXHLevel2 6 2 6" xfId="12065" xr:uid="{8E74741B-463D-4EAB-B5FD-7404D2AFB444}"/>
    <cellStyle name="SAPBEXHLevel2 6 2 7" xfId="13193" xr:uid="{C4ED1236-C1BF-4C2C-A272-E6A43690BE2B}"/>
    <cellStyle name="SAPBEXHLevel2 6 2 8" xfId="14300" xr:uid="{863A439D-30FB-4630-B828-9FB995A7FD10}"/>
    <cellStyle name="SAPBEXHLevel2 6 2 9" xfId="15206" xr:uid="{B67CD64A-4E76-4EAD-981E-A7E4DD96BB54}"/>
    <cellStyle name="SAPBEXHLevel2 6 3" xfId="4477" xr:uid="{63311AB7-7975-4924-890A-B2B6DCC839FA}"/>
    <cellStyle name="SAPBEXHLevel2 6 4" xfId="5949" xr:uid="{AD58933F-ED8E-40A7-86D7-9588F4880460}"/>
    <cellStyle name="SAPBEXHLevel2 6 5" xfId="6503" xr:uid="{80EB4500-AD45-4FBE-9CCD-BB2044FD3986}"/>
    <cellStyle name="SAPBEXHLevel2 6 6" xfId="7728" xr:uid="{00915EC2-7FCF-480D-BE51-B57B534D2AA3}"/>
    <cellStyle name="SAPBEXHLevel2 6 7" xfId="7339" xr:uid="{13AB76EA-0C80-4A6C-A425-14A67C156122}"/>
    <cellStyle name="SAPBEXHLevel2 6 8" xfId="8702" xr:uid="{AA962D52-84C6-4960-9787-6BA06255EDAE}"/>
    <cellStyle name="SAPBEXHLevel2 6 9" xfId="9899" xr:uid="{D60D4014-B4E7-42F4-9189-50E3E72B8D49}"/>
    <cellStyle name="SAPBEXHLevel2 7" xfId="1874" xr:uid="{00000000-0005-0000-0000-000088080000}"/>
    <cellStyle name="SAPBEXHLevel2 7 10" xfId="12506" xr:uid="{8655E4CE-5F88-41AB-BCDE-2C35A8CE67C1}"/>
    <cellStyle name="SAPBEXHLevel2 7 11" xfId="12264" xr:uid="{71630C88-47E0-4485-BF90-132275301D47}"/>
    <cellStyle name="SAPBEXHLevel2 7 12" xfId="14642" xr:uid="{6241BDD5-E295-4DB5-944D-54F857B08D3F}"/>
    <cellStyle name="SAPBEXHLevel2 7 2" xfId="5731" xr:uid="{CE3806B8-391E-46A5-9DA2-0605D0A3E298}"/>
    <cellStyle name="SAPBEXHLevel2 7 2 10" xfId="15799" xr:uid="{207FE216-21B4-4820-B9BD-DCED81E2E413}"/>
    <cellStyle name="SAPBEXHLevel2 7 2 2" xfId="7200" xr:uid="{CDCCA56C-4E49-4398-9293-D4EFF311F49F}"/>
    <cellStyle name="SAPBEXHLevel2 7 2 3" xfId="8421" xr:uid="{9193137A-B395-4CFE-981B-B32F236786C8}"/>
    <cellStyle name="SAPBEXHLevel2 7 2 4" xfId="9673" xr:uid="{57DF9B02-86EF-4CDA-8D24-3EDB9C0D9EA0}"/>
    <cellStyle name="SAPBEXHLevel2 7 2 5" xfId="10907" xr:uid="{64E5980B-9A27-452C-A752-3568F3F2D935}"/>
    <cellStyle name="SAPBEXHLevel2 7 2 6" xfId="12066" xr:uid="{57AE96DE-3942-470E-9A3A-CBF6C8663956}"/>
    <cellStyle name="SAPBEXHLevel2 7 2 7" xfId="13194" xr:uid="{C2452F4E-931D-4645-B302-8A86AA779C24}"/>
    <cellStyle name="SAPBEXHLevel2 7 2 8" xfId="14301" xr:uid="{645A72BD-53B0-4A36-8798-9228B224D99A}"/>
    <cellStyle name="SAPBEXHLevel2 7 2 9" xfId="15207" xr:uid="{341A41B4-AEE0-421C-8E8B-DBB0E2165E91}"/>
    <cellStyle name="SAPBEXHLevel2 7 3" xfId="4478" xr:uid="{F823C089-EBFD-419B-96EC-6746FA6B54D1}"/>
    <cellStyle name="SAPBEXHLevel2 7 4" xfId="5950" xr:uid="{C81F4F3C-3F24-487E-9DD5-5167B5258280}"/>
    <cellStyle name="SAPBEXHLevel2 7 5" xfId="4720" xr:uid="{2C466922-6078-45EE-A851-0178E3895209}"/>
    <cellStyle name="SAPBEXHLevel2 7 6" xfId="7727" xr:uid="{B7963C49-4031-46C0-A4E8-8DCFB1301D65}"/>
    <cellStyle name="SAPBEXHLevel2 7 7" xfId="8967" xr:uid="{56B0796F-7E8F-4C37-8523-0BF8BD882693}"/>
    <cellStyle name="SAPBEXHLevel2 7 8" xfId="10215" xr:uid="{5C17F586-AC42-429A-AF36-1958873364D5}"/>
    <cellStyle name="SAPBEXHLevel2 7 9" xfId="9903" xr:uid="{693AAD69-82C6-4D39-B70F-21A078D782C2}"/>
    <cellStyle name="SAPBEXHLevel2 8" xfId="1875" xr:uid="{00000000-0005-0000-0000-000089080000}"/>
    <cellStyle name="SAPBEXHLevel2 8 10" xfId="11178" xr:uid="{273700D7-CEED-429A-A6C7-38A12A61F263}"/>
    <cellStyle name="SAPBEXHLevel2 8 11" xfId="13846" xr:uid="{188AE579-92B8-4E5A-9838-FB553933A63B}"/>
    <cellStyle name="SAPBEXHLevel2 8 12" xfId="13461" xr:uid="{44A79E23-F940-4827-8721-FEC22AC31E6D}"/>
    <cellStyle name="SAPBEXHLevel2 8 2" xfId="5732" xr:uid="{C3BE348E-3A0C-4CD6-8559-D01EC20AA5F0}"/>
    <cellStyle name="SAPBEXHLevel2 8 2 10" xfId="15800" xr:uid="{E8B79974-19D7-49CE-BD3C-9EBB3D2CCBA2}"/>
    <cellStyle name="SAPBEXHLevel2 8 2 2" xfId="7201" xr:uid="{9FC734ED-23A7-4C69-8261-DFBDAA4A746E}"/>
    <cellStyle name="SAPBEXHLevel2 8 2 3" xfId="8422" xr:uid="{AFD9FB2F-67CF-4DDA-A698-5F8F7108B0FC}"/>
    <cellStyle name="SAPBEXHLevel2 8 2 4" xfId="9674" xr:uid="{E15B5818-21EA-43BD-BA6A-09B4D5F17925}"/>
    <cellStyle name="SAPBEXHLevel2 8 2 5" xfId="10908" xr:uid="{3C43E99F-6EFC-4F5C-827F-F3A8B4012EAA}"/>
    <cellStyle name="SAPBEXHLevel2 8 2 6" xfId="12067" xr:uid="{B7E93266-99A8-4DAC-A052-1FD40486C80B}"/>
    <cellStyle name="SAPBEXHLevel2 8 2 7" xfId="13195" xr:uid="{092CDA15-6C2D-43E3-8EB3-C8FB64CAC274}"/>
    <cellStyle name="SAPBEXHLevel2 8 2 8" xfId="14302" xr:uid="{819C3617-09EA-4DAD-A07F-591F92046A9D}"/>
    <cellStyle name="SAPBEXHLevel2 8 2 9" xfId="15208" xr:uid="{35FD310D-B75A-4028-B2A7-4108C7EEEA00}"/>
    <cellStyle name="SAPBEXHLevel2 8 3" xfId="4479" xr:uid="{85A6FA71-4CF0-44A9-9E3E-1E2DB8574C36}"/>
    <cellStyle name="SAPBEXHLevel2 8 4" xfId="5951" xr:uid="{565CA1CE-F619-4449-A60A-25BF8A6845FE}"/>
    <cellStyle name="SAPBEXHLevel2 8 5" xfId="6713" xr:uid="{622656B8-48E4-4858-AEEB-A691A569548D}"/>
    <cellStyle name="SAPBEXHLevel2 8 6" xfId="7726" xr:uid="{AB0AB0EC-E17E-468C-AF26-2A7481872311}"/>
    <cellStyle name="SAPBEXHLevel2 8 7" xfId="7340" xr:uid="{CD7794C7-EC34-446B-808B-55288FD88493}"/>
    <cellStyle name="SAPBEXHLevel2 8 8" xfId="8703" xr:uid="{B4C5A18F-90D1-4C7C-ADCB-6A18AACDACE0}"/>
    <cellStyle name="SAPBEXHLevel2 8 9" xfId="10039" xr:uid="{DD3A3D0D-B455-4B0A-B2E2-40B61FD4DC33}"/>
    <cellStyle name="SAPBEXHLevel2 9" xfId="1876" xr:uid="{00000000-0005-0000-0000-00008A080000}"/>
    <cellStyle name="SAPBEXHLevel2 9 10" xfId="12505" xr:uid="{AF3E44D6-8CED-4736-A695-030ED7F5B9DD}"/>
    <cellStyle name="SAPBEXHLevel2 9 11" xfId="12265" xr:uid="{81B3E72E-0FA6-4BFD-8E8C-006DD1CA596D}"/>
    <cellStyle name="SAPBEXHLevel2 9 12" xfId="14641" xr:uid="{6354AAC5-8616-4FA8-B402-1880033B4760}"/>
    <cellStyle name="SAPBEXHLevel2 9 2" xfId="5733" xr:uid="{64F3B47E-98BB-4371-920C-BF0C281A66D3}"/>
    <cellStyle name="SAPBEXHLevel2 9 2 10" xfId="15801" xr:uid="{43A77A6B-7401-4709-95E4-F6EC24190300}"/>
    <cellStyle name="SAPBEXHLevel2 9 2 2" xfId="7202" xr:uid="{D8F24E29-3CD1-4779-8867-411A0DA8C89B}"/>
    <cellStyle name="SAPBEXHLevel2 9 2 3" xfId="8423" xr:uid="{8960D640-DEBB-4BFD-9486-C4617270EDCC}"/>
    <cellStyle name="SAPBEXHLevel2 9 2 4" xfId="9675" xr:uid="{550964E6-4C8E-4FBA-9334-6BC212514E8C}"/>
    <cellStyle name="SAPBEXHLevel2 9 2 5" xfId="10909" xr:uid="{671ADFB6-AD93-435C-AE96-13FF7F7247DA}"/>
    <cellStyle name="SAPBEXHLevel2 9 2 6" xfId="12068" xr:uid="{94170EB4-7EA9-45EB-AC21-EEEAB6CA48FD}"/>
    <cellStyle name="SAPBEXHLevel2 9 2 7" xfId="13196" xr:uid="{F08281B6-A550-45EB-B36C-7C034A2FB8DE}"/>
    <cellStyle name="SAPBEXHLevel2 9 2 8" xfId="14303" xr:uid="{BF71CB0C-F7FD-4EBE-A6C4-381AE86EEAD2}"/>
    <cellStyle name="SAPBEXHLevel2 9 2 9" xfId="15209" xr:uid="{EC00C6D6-C317-496A-83B3-1035036CABDB}"/>
    <cellStyle name="SAPBEXHLevel2 9 3" xfId="4480" xr:uid="{92295004-F112-4244-9993-1ED64D1A71D0}"/>
    <cellStyle name="SAPBEXHLevel2 9 4" xfId="5952" xr:uid="{C7A7BAE2-A149-497C-BB96-209F8A3E2D42}"/>
    <cellStyle name="SAPBEXHLevel2 9 5" xfId="4749" xr:uid="{50570472-552B-4DE7-92E5-F207A00F97CE}"/>
    <cellStyle name="SAPBEXHLevel2 9 6" xfId="7725" xr:uid="{108E7C83-4768-440F-AAE5-B9759F2A5CF8}"/>
    <cellStyle name="SAPBEXHLevel2 9 7" xfId="8966" xr:uid="{DA648232-6DAE-4BDC-8926-98B792156FA6}"/>
    <cellStyle name="SAPBEXHLevel2 9 8" xfId="10214" xr:uid="{36AB4719-7146-4FF4-8361-C8F5654E4891}"/>
    <cellStyle name="SAPBEXHLevel2 9 9" xfId="11461" xr:uid="{49E17429-D77A-4CB7-AA4D-4AC3E171D697}"/>
    <cellStyle name="SAPBEXHLevel2_gxaccion, 68" xfId="1877" xr:uid="{00000000-0005-0000-0000-00008B080000}"/>
    <cellStyle name="SAPBEXHLevel2X" xfId="1878" xr:uid="{00000000-0005-0000-0000-00008C080000}"/>
    <cellStyle name="SAPBEXHLevel2X 10" xfId="1879" xr:uid="{00000000-0005-0000-0000-00008D080000}"/>
    <cellStyle name="SAPBEXHLevel2X 10 10" xfId="13657" xr:uid="{6D0C9B46-F0B4-44E8-AE8F-C623E1CA0468}"/>
    <cellStyle name="SAPBEXHLevel2X 10 11" xfId="13462" xr:uid="{35A7DA95-C4E2-430C-B835-42491FBB682C}"/>
    <cellStyle name="SAPBEXHLevel2X 10 2" xfId="4482" xr:uid="{CBD1737B-153D-4E12-8901-E120B1AF1579}"/>
    <cellStyle name="SAPBEXHLevel2X 10 3" xfId="5954" xr:uid="{CD164773-B0BA-4537-9D86-E9475FADA1FE}"/>
    <cellStyle name="SAPBEXHLevel2X 10 4" xfId="6502" xr:uid="{62D027F0-A323-4F26-9031-442091D878F3}"/>
    <cellStyle name="SAPBEXHLevel2X 10 5" xfId="7724" xr:uid="{33D610CB-6CD1-4CF5-91E1-1A9F72E8683E}"/>
    <cellStyle name="SAPBEXHLevel2X 10 6" xfId="7341" xr:uid="{1097854D-E6E2-4782-A41F-7B03DA8A9C07}"/>
    <cellStyle name="SAPBEXHLevel2X 10 7" xfId="8704" xr:uid="{E2ADB595-0F34-4029-AAF5-1185AB72685D}"/>
    <cellStyle name="SAPBEXHLevel2X 10 8" xfId="11459" xr:uid="{23AFF3DD-A0CC-42FC-AAE5-7050DD12D385}"/>
    <cellStyle name="SAPBEXHLevel2X 10 9" xfId="11179" xr:uid="{3FAAA155-AA74-4F40-B459-211144C88C73}"/>
    <cellStyle name="SAPBEXHLevel2X 11" xfId="1880" xr:uid="{00000000-0005-0000-0000-00008E080000}"/>
    <cellStyle name="SAPBEXHLevel2X 11 10" xfId="13656" xr:uid="{E592FF1B-38FE-41E1-93F8-94E0A7A98739}"/>
    <cellStyle name="SAPBEXHLevel2X 11 11" xfId="13463" xr:uid="{4B477366-9D0F-40E9-A1AC-704EFB7B7E0A}"/>
    <cellStyle name="SAPBEXHLevel2X 11 2" xfId="4483" xr:uid="{E1EF30AC-B4B7-48E2-89CA-C0B7D9BBD607}"/>
    <cellStyle name="SAPBEXHLevel2X 11 3" xfId="5955" xr:uid="{A96A4BA2-BF18-4654-83FC-284F2962CAF5}"/>
    <cellStyle name="SAPBEXHLevel2X 11 4" xfId="6501" xr:uid="{7044963E-35BF-4B8F-91FE-EAB7A76F5641}"/>
    <cellStyle name="SAPBEXHLevel2X 11 5" xfId="6237" xr:uid="{A736AC5B-BF00-40E4-BB18-0DFDB9FE87BC}"/>
    <cellStyle name="SAPBEXHLevel2X 11 6" xfId="7426" xr:uid="{32B15D64-6B39-40F5-90EF-0E3654826500}"/>
    <cellStyle name="SAPBEXHLevel2X 11 7" xfId="8705" xr:uid="{24CCA314-6131-4F2F-BDBE-7798C30F63BD}"/>
    <cellStyle name="SAPBEXHLevel2X 11 8" xfId="11458" xr:uid="{F55DA584-CBC5-48B1-B4F6-4532DA5DE3B2}"/>
    <cellStyle name="SAPBEXHLevel2X 11 9" xfId="11180" xr:uid="{AC55647B-2755-45C3-B1AE-F78497A7020B}"/>
    <cellStyle name="SAPBEXHLevel2X 12" xfId="2709" xr:uid="{00000000-0005-0000-0000-00008F080000}"/>
    <cellStyle name="SAPBEXHLevel2X 13" xfId="2748" xr:uid="{00000000-0005-0000-0000-000090080000}"/>
    <cellStyle name="SAPBEXHLevel2X 14" xfId="2804" xr:uid="{EB353578-1559-4B0B-A6A5-B4FC9F84F176}"/>
    <cellStyle name="SAPBEXHLevel2X 15" xfId="2856" xr:uid="{245CFCF4-B5CF-47B9-81E5-439376B92943}"/>
    <cellStyle name="SAPBEXHLevel2X 16" xfId="2897" xr:uid="{BB1C0B2F-594E-46E7-9613-612114C93512}"/>
    <cellStyle name="SAPBEXHLevel2X 17" xfId="2941" xr:uid="{BCCBD44C-C98C-4144-82E7-B6A882661787}"/>
    <cellStyle name="SAPBEXHLevel2X 18" xfId="2985" xr:uid="{D29F53FF-E332-4C52-81F8-551C807D4419}"/>
    <cellStyle name="SAPBEXHLevel2X 19" xfId="4481" xr:uid="{3C38F072-A155-4E11-A52C-933C46DE7374}"/>
    <cellStyle name="SAPBEXHLevel2X 2" xfId="1881" xr:uid="{00000000-0005-0000-0000-000091080000}"/>
    <cellStyle name="SAPBEXHLevel2X 2 10" xfId="7563" xr:uid="{E24352BC-984A-4930-A7BE-003B80D3359C}"/>
    <cellStyle name="SAPBEXHLevel2X 2 11" xfId="8809" xr:uid="{BB49DDF4-9D4E-401C-8265-4184DBAF741A}"/>
    <cellStyle name="SAPBEXHLevel2X 2 12" xfId="11457" xr:uid="{8B7C6426-7EB2-4B0E-8205-2129242E0F83}"/>
    <cellStyle name="SAPBEXHLevel2X 2 13" xfId="11273" xr:uid="{5D5B6D9D-FC3F-40E8-8DDB-471CF89410B5}"/>
    <cellStyle name="SAPBEXHLevel2X 2 14" xfId="13655" xr:uid="{C9BC3596-EE37-4DA0-9035-429AA626B1CA}"/>
    <cellStyle name="SAPBEXHLevel2X 2 15" xfId="13537" xr:uid="{06355CC4-4F6B-4923-9141-2E2E5A8284A8}"/>
    <cellStyle name="SAPBEXHLevel2X 2 2" xfId="1882" xr:uid="{00000000-0005-0000-0000-000092080000}"/>
    <cellStyle name="SAPBEXHLevel2X 2 2 10" xfId="12504" xr:uid="{251A904F-40B2-428B-9F16-C1E557463F0E}"/>
    <cellStyle name="SAPBEXHLevel2X 2 2 11" xfId="13654" xr:uid="{30838CF5-555A-4DDE-BB29-768C61FC302A}"/>
    <cellStyle name="SAPBEXHLevel2X 2 2 12" xfId="14640" xr:uid="{C6BBD5CB-5FC8-4DC7-8A52-C4F3F78EABAE}"/>
    <cellStyle name="SAPBEXHLevel2X 2 2 2" xfId="1883" xr:uid="{00000000-0005-0000-0000-000093080000}"/>
    <cellStyle name="SAPBEXHLevel2X 2 2 2 10" xfId="13653" xr:uid="{4D4AE573-10B9-4330-886B-965B43ACCA62}"/>
    <cellStyle name="SAPBEXHLevel2X 2 2 2 11" xfId="14639" xr:uid="{A92319E2-D232-4E57-82FD-19D382998310}"/>
    <cellStyle name="SAPBEXHLevel2X 2 2 2 2" xfId="4486" xr:uid="{B1CE12E4-1F54-4F59-AE64-FAF58433C813}"/>
    <cellStyle name="SAPBEXHLevel2X 2 2 2 3" xfId="5958" xr:uid="{36A33126-AABE-492F-A7F4-8B4B3006E253}"/>
    <cellStyle name="SAPBEXHLevel2X 2 2 2 4" xfId="6498" xr:uid="{B7640E85-DEC9-41DD-9113-1B9574D8913E}"/>
    <cellStyle name="SAPBEXHLevel2X 2 2 2 5" xfId="7722" xr:uid="{2F740235-25C2-4958-B152-A50B90D3BA80}"/>
    <cellStyle name="SAPBEXHLevel2X 2 2 2 6" xfId="8964" xr:uid="{4BB3346F-B433-4361-BE86-0D27F95CCE1F}"/>
    <cellStyle name="SAPBEXHLevel2X 2 2 2 7" xfId="10212" xr:uid="{1C86F578-FE5B-43FB-ADCA-627FF27D873A}"/>
    <cellStyle name="SAPBEXHLevel2X 2 2 2 8" xfId="11455" xr:uid="{2BC6108D-B561-47C3-A5A5-4C23F89AB8A9}"/>
    <cellStyle name="SAPBEXHLevel2X 2 2 2 9" xfId="12503" xr:uid="{AAC5B2FD-BF1F-4E63-A9FC-020CA7188715}"/>
    <cellStyle name="SAPBEXHLevel2X 2 2 3" xfId="4485" xr:uid="{19EEE29A-8680-4066-919C-DDF2150543DE}"/>
    <cellStyle name="SAPBEXHLevel2X 2 2 4" xfId="5957" xr:uid="{A434B47B-451D-4E0A-951C-A434DCB95EC1}"/>
    <cellStyle name="SAPBEXHLevel2X 2 2 5" xfId="6499" xr:uid="{2A147B2C-4AAA-4AAF-983E-C3386DDBE993}"/>
    <cellStyle name="SAPBEXHLevel2X 2 2 6" xfId="6238" xr:uid="{BF2C193D-EF49-4384-AAA5-948F879D862E}"/>
    <cellStyle name="SAPBEXHLevel2X 2 2 7" xfId="8965" xr:uid="{04899A58-5EF7-4D18-96C4-E7E1C77FC02A}"/>
    <cellStyle name="SAPBEXHLevel2X 2 2 8" xfId="10213" xr:uid="{C7E04729-C21B-4A36-84EB-F6901FF283FF}"/>
    <cellStyle name="SAPBEXHLevel2X 2 2 9" xfId="11456" xr:uid="{2342207F-4B12-4237-B8E0-FCFFFDD77B76}"/>
    <cellStyle name="SAPBEXHLevel2X 2 3" xfId="1884" xr:uid="{00000000-0005-0000-0000-000094080000}"/>
    <cellStyle name="SAPBEXHLevel2X 2 3 10" xfId="13652" xr:uid="{7457B6AF-7C7C-4C41-AB84-0B64E166A84C}"/>
    <cellStyle name="SAPBEXHLevel2X 2 3 11" xfId="14638" xr:uid="{E5766DF9-F3CC-4331-AA92-E7306C99721E}"/>
    <cellStyle name="SAPBEXHLevel2X 2 3 2" xfId="4487" xr:uid="{6AFA2B20-F80F-4CB4-9220-2F5F7AFD24E5}"/>
    <cellStyle name="SAPBEXHLevel2X 2 3 3" xfId="5959" xr:uid="{EC67763E-DD9D-4765-AC6E-A4D9AF1E370E}"/>
    <cellStyle name="SAPBEXHLevel2X 2 3 4" xfId="6497" xr:uid="{58416B2F-E05D-4FFD-807B-62BCE18F2C1C}"/>
    <cellStyle name="SAPBEXHLevel2X 2 3 5" xfId="6239" xr:uid="{6040A6D4-EF1C-49B9-AB88-B8F8B3FFC8F0}"/>
    <cellStyle name="SAPBEXHLevel2X 2 3 6" xfId="8963" xr:uid="{DCAEE433-CF95-4116-B13B-D26329EB9406}"/>
    <cellStyle name="SAPBEXHLevel2X 2 3 7" xfId="10211" xr:uid="{D3FE9C08-D8A0-482E-8ADA-4540C40EF593}"/>
    <cellStyle name="SAPBEXHLevel2X 2 3 8" xfId="9932" xr:uid="{E81EE8A3-C1CB-49EB-8B0F-1596A4B80001}"/>
    <cellStyle name="SAPBEXHLevel2X 2 3 9" xfId="12502" xr:uid="{3B3C2A54-B106-41F7-A1B2-4812E9C0D4E4}"/>
    <cellStyle name="SAPBEXHLevel2X 2 4" xfId="1885" xr:uid="{00000000-0005-0000-0000-000095080000}"/>
    <cellStyle name="SAPBEXHLevel2X 2 4 10" xfId="13651" xr:uid="{E1867444-FF9E-4FF0-8987-FB04818E09FA}"/>
    <cellStyle name="SAPBEXHLevel2X 2 4 11" xfId="14637" xr:uid="{FC0A0D41-4C51-49AB-8FA9-4C07C8CCE92F}"/>
    <cellStyle name="SAPBEXHLevel2X 2 4 2" xfId="4488" xr:uid="{EEA945EE-BBF5-483A-9649-8F41B18E7C8E}"/>
    <cellStyle name="SAPBEXHLevel2X 2 4 3" xfId="5960" xr:uid="{1FC50EFF-91BB-4C96-9A07-37C28CC43C98}"/>
    <cellStyle name="SAPBEXHLevel2X 2 4 4" xfId="6496" xr:uid="{7E3D7868-EB71-4E77-8624-BACAFF39BB18}"/>
    <cellStyle name="SAPBEXHLevel2X 2 4 5" xfId="7931" xr:uid="{A9B00DF3-352D-48F3-B753-C18495D622B3}"/>
    <cellStyle name="SAPBEXHLevel2X 2 4 6" xfId="8962" xr:uid="{FED406F4-D6B3-42ED-92B4-AB055CE29EB4}"/>
    <cellStyle name="SAPBEXHLevel2X 2 4 7" xfId="10210" xr:uid="{8DF4E4EB-BE38-4F8C-A878-27926B67FA6A}"/>
    <cellStyle name="SAPBEXHLevel2X 2 4 8" xfId="11454" xr:uid="{7C7FF35A-3AFE-425E-981D-635E63B8AD39}"/>
    <cellStyle name="SAPBEXHLevel2X 2 4 9" xfId="12501" xr:uid="{33171276-A909-4727-81F8-9E8C6FB8D1EA}"/>
    <cellStyle name="SAPBEXHLevel2X 2 5" xfId="1886" xr:uid="{00000000-0005-0000-0000-000096080000}"/>
    <cellStyle name="SAPBEXHLevel2X 2 5 10" xfId="13650" xr:uid="{F0A4E36D-3828-4F6F-A0D5-703E728FBC4A}"/>
    <cellStyle name="SAPBEXHLevel2X 2 5 11" xfId="14636" xr:uid="{22582ECC-ABC2-4ECF-B227-B72DFBC04AED}"/>
    <cellStyle name="SAPBEXHLevel2X 2 5 2" xfId="4489" xr:uid="{D5920008-80C4-4B00-88B8-9C257DD100E3}"/>
    <cellStyle name="SAPBEXHLevel2X 2 5 3" xfId="5961" xr:uid="{471EFA85-1E81-454C-BB0A-76F505698700}"/>
    <cellStyle name="SAPBEXHLevel2X 2 5 4" xfId="6495" xr:uid="{F8AEED70-781A-44BB-B12A-8DA901EBA9E2}"/>
    <cellStyle name="SAPBEXHLevel2X 2 5 5" xfId="6240" xr:uid="{D86E53A7-3C3E-49C5-B091-111DE44904BC}"/>
    <cellStyle name="SAPBEXHLevel2X 2 5 6" xfId="8961" xr:uid="{E9EC29E2-0C31-4EA3-8551-36F63992AD56}"/>
    <cellStyle name="SAPBEXHLevel2X 2 5 7" xfId="10209" xr:uid="{EB3053EB-BB45-4614-9E74-DBCC73EC2FDF}"/>
    <cellStyle name="SAPBEXHLevel2X 2 5 8" xfId="9933" xr:uid="{90085462-CC9C-4DAE-932D-F338837F3F6E}"/>
    <cellStyle name="SAPBEXHLevel2X 2 5 9" xfId="12500" xr:uid="{9788A27E-B96D-4059-A561-651A39A6B1E5}"/>
    <cellStyle name="SAPBEXHLevel2X 2 6" xfId="4484" xr:uid="{A1FB3608-86AF-4C30-BE54-37C4D9E9A557}"/>
    <cellStyle name="SAPBEXHLevel2X 2 7" xfId="5956" xr:uid="{EA51B50E-A64A-462E-9665-2728E9018491}"/>
    <cellStyle name="SAPBEXHLevel2X 2 8" xfId="6500" xr:uid="{50DAC069-ED2C-4777-9F8A-6A0BF8BCBFFF}"/>
    <cellStyle name="SAPBEXHLevel2X 2 9" xfId="7723" xr:uid="{2CCB9C1F-B6FF-4853-BCF3-2A4681082F72}"/>
    <cellStyle name="SAPBEXHLevel2X 20" xfId="5953" xr:uid="{64A96B39-8FA2-42B4-BF1F-F4911B14F959}"/>
    <cellStyle name="SAPBEXHLevel2X 21" xfId="4859" xr:uid="{D589DDEB-1542-46D2-8808-A473D14D1DEF}"/>
    <cellStyle name="SAPBEXHLevel2X 22" xfId="6236" xr:uid="{9F9F9A52-ED57-4B05-8283-6C91F73152A9}"/>
    <cellStyle name="SAPBEXHLevel2X 23" xfId="9184" xr:uid="{E6C34130-819D-417D-AF92-6A1D63440AA8}"/>
    <cellStyle name="SAPBEXHLevel2X 24" xfId="10423" xr:uid="{5464C52B-1169-4F71-AFEB-91DBEF7CF486}"/>
    <cellStyle name="SAPBEXHLevel2X 25" xfId="11460" xr:uid="{9695DB9E-C114-46CB-8EF2-DC4DB51334CE}"/>
    <cellStyle name="SAPBEXHLevel2X 26" xfId="12714" xr:uid="{B070FB19-227A-42BE-9A71-EA0A86B37D46}"/>
    <cellStyle name="SAPBEXHLevel2X 27" xfId="12353" xr:uid="{62F853A8-ACC3-4528-89AD-8B5FBA48FD2D}"/>
    <cellStyle name="SAPBEXHLevel2X 28" xfId="14783" xr:uid="{D58194AC-AB85-42F5-A2CD-86F6FD918941}"/>
    <cellStyle name="SAPBEXHLevel2X 29" xfId="15896" xr:uid="{6E6BAA84-247F-4A4A-8582-27B27C877CB1}"/>
    <cellStyle name="SAPBEXHLevel2X 3" xfId="1887" xr:uid="{00000000-0005-0000-0000-000097080000}"/>
    <cellStyle name="SAPBEXHLevel2X 3 10" xfId="8960" xr:uid="{3717FDDE-7EF6-4BA5-A7FB-643BF5CB1D8C}"/>
    <cellStyle name="SAPBEXHLevel2X 3 11" xfId="10208" xr:uid="{DA47F391-96A5-40A2-94BE-E472F210BFEA}"/>
    <cellStyle name="SAPBEXHLevel2X 3 12" xfId="11453" xr:uid="{D13660CE-910A-4981-B636-5169B85B49C9}"/>
    <cellStyle name="SAPBEXHLevel2X 3 13" xfId="12499" xr:uid="{28C2B82E-0E8D-4441-BAED-76EAF850F453}"/>
    <cellStyle name="SAPBEXHLevel2X 3 14" xfId="12266" xr:uid="{CA89D288-91EE-4A87-ACA9-3C579F238BA9}"/>
    <cellStyle name="SAPBEXHLevel2X 3 15" xfId="14635" xr:uid="{9B71EABD-BC1F-4120-8633-9D2C8F02A65E}"/>
    <cellStyle name="SAPBEXHLevel2X 3 2" xfId="1888" xr:uid="{00000000-0005-0000-0000-000098080000}"/>
    <cellStyle name="SAPBEXHLevel2X 3 2 10" xfId="13649" xr:uid="{3077A7B9-65F9-4A8B-B39C-17ACD3F6AA4D}"/>
    <cellStyle name="SAPBEXHLevel2X 3 2 11" xfId="14634" xr:uid="{81CE87E1-B01E-40E2-AAD4-E8F775FCCBB9}"/>
    <cellStyle name="SAPBEXHLevel2X 3 2 2" xfId="4491" xr:uid="{4A297DDF-B2FB-45D0-A120-D4910E9776F8}"/>
    <cellStyle name="SAPBEXHLevel2X 3 2 3" xfId="5963" xr:uid="{BB6B861A-8C18-4E85-A583-4226A45979AA}"/>
    <cellStyle name="SAPBEXHLevel2X 3 2 4" xfId="6494" xr:uid="{96F7A37F-448B-4C3D-9905-14855EF0C239}"/>
    <cellStyle name="SAPBEXHLevel2X 3 2 5" xfId="6341" xr:uid="{A7034DC5-C5A9-42DA-8F74-0732D7690009}"/>
    <cellStyle name="SAPBEXHLevel2X 3 2 6" xfId="8959" xr:uid="{F72F75CB-C156-4959-942F-1113C7F63787}"/>
    <cellStyle name="SAPBEXHLevel2X 3 2 7" xfId="10207" xr:uid="{83B3DE53-00E0-4776-9D6B-331E6AB6AD8B}"/>
    <cellStyle name="SAPBEXHLevel2X 3 2 8" xfId="9934" xr:uid="{8848BAB2-2EB6-4FA0-832F-A8C739406797}"/>
    <cellStyle name="SAPBEXHLevel2X 3 2 9" xfId="12498" xr:uid="{36BF1AAB-6E9F-45E8-B7A7-D7022D650DCF}"/>
    <cellStyle name="SAPBEXHLevel2X 3 3" xfId="1889" xr:uid="{00000000-0005-0000-0000-000099080000}"/>
    <cellStyle name="SAPBEXHLevel2X 3 3 10" xfId="12267" xr:uid="{F7775679-A589-4A2F-B351-B1BB008D4255}"/>
    <cellStyle name="SAPBEXHLevel2X 3 3 11" xfId="14633" xr:uid="{C31A1D64-8205-4EA7-BC5A-1B172BCE77E5}"/>
    <cellStyle name="SAPBEXHLevel2X 3 3 2" xfId="4492" xr:uid="{BB38185E-A4DE-4973-A6C7-88747A3DB560}"/>
    <cellStyle name="SAPBEXHLevel2X 3 3 3" xfId="5964" xr:uid="{F6FE2744-8654-476A-9D19-A29442A71B65}"/>
    <cellStyle name="SAPBEXHLevel2X 3 3 4" xfId="3162" xr:uid="{E11EE577-0C42-41A3-8973-DCB50FAA73DF}"/>
    <cellStyle name="SAPBEXHLevel2X 3 3 5" xfId="7721" xr:uid="{D4B6BFB7-99BC-4E34-9F7C-0DFC011C3C1E}"/>
    <cellStyle name="SAPBEXHLevel2X 3 3 6" xfId="8958" xr:uid="{2044150F-C53E-4B1A-A776-84F7DFDA0B91}"/>
    <cellStyle name="SAPBEXHLevel2X 3 3 7" xfId="10206" xr:uid="{257CB31E-E485-4CCD-8FFE-4F71F6EF3320}"/>
    <cellStyle name="SAPBEXHLevel2X 3 3 8" xfId="11452" xr:uid="{BD0BEFD7-56CE-45DE-8A28-986C5745F5AC}"/>
    <cellStyle name="SAPBEXHLevel2X 3 3 9" xfId="12497" xr:uid="{18F12658-3F90-4A8B-BFDE-C62E29A89743}"/>
    <cellStyle name="SAPBEXHLevel2X 3 4" xfId="1890" xr:uid="{00000000-0005-0000-0000-00009A080000}"/>
    <cellStyle name="SAPBEXHLevel2X 3 4 10" xfId="13648" xr:uid="{9D8F5B41-A5CA-4CB8-8D9A-89D9793E0B81}"/>
    <cellStyle name="SAPBEXHLevel2X 3 4 11" xfId="13464" xr:uid="{3B5119C7-96BD-4B3D-BF5E-59A8740DDCE2}"/>
    <cellStyle name="SAPBEXHLevel2X 3 4 2" xfId="4493" xr:uid="{A96AD64A-A5A1-48BB-9730-96E66469CD95}"/>
    <cellStyle name="SAPBEXHLevel2X 3 4 3" xfId="5965" xr:uid="{4A666DB0-C97D-4CFE-B73A-7E82AF38D559}"/>
    <cellStyle name="SAPBEXHLevel2X 3 4 4" xfId="6493" xr:uid="{AC14C06B-BE08-4B0F-B702-D1F11CFB9E0E}"/>
    <cellStyle name="SAPBEXHLevel2X 3 4 5" xfId="7720" xr:uid="{1FF38822-2C91-4A9E-9542-BEFA1C664924}"/>
    <cellStyle name="SAPBEXHLevel2X 3 4 6" xfId="7430" xr:uid="{7B4B283F-BC36-4AE8-B2AF-41BEFD1D2C76}"/>
    <cellStyle name="SAPBEXHLevel2X 3 4 7" xfId="8706" xr:uid="{7C19E68B-CE76-4368-BD27-364F0FEF8AB4}"/>
    <cellStyle name="SAPBEXHLevel2X 3 4 8" xfId="8740" xr:uid="{341E6881-42EA-4FC5-8A31-188DAACF32AC}"/>
    <cellStyle name="SAPBEXHLevel2X 3 4 9" xfId="11181" xr:uid="{70830A06-D9A7-474F-A4AD-79C38BDFC5E2}"/>
    <cellStyle name="SAPBEXHLevel2X 3 5" xfId="1891" xr:uid="{00000000-0005-0000-0000-00009B080000}"/>
    <cellStyle name="SAPBEXHLevel2X 3 5 10" xfId="12268" xr:uid="{9872D6D8-3DF8-4C11-BA01-D65FD82818FD}"/>
    <cellStyle name="SAPBEXHLevel2X 3 5 11" xfId="14632" xr:uid="{1D91E9FF-F06F-441D-998D-4141089A75AB}"/>
    <cellStyle name="SAPBEXHLevel2X 3 5 2" xfId="4494" xr:uid="{1FE5D83C-D30E-4434-A49C-FE32B93E7439}"/>
    <cellStyle name="SAPBEXHLevel2X 3 5 3" xfId="5966" xr:uid="{76C30C20-D3DD-40DB-97E7-4076C861424A}"/>
    <cellStyle name="SAPBEXHLevel2X 3 5 4" xfId="4751" xr:uid="{66A228CD-11D8-4DF9-AC6B-BD2D19255E9E}"/>
    <cellStyle name="SAPBEXHLevel2X 3 5 5" xfId="7719" xr:uid="{A3A6DFA6-275D-418C-A3D6-50399BF95313}"/>
    <cellStyle name="SAPBEXHLevel2X 3 5 6" xfId="8957" xr:uid="{4F5A45D6-BB9D-4B02-BF0B-A8C35F71D5E5}"/>
    <cellStyle name="SAPBEXHLevel2X 3 5 7" xfId="10205" xr:uid="{2233441A-C1AE-4148-B842-313D6E97C941}"/>
    <cellStyle name="SAPBEXHLevel2X 3 5 8" xfId="11597" xr:uid="{D304B1CA-68E3-471C-A4FE-C4CBCFE35097}"/>
    <cellStyle name="SAPBEXHLevel2X 3 5 9" xfId="12496" xr:uid="{254A84EB-0B64-4B43-8057-36CC50D2F04B}"/>
    <cellStyle name="SAPBEXHLevel2X 3 6" xfId="4490" xr:uid="{D5F63171-F919-4F5A-8235-3AC651FAFD4C}"/>
    <cellStyle name="SAPBEXHLevel2X 3 7" xfId="5962" xr:uid="{D30C6E9B-7925-4BBA-811B-D94566BCCB12}"/>
    <cellStyle name="SAPBEXHLevel2X 3 8" xfId="4750" xr:uid="{CBB725CD-67F1-4AE7-B9B9-9C24F8ED27D9}"/>
    <cellStyle name="SAPBEXHLevel2X 3 9" xfId="6241" xr:uid="{B474D16E-4F15-480C-A68F-8ED072D48577}"/>
    <cellStyle name="SAPBEXHLevel2X 4" xfId="1892" xr:uid="{00000000-0005-0000-0000-00009C080000}"/>
    <cellStyle name="SAPBEXHLevel2X 4 10" xfId="7439" xr:uid="{B90C170F-21F7-46F7-B5D5-D0B5CA41EF14}"/>
    <cellStyle name="SAPBEXHLevel2X 4 11" xfId="8707" xr:uid="{FB813F17-E701-48BC-A244-0B3779B7630F}"/>
    <cellStyle name="SAPBEXHLevel2X 4 12" xfId="9935" xr:uid="{10D9A931-8F2F-4BE5-A999-A613E7CE3AF4}"/>
    <cellStyle name="SAPBEXHLevel2X 4 13" xfId="11182" xr:uid="{D1D5E949-E6B3-473C-AFEC-C0B060E277DB}"/>
    <cellStyle name="SAPBEXHLevel2X 4 14" xfId="13647" xr:uid="{996F4922-8FC1-4B3B-958C-F9FAD7AF104E}"/>
    <cellStyle name="SAPBEXHLevel2X 4 15" xfId="13465" xr:uid="{BCFD4A77-0908-4317-9F04-68F1A6AB067E}"/>
    <cellStyle name="SAPBEXHLevel2X 4 2" xfId="1893" xr:uid="{00000000-0005-0000-0000-00009D080000}"/>
    <cellStyle name="SAPBEXHLevel2X 4 2 10" xfId="12269" xr:uid="{AFA90873-0EA7-4225-BF2E-CBD3FB1E898F}"/>
    <cellStyle name="SAPBEXHLevel2X 4 2 11" xfId="14631" xr:uid="{E64609D4-09E4-42D3-91E1-5802A6D953C1}"/>
    <cellStyle name="SAPBEXHLevel2X 4 2 2" xfId="4496" xr:uid="{E28ECCFC-2091-42F1-815E-8AB0CA173263}"/>
    <cellStyle name="SAPBEXHLevel2X 4 2 3" xfId="5968" xr:uid="{00023ADE-3E1D-49B0-B02E-C1FA1A6F9689}"/>
    <cellStyle name="SAPBEXHLevel2X 4 2 4" xfId="3163" xr:uid="{BA7AFDAD-729A-4E56-B10A-F9A996A8BDAF}"/>
    <cellStyle name="SAPBEXHLevel2X 4 2 5" xfId="7717" xr:uid="{04455A1C-CCBF-4FAC-A8D2-46A173177A04}"/>
    <cellStyle name="SAPBEXHLevel2X 4 2 6" xfId="8956" xr:uid="{CD04F35A-B81C-41B0-B33B-576C518D89B4}"/>
    <cellStyle name="SAPBEXHLevel2X 4 2 7" xfId="10204" xr:uid="{05F9C208-B37C-4F60-8F0D-058D49B294A9}"/>
    <cellStyle name="SAPBEXHLevel2X 4 2 8" xfId="8739" xr:uid="{23F02DE5-5780-4201-ABE7-A490FF71B0A9}"/>
    <cellStyle name="SAPBEXHLevel2X 4 2 9" xfId="12495" xr:uid="{E269EF5B-7FB3-447B-81F9-ADA2245148D6}"/>
    <cellStyle name="SAPBEXHLevel2X 4 3" xfId="1894" xr:uid="{00000000-0005-0000-0000-00009E080000}"/>
    <cellStyle name="SAPBEXHLevel2X 4 3 10" xfId="13845" xr:uid="{B06FA545-F90C-4A21-8F82-D38413442590}"/>
    <cellStyle name="SAPBEXHLevel2X 4 3 11" xfId="13466" xr:uid="{6A46B4E4-27D5-404E-98D8-767CDEE024A5}"/>
    <cellStyle name="SAPBEXHLevel2X 4 3 2" xfId="4497" xr:uid="{BA76CDFC-7EE7-4C83-8DA2-B80A88E0564B}"/>
    <cellStyle name="SAPBEXHLevel2X 4 3 3" xfId="5969" xr:uid="{A018CFA1-754E-41FD-A0C9-95B21E41E59A}"/>
    <cellStyle name="SAPBEXHLevel2X 4 3 4" xfId="6712" xr:uid="{075FBD48-5538-498C-9758-984CE512B9C3}"/>
    <cellStyle name="SAPBEXHLevel2X 4 3 5" xfId="7716" xr:uid="{65DD765F-C2D6-416A-B603-F83A3B2FFB18}"/>
    <cellStyle name="SAPBEXHLevel2X 4 3 6" xfId="7440" xr:uid="{5494BFD3-7211-428D-9403-C7053D50CB93}"/>
    <cellStyle name="SAPBEXHLevel2X 4 3 7" xfId="8708" xr:uid="{27BF5CFA-92EC-4BC2-B689-2161225C1F2C}"/>
    <cellStyle name="SAPBEXHLevel2X 4 3 8" xfId="10040" xr:uid="{52AF5C75-B52A-4A86-AD7F-A6431B50492F}"/>
    <cellStyle name="SAPBEXHLevel2X 4 3 9" xfId="11183" xr:uid="{759C163B-5180-45A3-BEBB-FC083A9847DD}"/>
    <cellStyle name="SAPBEXHLevel2X 4 4" xfId="1895" xr:uid="{00000000-0005-0000-0000-00009F080000}"/>
    <cellStyle name="SAPBEXHLevel2X 4 4 10" xfId="12270" xr:uid="{1F653134-BFB7-4F82-A55B-A269FC10B70D}"/>
    <cellStyle name="SAPBEXHLevel2X 4 4 11" xfId="14630" xr:uid="{5165E9BE-00EE-40F2-8603-107CCBDB9202}"/>
    <cellStyle name="SAPBEXHLevel2X 4 4 2" xfId="4498" xr:uid="{65CE14AD-69AE-4CA9-AC07-97C3D6BFA413}"/>
    <cellStyle name="SAPBEXHLevel2X 4 4 3" xfId="5970" xr:uid="{81D88B33-8E8B-44C4-8A56-683424BCE675}"/>
    <cellStyle name="SAPBEXHLevel2X 4 4 4" xfId="4752" xr:uid="{9A4297FD-C44C-4834-8144-6523C69AFC4C}"/>
    <cellStyle name="SAPBEXHLevel2X 4 4 5" xfId="7715" xr:uid="{30167101-3AA0-4012-B97A-330607D62646}"/>
    <cellStyle name="SAPBEXHLevel2X 4 4 6" xfId="8955" xr:uid="{43C3D50C-8F31-4B66-8489-A48D3824BAFD}"/>
    <cellStyle name="SAPBEXHLevel2X 4 4 7" xfId="10203" xr:uid="{6A9E346C-F7DE-4F7B-A694-A1FB375A63F0}"/>
    <cellStyle name="SAPBEXHLevel2X 4 4 8" xfId="11451" xr:uid="{213F4678-B4C1-4618-9C38-F03B2BD38253}"/>
    <cellStyle name="SAPBEXHLevel2X 4 4 9" xfId="12494" xr:uid="{EA7FC866-F6F8-4212-826C-E747C55A28A4}"/>
    <cellStyle name="SAPBEXHLevel2X 4 5" xfId="1896" xr:uid="{00000000-0005-0000-0000-0000A0080000}"/>
    <cellStyle name="SAPBEXHLevel2X 4 5 10" xfId="12271" xr:uid="{D22D56BD-6DE2-446A-B66D-0B7A396F0F17}"/>
    <cellStyle name="SAPBEXHLevel2X 4 5 11" xfId="13467" xr:uid="{67DC5D9D-9799-4A46-888D-D2D6DEACAA16}"/>
    <cellStyle name="SAPBEXHLevel2X 4 5 2" xfId="4499" xr:uid="{127B4872-355E-4A62-96C2-49E72A8CC2F7}"/>
    <cellStyle name="SAPBEXHLevel2X 4 5 3" xfId="5971" xr:uid="{7E39C553-BCAF-4CD9-A2F5-37809E3E542D}"/>
    <cellStyle name="SAPBEXHLevel2X 4 5 4" xfId="4753" xr:uid="{B33C6AD7-A3F9-4D09-9948-25A8C39634E8}"/>
    <cellStyle name="SAPBEXHLevel2X 4 5 5" xfId="7714" xr:uid="{D1E9E2C7-6ED2-42EC-B7F7-F4EC24090424}"/>
    <cellStyle name="SAPBEXHLevel2X 4 5 6" xfId="7441" xr:uid="{675E44A2-3650-4AD8-95B9-00ED6D660CAA}"/>
    <cellStyle name="SAPBEXHLevel2X 4 5 7" xfId="8709" xr:uid="{624444A5-EB67-4744-91BA-7B76A529BC5B}"/>
    <cellStyle name="SAPBEXHLevel2X 4 5 8" xfId="11450" xr:uid="{CDB6220F-3E10-4EE9-9F4E-125092980CBE}"/>
    <cellStyle name="SAPBEXHLevel2X 4 5 9" xfId="11184" xr:uid="{9C917245-09CF-4A3A-A22F-577A96809804}"/>
    <cellStyle name="SAPBEXHLevel2X 4 6" xfId="4495" xr:uid="{0FC8FEDF-D8A6-4684-B45B-AD8BAD4F4934}"/>
    <cellStyle name="SAPBEXHLevel2X 4 7" xfId="5967" xr:uid="{15BBE404-E966-4E0E-9A66-72317C05922B}"/>
    <cellStyle name="SAPBEXHLevel2X 4 8" xfId="6492" xr:uid="{887001C6-9803-4FFA-94CB-92D80A625788}"/>
    <cellStyle name="SAPBEXHLevel2X 4 9" xfId="7718" xr:uid="{E63A497F-F741-45AC-9DF0-2730DB3DA695}"/>
    <cellStyle name="SAPBEXHLevel2X 5" xfId="1897" xr:uid="{00000000-0005-0000-0000-0000A1080000}"/>
    <cellStyle name="SAPBEXHLevel2X 5 10" xfId="9183" xr:uid="{46E9B79A-7819-4332-9EBA-75412300CE8A}"/>
    <cellStyle name="SAPBEXHLevel2X 5 11" xfId="10422" xr:uid="{B5E28BA7-93DA-4B92-A6C8-0A5062122902}"/>
    <cellStyle name="SAPBEXHLevel2X 5 12" xfId="11449" xr:uid="{D1F9DD7A-7A3E-4868-BD26-27E6BBFB4F45}"/>
    <cellStyle name="SAPBEXHLevel2X 5 13" xfId="12713" xr:uid="{4E396D8A-7CBA-42F7-91AA-8FBFFB51869D}"/>
    <cellStyle name="SAPBEXHLevel2X 5 14" xfId="12354" xr:uid="{071F54A6-1E6D-43EB-8DC2-92E00A0CD70B}"/>
    <cellStyle name="SAPBEXHLevel2X 5 15" xfId="14782" xr:uid="{4B6DA210-6751-4953-9EFF-4C4660716D7A}"/>
    <cellStyle name="SAPBEXHLevel2X 5 2" xfId="1898" xr:uid="{00000000-0005-0000-0000-0000A2080000}"/>
    <cellStyle name="SAPBEXHLevel2X 5 2 10" xfId="13646" xr:uid="{3B129B41-B20C-4F90-A866-4DA6B78F74F7}"/>
    <cellStyle name="SAPBEXHLevel2X 5 2 11" xfId="13468" xr:uid="{75F4EEAD-E27C-4ED8-A8EB-4AA5D455E5B0}"/>
    <cellStyle name="SAPBEXHLevel2X 5 2 2" xfId="4501" xr:uid="{99B38367-BEEB-4CAE-BD4D-B487C2A46AE5}"/>
    <cellStyle name="SAPBEXHLevel2X 5 2 3" xfId="5973" xr:uid="{3543C593-B364-4C6A-86CF-F3C91C31DB1A}"/>
    <cellStyle name="SAPBEXHLevel2X 5 2 4" xfId="6491" xr:uid="{D8BBB945-5076-4489-91C8-E6C1733B9A95}"/>
    <cellStyle name="SAPBEXHLevel2X 5 2 5" xfId="7713" xr:uid="{F7AC6E20-6E9C-4A93-B0C3-2D7AD6C8D689}"/>
    <cellStyle name="SAPBEXHLevel2X 5 2 6" xfId="7442" xr:uid="{0A08E196-1F67-4D7B-8A5D-479ADCAA4B24}"/>
    <cellStyle name="SAPBEXHLevel2X 5 2 7" xfId="8710" xr:uid="{EC2631DF-B0A3-41DC-8CD1-4421148E9DA1}"/>
    <cellStyle name="SAPBEXHLevel2X 5 2 8" xfId="11448" xr:uid="{74B7DB4F-97FF-4CC3-BD57-2107A2C5B6A4}"/>
    <cellStyle name="SAPBEXHLevel2X 5 2 9" xfId="11185" xr:uid="{5BEB2944-3FC2-4359-8D5D-7DB8DD81C65C}"/>
    <cellStyle name="SAPBEXHLevel2X 5 3" xfId="1899" xr:uid="{00000000-0005-0000-0000-0000A3080000}"/>
    <cellStyle name="SAPBEXHLevel2X 5 3 10" xfId="13645" xr:uid="{3CAFB535-45B9-4CE1-9DAE-B40AEC0FBF2F}"/>
    <cellStyle name="SAPBEXHLevel2X 5 3 11" xfId="13469" xr:uid="{86713929-28A3-46D5-9222-11477E1DA5BA}"/>
    <cellStyle name="SAPBEXHLevel2X 5 3 2" xfId="4502" xr:uid="{3DE4B73F-CDBD-423E-9B05-22C1D35C0A97}"/>
    <cellStyle name="SAPBEXHLevel2X 5 3 3" xfId="5974" xr:uid="{D7FFC380-5CA1-49DC-A7BF-4AEEB9C9A6FF}"/>
    <cellStyle name="SAPBEXHLevel2X 5 3 4" xfId="6490" xr:uid="{502AD605-404F-42B1-84A3-EE435E74F969}"/>
    <cellStyle name="SAPBEXHLevel2X 5 3 5" xfId="6243" xr:uid="{409ECCF5-6301-45CE-970F-104DDB1FD7E0}"/>
    <cellStyle name="SAPBEXHLevel2X 5 3 6" xfId="7443" xr:uid="{82D83716-3948-4A5F-94E7-AC2D6E49D524}"/>
    <cellStyle name="SAPBEXHLevel2X 5 3 7" xfId="8711" xr:uid="{8CDE65EE-A61E-4845-8767-3537DA5CB1FF}"/>
    <cellStyle name="SAPBEXHLevel2X 5 3 8" xfId="11447" xr:uid="{4185C7A1-47D3-49A6-92B5-1C68129EEF3B}"/>
    <cellStyle name="SAPBEXHLevel2X 5 3 9" xfId="11186" xr:uid="{45FBCBB9-9E68-495C-B2A1-21C6144BEBFE}"/>
    <cellStyle name="SAPBEXHLevel2X 5 4" xfId="1900" xr:uid="{00000000-0005-0000-0000-0000A4080000}"/>
    <cellStyle name="SAPBEXHLevel2X 5 4 10" xfId="13644" xr:uid="{2A698906-7102-4A16-B36B-09AD2DAF8263}"/>
    <cellStyle name="SAPBEXHLevel2X 5 4 11" xfId="13538" xr:uid="{62E07878-FC2E-45A5-AAC9-39900CEEFCE1}"/>
    <cellStyle name="SAPBEXHLevel2X 5 4 2" xfId="4503" xr:uid="{5A434A66-3721-4333-95E4-48D2E190AF01}"/>
    <cellStyle name="SAPBEXHLevel2X 5 4 3" xfId="5975" xr:uid="{73911F47-6A89-4910-AF3F-279A5D70458A}"/>
    <cellStyle name="SAPBEXHLevel2X 5 4 4" xfId="6489" xr:uid="{2D3A59FE-5132-471F-9FBB-8CA2C01EFD67}"/>
    <cellStyle name="SAPBEXHLevel2X 5 4 5" xfId="7712" xr:uid="{94155030-DD62-4E53-AAB4-6845A4A49C64}"/>
    <cellStyle name="SAPBEXHLevel2X 5 4 6" xfId="7564" xr:uid="{F86E1F38-552D-4430-887B-209EE3FCA2E1}"/>
    <cellStyle name="SAPBEXHLevel2X 5 4 7" xfId="8810" xr:uid="{7CE6FDCF-4D3D-47D8-9A43-59A636EBF216}"/>
    <cellStyle name="SAPBEXHLevel2X 5 4 8" xfId="11446" xr:uid="{8F02468B-5E49-40BC-995D-6F89D16D9E0B}"/>
    <cellStyle name="SAPBEXHLevel2X 5 4 9" xfId="11274" xr:uid="{6490F50E-9CA3-4CF2-BE14-D87D80C92FFA}"/>
    <cellStyle name="SAPBEXHLevel2X 5 5" xfId="1901" xr:uid="{00000000-0005-0000-0000-0000A5080000}"/>
    <cellStyle name="SAPBEXHLevel2X 5 5 10" xfId="13643" xr:uid="{2824C84C-747F-467E-B1E9-AC89EEA3A15F}"/>
    <cellStyle name="SAPBEXHLevel2X 5 5 11" xfId="14629" xr:uid="{AD712796-187F-41FF-A59E-F6CDEFC83F01}"/>
    <cellStyle name="SAPBEXHLevel2X 5 5 2" xfId="4504" xr:uid="{620CF82C-D797-4790-88D9-BEBF852C2386}"/>
    <cellStyle name="SAPBEXHLevel2X 5 5 3" xfId="5976" xr:uid="{473D8D65-90F5-4523-AFFF-17AEE9F3A6E6}"/>
    <cellStyle name="SAPBEXHLevel2X 5 5 4" xfId="6488" xr:uid="{15AFD424-D706-4369-8579-38C7658E6A6D}"/>
    <cellStyle name="SAPBEXHLevel2X 5 5 5" xfId="6244" xr:uid="{91084F25-12BE-46B8-8B03-4F038C5BFE95}"/>
    <cellStyle name="SAPBEXHLevel2X 5 5 6" xfId="8954" xr:uid="{C6F26601-5DAE-4560-9F99-9583A469A0E6}"/>
    <cellStyle name="SAPBEXHLevel2X 5 5 7" xfId="10202" xr:uid="{A4E69687-8A40-4D23-9F84-DAE61FB887D1}"/>
    <cellStyle name="SAPBEXHLevel2X 5 5 8" xfId="11445" xr:uid="{D36C7FCB-62E9-4FEA-B532-8B2EE43DDBE8}"/>
    <cellStyle name="SAPBEXHLevel2X 5 5 9" xfId="12493" xr:uid="{9B6A605F-4789-4CD3-9323-FBE77DAA7D00}"/>
    <cellStyle name="SAPBEXHLevel2X 5 6" xfId="4500" xr:uid="{FA69A7E5-E935-48C9-B69D-D60FA2AACF9C}"/>
    <cellStyle name="SAPBEXHLevel2X 5 7" xfId="5972" xr:uid="{AD36CA4A-5ABE-4605-B367-F6545FCA72D6}"/>
    <cellStyle name="SAPBEXHLevel2X 5 8" xfId="4860" xr:uid="{9B163E90-9E64-4A74-9FF1-5CE172471F2E}"/>
    <cellStyle name="SAPBEXHLevel2X 5 9" xfId="6242" xr:uid="{16931F30-B657-46BC-A4DD-8C1BFAF74A7B}"/>
    <cellStyle name="SAPBEXHLevel2X 6" xfId="1902" xr:uid="{00000000-0005-0000-0000-0000A6080000}"/>
    <cellStyle name="SAPBEXHLevel2X 6 10" xfId="8953" xr:uid="{7CCFF01E-19DD-4CDF-A2C4-3B008C67D3E3}"/>
    <cellStyle name="SAPBEXHLevel2X 6 11" xfId="10201" xr:uid="{217613B0-7D47-4623-9010-17AD98982902}"/>
    <cellStyle name="SAPBEXHLevel2X 6 12" xfId="11444" xr:uid="{55305C8A-3D1A-4A4A-BE7F-35627A4353EF}"/>
    <cellStyle name="SAPBEXHLevel2X 6 13" xfId="12492" xr:uid="{DEF2975D-8893-4ED5-B19E-7F7587C534DD}"/>
    <cellStyle name="SAPBEXHLevel2X 6 14" xfId="13642" xr:uid="{C89BBEF0-17CD-4256-9131-E5405ACCE5A4}"/>
    <cellStyle name="SAPBEXHLevel2X 6 15" xfId="14628" xr:uid="{F0C582CB-1272-444E-B088-68BBEF315571}"/>
    <cellStyle name="SAPBEXHLevel2X 6 2" xfId="1903" xr:uid="{00000000-0005-0000-0000-0000A7080000}"/>
    <cellStyle name="SAPBEXHLevel2X 6 2 10" xfId="13641" xr:uid="{B5A90E33-4EE5-4945-814E-9986652A81C5}"/>
    <cellStyle name="SAPBEXHLevel2X 6 2 11" xfId="14627" xr:uid="{2378A1E6-DCFA-493B-9A72-AB348F748780}"/>
    <cellStyle name="SAPBEXHLevel2X 6 2 2" xfId="4506" xr:uid="{F9B2C0D3-2C16-4956-B56E-4359B1EC9FAE}"/>
    <cellStyle name="SAPBEXHLevel2X 6 2 3" xfId="5978" xr:uid="{085053CF-3006-41E9-BF34-3FD982E574F3}"/>
    <cellStyle name="SAPBEXHLevel2X 6 2 4" xfId="6486" xr:uid="{DCE150EC-54A8-444B-BA3C-1C91275CD503}"/>
    <cellStyle name="SAPBEXHLevel2X 6 2 5" xfId="6245" xr:uid="{603267B9-6AEB-4337-BBF8-02D37EB9075D}"/>
    <cellStyle name="SAPBEXHLevel2X 6 2 6" xfId="8952" xr:uid="{4CF4C191-6C8D-40FF-A355-6BAAFEB3438E}"/>
    <cellStyle name="SAPBEXHLevel2X 6 2 7" xfId="10200" xr:uid="{24865EEF-BEFA-40B7-9671-D4E28D2D97B0}"/>
    <cellStyle name="SAPBEXHLevel2X 6 2 8" xfId="9936" xr:uid="{E22C39B9-0A37-4074-AEB0-0C646EBB67D4}"/>
    <cellStyle name="SAPBEXHLevel2X 6 2 9" xfId="12491" xr:uid="{70D1C22C-05E3-4FA4-B3EC-D3689A15E164}"/>
    <cellStyle name="SAPBEXHLevel2X 6 3" xfId="1904" xr:uid="{00000000-0005-0000-0000-0000A8080000}"/>
    <cellStyle name="SAPBEXHLevel2X 6 3 10" xfId="13640" xr:uid="{A88A312A-C9C2-4543-8460-E3C7AAAE9867}"/>
    <cellStyle name="SAPBEXHLevel2X 6 3 11" xfId="14626" xr:uid="{8B6F60EE-F916-4B8C-B373-6604906FFD13}"/>
    <cellStyle name="SAPBEXHLevel2X 6 3 2" xfId="4507" xr:uid="{67505E55-B1CF-4C3D-B4A7-D3C25FAFDB4B}"/>
    <cellStyle name="SAPBEXHLevel2X 6 3 3" xfId="5979" xr:uid="{31C54AB3-1248-49EF-A2AA-9A2D607B2D0C}"/>
    <cellStyle name="SAPBEXHLevel2X 6 3 4" xfId="6485" xr:uid="{B6C9AAF6-33E3-4745-A24B-A14FE252249F}"/>
    <cellStyle name="SAPBEXHLevel2X 6 3 5" xfId="7930" xr:uid="{ADA2D8AD-E342-4D48-BFC0-B285F16D8098}"/>
    <cellStyle name="SAPBEXHLevel2X 6 3 6" xfId="8951" xr:uid="{C73C770A-66F9-4F11-B2CF-E0F0677A1AAE}"/>
    <cellStyle name="SAPBEXHLevel2X 6 3 7" xfId="10199" xr:uid="{BC43553C-7529-414D-96DB-B9771BC76BAC}"/>
    <cellStyle name="SAPBEXHLevel2X 6 3 8" xfId="11443" xr:uid="{329D4027-D807-49B4-AA83-87219F233922}"/>
    <cellStyle name="SAPBEXHLevel2X 6 3 9" xfId="12490" xr:uid="{3E79CA33-B78F-4A7B-9F32-79A8DBB1039A}"/>
    <cellStyle name="SAPBEXHLevel2X 6 4" xfId="1905" xr:uid="{00000000-0005-0000-0000-0000A9080000}"/>
    <cellStyle name="SAPBEXHLevel2X 6 4 10" xfId="13639" xr:uid="{27442496-741A-4343-8384-516D4BBA7013}"/>
    <cellStyle name="SAPBEXHLevel2X 6 4 11" xfId="14625" xr:uid="{D463FC4E-297E-498E-B55D-97BADB57D0F7}"/>
    <cellStyle name="SAPBEXHLevel2X 6 4 2" xfId="4508" xr:uid="{437C50A8-83E8-40D2-BB73-FDFCE2435099}"/>
    <cellStyle name="SAPBEXHLevel2X 6 4 3" xfId="5980" xr:uid="{892EB3BE-12FE-497C-A733-CAB485659C15}"/>
    <cellStyle name="SAPBEXHLevel2X 6 4 4" xfId="6484" xr:uid="{1CFFFC93-70C5-4501-B08F-5AE8B43F57D0}"/>
    <cellStyle name="SAPBEXHLevel2X 6 4 5" xfId="6246" xr:uid="{299CCEB5-B7FF-430D-88A6-BD9E9F7FF798}"/>
    <cellStyle name="SAPBEXHLevel2X 6 4 6" xfId="8950" xr:uid="{55810E9A-E71F-4B76-B06D-30A0B02E9E4E}"/>
    <cellStyle name="SAPBEXHLevel2X 6 4 7" xfId="10198" xr:uid="{B370D3E2-36EC-4EF2-9339-FCFE2617BBBD}"/>
    <cellStyle name="SAPBEXHLevel2X 6 4 8" xfId="9937" xr:uid="{D2E7E496-52B4-4861-AC5C-B665C2FDB568}"/>
    <cellStyle name="SAPBEXHLevel2X 6 4 9" xfId="12489" xr:uid="{73C671C4-AF28-4DB7-832D-449D7CA7BB0E}"/>
    <cellStyle name="SAPBEXHLevel2X 6 5" xfId="1906" xr:uid="{00000000-0005-0000-0000-0000AA080000}"/>
    <cellStyle name="SAPBEXHLevel2X 6 5 10" xfId="12272" xr:uid="{E8D3B2C4-19E5-41A2-AC63-B7354520E955}"/>
    <cellStyle name="SAPBEXHLevel2X 6 5 11" xfId="14624" xr:uid="{E1D070C8-9523-4424-B7EA-FEEBB921BD19}"/>
    <cellStyle name="SAPBEXHLevel2X 6 5 2" xfId="4509" xr:uid="{550FC33B-1209-456C-86BC-FE1960DC326F}"/>
    <cellStyle name="SAPBEXHLevel2X 6 5 3" xfId="5981" xr:uid="{904FA350-022B-467D-ADB8-32BD3F388AE1}"/>
    <cellStyle name="SAPBEXHLevel2X 6 5 4" xfId="4754" xr:uid="{A5E7DDD5-3121-47D8-89AF-48C94B02687A}"/>
    <cellStyle name="SAPBEXHLevel2X 6 5 5" xfId="6247" xr:uid="{2BCC987F-8CE2-420B-BE1D-B662B6655676}"/>
    <cellStyle name="SAPBEXHLevel2X 6 5 6" xfId="8949" xr:uid="{E25A8B34-F81E-4A81-AE87-067185FA407D}"/>
    <cellStyle name="SAPBEXHLevel2X 6 5 7" xfId="10197" xr:uid="{6A90DD5D-A717-4684-AA52-70900F51EB26}"/>
    <cellStyle name="SAPBEXHLevel2X 6 5 8" xfId="11442" xr:uid="{25238879-3CE7-427A-8529-54D4E1925E17}"/>
    <cellStyle name="SAPBEXHLevel2X 6 5 9" xfId="12488" xr:uid="{CED99BD7-EBFF-4A20-A98D-885E726D6416}"/>
    <cellStyle name="SAPBEXHLevel2X 6 6" xfId="4505" xr:uid="{525E895A-2CCC-4697-99DF-AA4AD86E133E}"/>
    <cellStyle name="SAPBEXHLevel2X 6 7" xfId="5977" xr:uid="{A204DC4D-0D8B-4084-979E-043559F7DCE9}"/>
    <cellStyle name="SAPBEXHLevel2X 6 8" xfId="6487" xr:uid="{F9D8BF7D-322F-4AC0-B68A-DDA2B53663FB}"/>
    <cellStyle name="SAPBEXHLevel2X 6 9" xfId="7711" xr:uid="{ED309DAA-068F-4BAB-AF08-24E9D590548D}"/>
    <cellStyle name="SAPBEXHLevel2X 7" xfId="1907" xr:uid="{00000000-0005-0000-0000-0000AB080000}"/>
    <cellStyle name="SAPBEXHLevel2X 7 10" xfId="8948" xr:uid="{E30729BD-1478-49D1-8011-354C1D3D7F40}"/>
    <cellStyle name="SAPBEXHLevel2X 7 11" xfId="10196" xr:uid="{5C8D0E72-ED04-40B6-984F-A733B3FCD6F2}"/>
    <cellStyle name="SAPBEXHLevel2X 7 12" xfId="9938" xr:uid="{00C14B1E-A177-4165-9901-DC4B1C2FE4B4}"/>
    <cellStyle name="SAPBEXHLevel2X 7 13" xfId="12487" xr:uid="{B970F6BC-D17B-4EA9-9475-09221EFE0A9B}"/>
    <cellStyle name="SAPBEXHLevel2X 7 14" xfId="13638" xr:uid="{4BFE76A1-3B77-44F5-8954-27924310E6C1}"/>
    <cellStyle name="SAPBEXHLevel2X 7 15" xfId="14623" xr:uid="{E61BD558-2CD5-4B51-9740-631E8969094A}"/>
    <cellStyle name="SAPBEXHLevel2X 7 2" xfId="1908" xr:uid="{00000000-0005-0000-0000-0000AC080000}"/>
    <cellStyle name="SAPBEXHLevel2X 7 2 10" xfId="12273" xr:uid="{97C740E7-1F1F-4227-AAC1-41F72187F324}"/>
    <cellStyle name="SAPBEXHLevel2X 7 2 11" xfId="14622" xr:uid="{E8BBAC92-CE3A-4EDC-85B9-CBB358E96046}"/>
    <cellStyle name="SAPBEXHLevel2X 7 2 2" xfId="4511" xr:uid="{60FE0943-8948-42F7-A494-976D1E9F1E9F}"/>
    <cellStyle name="SAPBEXHLevel2X 7 2 3" xfId="5983" xr:uid="{0A72CCF6-6625-47B3-AD14-5EF9EB5767ED}"/>
    <cellStyle name="SAPBEXHLevel2X 7 2 4" xfId="4755" xr:uid="{5F6B84AB-3E01-4437-8278-69EE13804B4C}"/>
    <cellStyle name="SAPBEXHLevel2X 7 2 5" xfId="7710" xr:uid="{9EF74E55-AE11-468D-AC6E-186D2E40483E}"/>
    <cellStyle name="SAPBEXHLevel2X 7 2 6" xfId="8947" xr:uid="{E5722D0B-869E-45B5-8810-6EBE0B7E5240}"/>
    <cellStyle name="SAPBEXHLevel2X 7 2 7" xfId="10195" xr:uid="{7DE96A32-0D35-428C-9646-C542C073B7D7}"/>
    <cellStyle name="SAPBEXHLevel2X 7 2 8" xfId="11441" xr:uid="{E5AB3568-A0F8-4BBB-AD7B-67556B475E8C}"/>
    <cellStyle name="SAPBEXHLevel2X 7 2 9" xfId="12486" xr:uid="{3253E4D1-52E8-4B06-A216-2A96A60BE9AB}"/>
    <cellStyle name="SAPBEXHLevel2X 7 3" xfId="1909" xr:uid="{00000000-0005-0000-0000-0000AD080000}"/>
    <cellStyle name="SAPBEXHLevel2X 7 3 10" xfId="13637" xr:uid="{14260A46-F56D-42CF-BEC3-0408D9F821A9}"/>
    <cellStyle name="SAPBEXHLevel2X 7 3 11" xfId="13470" xr:uid="{CCDE824E-58F8-4E2A-9C68-98D00D60E276}"/>
    <cellStyle name="SAPBEXHLevel2X 7 3 2" xfId="4512" xr:uid="{5D667B44-33C7-4C28-8DF0-AD05CDFBD0C6}"/>
    <cellStyle name="SAPBEXHLevel2X 7 3 3" xfId="5984" xr:uid="{5531EBDC-35B7-4A28-8BE8-D204DD030D64}"/>
    <cellStyle name="SAPBEXHLevel2X 7 3 4" xfId="6482" xr:uid="{88DBA7FD-4867-40ED-BA8D-8E6EC19625A0}"/>
    <cellStyle name="SAPBEXHLevel2X 7 3 5" xfId="7709" xr:uid="{8AEED9EB-D6FE-4FF6-A444-5C17810A09AE}"/>
    <cellStyle name="SAPBEXHLevel2X 7 3 6" xfId="7444" xr:uid="{0F7622A3-9DC4-4E67-B4D6-9231C15D14BA}"/>
    <cellStyle name="SAPBEXHLevel2X 7 3 7" xfId="8712" xr:uid="{256BDE59-B8E7-4BE9-A2C6-8F9EACCD4B0A}"/>
    <cellStyle name="SAPBEXHLevel2X 7 3 8" xfId="9939" xr:uid="{14BFE771-FC88-4D24-84CB-CE85CED0016E}"/>
    <cellStyle name="SAPBEXHLevel2X 7 3 9" xfId="11187" xr:uid="{CAABAF9C-A5BA-4448-ABAA-0A2FAF55FE04}"/>
    <cellStyle name="SAPBEXHLevel2X 7 4" xfId="1910" xr:uid="{00000000-0005-0000-0000-0000AE080000}"/>
    <cellStyle name="SAPBEXHLevel2X 7 4 10" xfId="12274" xr:uid="{6420E4B6-60CA-4A6B-A9B2-5B11A07F523F}"/>
    <cellStyle name="SAPBEXHLevel2X 7 4 11" xfId="14621" xr:uid="{E831A52A-A2AA-4991-9B25-5EDDF88CC5AF}"/>
    <cellStyle name="SAPBEXHLevel2X 7 4 2" xfId="4513" xr:uid="{F06FD139-41D9-43DB-B159-3024875701EF}"/>
    <cellStyle name="SAPBEXHLevel2X 7 4 3" xfId="5985" xr:uid="{D179E50D-E6FF-47B2-AF6D-89C23F0B8DDC}"/>
    <cellStyle name="SAPBEXHLevel2X 7 4 4" xfId="4756" xr:uid="{EF545262-4216-4F9E-A953-AB3AF93BF3EB}"/>
    <cellStyle name="SAPBEXHLevel2X 7 4 5" xfId="7708" xr:uid="{8ADEB3A0-8B66-432A-A2FA-E1C5F94B4DD5}"/>
    <cellStyle name="SAPBEXHLevel2X 7 4 6" xfId="8946" xr:uid="{DB13DEEE-E86F-40D6-92B6-319B5681B4BF}"/>
    <cellStyle name="SAPBEXHLevel2X 7 4 7" xfId="10194" xr:uid="{C529F0EA-D829-4571-BBC9-32420A5714C1}"/>
    <cellStyle name="SAPBEXHLevel2X 7 4 8" xfId="11596" xr:uid="{56B3AC2B-7022-4A77-A911-DF69E9823A4F}"/>
    <cellStyle name="SAPBEXHLevel2X 7 4 9" xfId="12485" xr:uid="{A81EE967-B96D-4ED0-8338-BE08A4C12939}"/>
    <cellStyle name="SAPBEXHLevel2X 7 5" xfId="1911" xr:uid="{00000000-0005-0000-0000-0000AF080000}"/>
    <cellStyle name="SAPBEXHLevel2X 7 5 10" xfId="13636" xr:uid="{B9EC73C3-071E-4EF6-A04C-6047F0054645}"/>
    <cellStyle name="SAPBEXHLevel2X 7 5 11" xfId="13471" xr:uid="{684838DF-5A2D-4D45-AA22-DF5DB7FB8372}"/>
    <cellStyle name="SAPBEXHLevel2X 7 5 2" xfId="4514" xr:uid="{3C2AEF8F-1A2C-4603-9FDD-0E9327CCDB01}"/>
    <cellStyle name="SAPBEXHLevel2X 7 5 3" xfId="5986" xr:uid="{F57739E6-F499-44C5-89BC-C0601EBC7A4B}"/>
    <cellStyle name="SAPBEXHLevel2X 7 5 4" xfId="6481" xr:uid="{2E97FA33-47EF-47B4-B4CA-9D3B225D8324}"/>
    <cellStyle name="SAPBEXHLevel2X 7 5 5" xfId="7707" xr:uid="{797BE205-7364-42BB-810B-A5A2C8906283}"/>
    <cellStyle name="SAPBEXHLevel2X 7 5 6" xfId="7445" xr:uid="{88B4368C-4D04-4B40-BE55-45F94A44D7CA}"/>
    <cellStyle name="SAPBEXHLevel2X 7 5 7" xfId="8713" xr:uid="{6CA5AA73-1193-4EF0-B329-F16AD475E152}"/>
    <cellStyle name="SAPBEXHLevel2X 7 5 8" xfId="9940" xr:uid="{14C6910A-66C0-4E5E-B39D-0EDCCA752393}"/>
    <cellStyle name="SAPBEXHLevel2X 7 5 9" xfId="11188" xr:uid="{CA6A7739-8D40-422A-9094-7F4B54B6E277}"/>
    <cellStyle name="SAPBEXHLevel2X 7 6" xfId="4510" xr:uid="{7DA1A045-8036-4C29-903E-E3ECB7D55214}"/>
    <cellStyle name="SAPBEXHLevel2X 7 7" xfId="5982" xr:uid="{2268E636-D555-41CE-9EF5-3239972E011E}"/>
    <cellStyle name="SAPBEXHLevel2X 7 8" xfId="6483" xr:uid="{8F4FAE01-610E-401F-88F8-A02BF46B27DD}"/>
    <cellStyle name="SAPBEXHLevel2X 7 9" xfId="6342" xr:uid="{781E08A7-D74D-431F-BC65-48A095AF7B9F}"/>
    <cellStyle name="SAPBEXHLevel2X 8" xfId="1912" xr:uid="{00000000-0005-0000-0000-0000B0080000}"/>
    <cellStyle name="SAPBEXHLevel2X 8 10" xfId="12275" xr:uid="{A4DACC09-086F-4500-96EF-9806E06F3BB8}"/>
    <cellStyle name="SAPBEXHLevel2X 8 11" xfId="14620" xr:uid="{BD4F62DA-EE74-41F8-8ED9-C4B323BD2857}"/>
    <cellStyle name="SAPBEXHLevel2X 8 2" xfId="4515" xr:uid="{63ED0061-CD91-48AF-A91A-3AC8DAC3943F}"/>
    <cellStyle name="SAPBEXHLevel2X 8 3" xfId="5987" xr:uid="{D0DEFE69-9353-4AF1-888C-9D96F7D850B5}"/>
    <cellStyle name="SAPBEXHLevel2X 8 4" xfId="4757" xr:uid="{2A607902-A1D8-4CCD-B63F-BE60EE7A711D}"/>
    <cellStyle name="SAPBEXHLevel2X 8 5" xfId="7706" xr:uid="{8C58D88E-C275-4577-850D-F96D6C866D64}"/>
    <cellStyle name="SAPBEXHLevel2X 8 6" xfId="8945" xr:uid="{B64BA6F5-0159-48AD-8111-CD37E2D0E514}"/>
    <cellStyle name="SAPBEXHLevel2X 8 7" xfId="10193" xr:uid="{59BF3687-AE3F-4D50-9F88-80B440DEBF05}"/>
    <cellStyle name="SAPBEXHLevel2X 8 8" xfId="9941" xr:uid="{E13CD1AE-270B-4782-BE50-6A2A932A5961}"/>
    <cellStyle name="SAPBEXHLevel2X 8 9" xfId="12484" xr:uid="{CED481EF-2695-406D-AFCF-F17C16E8E3D4}"/>
    <cellStyle name="SAPBEXHLevel2X 9" xfId="1913" xr:uid="{00000000-0005-0000-0000-0000B1080000}"/>
    <cellStyle name="SAPBEXHLevel2X 9 10" xfId="13844" xr:uid="{F1951FA1-5B4B-4231-BB74-E1C91ED431DC}"/>
    <cellStyle name="SAPBEXHLevel2X 9 11" xfId="13472" xr:uid="{91C7FC44-DAD6-46AB-A450-15CCB2393533}"/>
    <cellStyle name="SAPBEXHLevel2X 9 2" xfId="4516" xr:uid="{F8895DB6-5737-4556-86DF-7F3F486D3769}"/>
    <cellStyle name="SAPBEXHLevel2X 9 3" xfId="5988" xr:uid="{7244004C-C0ED-438F-8134-339ED4FA2DC5}"/>
    <cellStyle name="SAPBEXHLevel2X 9 4" xfId="6711" xr:uid="{96F249D8-B286-4962-B377-9076B4D00080}"/>
    <cellStyle name="SAPBEXHLevel2X 9 5" xfId="7705" xr:uid="{2914E434-6DC4-45B1-8366-19A2E892B530}"/>
    <cellStyle name="SAPBEXHLevel2X 9 6" xfId="7459" xr:uid="{2DD4C9D4-0BCD-43BD-9B70-0E5D48A51D5E}"/>
    <cellStyle name="SAPBEXHLevel2X 9 7" xfId="8714" xr:uid="{41E267E3-ABCE-48FA-88FE-771D8C2A7875}"/>
    <cellStyle name="SAPBEXHLevel2X 9 8" xfId="10041" xr:uid="{0A4410D8-29DA-46EE-8164-465BC12DB13D}"/>
    <cellStyle name="SAPBEXHLevel2X 9 9" xfId="11189" xr:uid="{DBD42910-5CFD-4DD5-9A9A-B48405B5B94F}"/>
    <cellStyle name="SAPBEXHLevel2X_gxaccion, 68" xfId="1914" xr:uid="{00000000-0005-0000-0000-0000B2080000}"/>
    <cellStyle name="SAPBEXHLevel3" xfId="8" xr:uid="{00000000-0005-0000-0000-0000B3080000}"/>
    <cellStyle name="SAPBEXHLevel3 10" xfId="1916" xr:uid="{00000000-0005-0000-0000-0000B4080000}"/>
    <cellStyle name="SAPBEXHLevel3 10 10" xfId="12712" xr:uid="{4CC43422-A60B-4CE6-ABD3-EA40B120FE6B}"/>
    <cellStyle name="SAPBEXHLevel3 10 11" xfId="12355" xr:uid="{D8AD007B-DF0B-41D4-BEBD-5269B5240F82}"/>
    <cellStyle name="SAPBEXHLevel3 10 12" xfId="14781" xr:uid="{AD7DE5BE-528C-42A3-B24E-B24735621A43}"/>
    <cellStyle name="SAPBEXHLevel3 10 2" xfId="5734" xr:uid="{8B809F46-32FC-4EFA-9C10-50DA8ACEB690}"/>
    <cellStyle name="SAPBEXHLevel3 10 2 10" xfId="15802" xr:uid="{DD89B36E-B987-45D0-AC2D-99A2737EFC00}"/>
    <cellStyle name="SAPBEXHLevel3 10 2 2" xfId="7203" xr:uid="{D785D098-77E0-4FE0-9BD4-C88C67ADCCBA}"/>
    <cellStyle name="SAPBEXHLevel3 10 2 3" xfId="8424" xr:uid="{D158E8E0-2E55-4D48-81D4-D0C4A6D1BCF6}"/>
    <cellStyle name="SAPBEXHLevel3 10 2 4" xfId="9676" xr:uid="{32EADC5E-AE9B-4AA3-9F96-92A060CED092}"/>
    <cellStyle name="SAPBEXHLevel3 10 2 5" xfId="10910" xr:uid="{AEE6A9B9-BE71-45B7-9572-2DD4F658AEA7}"/>
    <cellStyle name="SAPBEXHLevel3 10 2 6" xfId="12069" xr:uid="{387C852E-D15A-4AC1-AC77-1F70C829F0F2}"/>
    <cellStyle name="SAPBEXHLevel3 10 2 7" xfId="13197" xr:uid="{F535FD0C-A793-4D80-94F0-73B8DA86A998}"/>
    <cellStyle name="SAPBEXHLevel3 10 2 8" xfId="14304" xr:uid="{27BF378F-9006-4CD0-AC62-242503DF558A}"/>
    <cellStyle name="SAPBEXHLevel3 10 2 9" xfId="15210" xr:uid="{67D8F6BC-873C-4A5B-AF35-4B6BBAAFE553}"/>
    <cellStyle name="SAPBEXHLevel3 10 3" xfId="4518" xr:uid="{5B762612-0123-46D9-BF96-74F206F9E132}"/>
    <cellStyle name="SAPBEXHLevel3 10 4" xfId="5990" xr:uid="{450C9597-59E9-4193-9A7F-C02A2E3A26A3}"/>
    <cellStyle name="SAPBEXHLevel3 10 5" xfId="4861" xr:uid="{C387918C-A1CF-457B-BC8F-734BFD617A33}"/>
    <cellStyle name="SAPBEXHLevel3 10 6" xfId="6248" xr:uid="{B1414D96-4D23-4016-ACC9-FEFCFED4C8EA}"/>
    <cellStyle name="SAPBEXHLevel3 10 7" xfId="9182" xr:uid="{B671C7AA-C5B9-409B-9957-6840D2A2DAC1}"/>
    <cellStyle name="SAPBEXHLevel3 10 8" xfId="10421" xr:uid="{98EE5B64-9C89-4A3F-99AC-8D1330B9C15D}"/>
    <cellStyle name="SAPBEXHLevel3 10 9" xfId="10043" xr:uid="{2CF533D0-B9EA-4C6E-AD8D-B1C5C75F9F0D}"/>
    <cellStyle name="SAPBEXHLevel3 11" xfId="1917" xr:uid="{00000000-0005-0000-0000-0000B5080000}"/>
    <cellStyle name="SAPBEXHLevel3 11 10" xfId="11191" xr:uid="{10F1F40C-0BF5-4962-826B-E7A9C8980F09}"/>
    <cellStyle name="SAPBEXHLevel3 11 11" xfId="13635" xr:uid="{5315B6B8-D4C7-4EC7-AC2A-3105E8E981ED}"/>
    <cellStyle name="SAPBEXHLevel3 11 12" xfId="13474" xr:uid="{8AEA314F-E5E9-492E-A79B-0AD4D9416623}"/>
    <cellStyle name="SAPBEXHLevel3 11 2" xfId="5735" xr:uid="{F32B5DED-5221-47BF-8002-92FB665293F1}"/>
    <cellStyle name="SAPBEXHLevel3 11 2 10" xfId="15803" xr:uid="{63BE9E18-B016-4FEB-9B40-E034C26A1C62}"/>
    <cellStyle name="SAPBEXHLevel3 11 2 2" xfId="7204" xr:uid="{7B13CE5C-13BB-4807-923F-3BE2C893408A}"/>
    <cellStyle name="SAPBEXHLevel3 11 2 3" xfId="8425" xr:uid="{D6AB7F03-783F-427A-800C-8C14774A388F}"/>
    <cellStyle name="SAPBEXHLevel3 11 2 4" xfId="9677" xr:uid="{0906280E-50A1-415F-91A8-1353815F0675}"/>
    <cellStyle name="SAPBEXHLevel3 11 2 5" xfId="10911" xr:uid="{2EAA9909-038E-4483-9930-674086E39B28}"/>
    <cellStyle name="SAPBEXHLevel3 11 2 6" xfId="12070" xr:uid="{6734B614-5973-4FAA-A947-9C1C68E41A29}"/>
    <cellStyle name="SAPBEXHLevel3 11 2 7" xfId="13198" xr:uid="{E27B5F81-2D3D-405B-9C1C-974E5EA2C13E}"/>
    <cellStyle name="SAPBEXHLevel3 11 2 8" xfId="14305" xr:uid="{98A51D7A-3B22-4843-994B-E156CFFC83E4}"/>
    <cellStyle name="SAPBEXHLevel3 11 2 9" xfId="15211" xr:uid="{19792341-E36A-42D2-987E-874C5A3091EC}"/>
    <cellStyle name="SAPBEXHLevel3 11 3" xfId="4519" xr:uid="{CD429428-4D78-4D8E-9D97-C54D1ECDB62A}"/>
    <cellStyle name="SAPBEXHLevel3 11 4" xfId="5991" xr:uid="{CFC7605E-7150-4395-A9A7-196819E4276F}"/>
    <cellStyle name="SAPBEXHLevel3 11 5" xfId="6480" xr:uid="{DD8A08A0-6A58-4848-AF5C-7E55EC1389B5}"/>
    <cellStyle name="SAPBEXHLevel3 11 6" xfId="7703" xr:uid="{5F92602E-70E9-4AA3-BA92-7F37DFCEC9EF}"/>
    <cellStyle name="SAPBEXHLevel3 11 7" xfId="7461" xr:uid="{0CC0BF29-6D09-4EEE-96C8-B637942AB0E1}"/>
    <cellStyle name="SAPBEXHLevel3 11 8" xfId="8716" xr:uid="{2EE52E05-BF6F-424F-B13F-B440F1845589}"/>
    <cellStyle name="SAPBEXHLevel3 11 9" xfId="10044" xr:uid="{E90F16C9-7550-4F27-AB30-FB2D55D815BB}"/>
    <cellStyle name="SAPBEXHLevel3 12" xfId="1918" xr:uid="{00000000-0005-0000-0000-0000B6080000}"/>
    <cellStyle name="SAPBEXHLevel3 12 10" xfId="11192" xr:uid="{71DED13F-022E-4ED5-93AC-F6EC2F18B0E1}"/>
    <cellStyle name="SAPBEXHLevel3 12 11" xfId="13634" xr:uid="{585203FB-0D84-428B-8E42-0EF0051BD14A}"/>
    <cellStyle name="SAPBEXHLevel3 12 12" xfId="13475" xr:uid="{B184AD13-39B7-4C84-AFFE-06AE7048D9CB}"/>
    <cellStyle name="SAPBEXHLevel3 12 2" xfId="5736" xr:uid="{AD4F46A2-FCE6-4061-9699-FBDA00609BCA}"/>
    <cellStyle name="SAPBEXHLevel3 12 2 10" xfId="15804" xr:uid="{01C99241-7425-49E6-9D9D-5EAEBD1A392E}"/>
    <cellStyle name="SAPBEXHLevel3 12 2 2" xfId="7205" xr:uid="{85F873D9-A646-47DB-9257-7480039B91AD}"/>
    <cellStyle name="SAPBEXHLevel3 12 2 3" xfId="8426" xr:uid="{84641B42-8C0E-4329-A2F9-19996AE762E7}"/>
    <cellStyle name="SAPBEXHLevel3 12 2 4" xfId="9678" xr:uid="{AA6D4AFD-F6A4-416E-8DA7-57B94F0A9DDC}"/>
    <cellStyle name="SAPBEXHLevel3 12 2 5" xfId="10912" xr:uid="{B785A771-8635-4481-9F61-15AB8131A9BD}"/>
    <cellStyle name="SAPBEXHLevel3 12 2 6" xfId="12071" xr:uid="{A9834C48-8837-45D8-8CF4-FD8BB6394D55}"/>
    <cellStyle name="SAPBEXHLevel3 12 2 7" xfId="13199" xr:uid="{030302AF-4879-471D-9BCF-F9A93AB3B25D}"/>
    <cellStyle name="SAPBEXHLevel3 12 2 8" xfId="14306" xr:uid="{7AEA9AF5-4F42-436B-B4C3-5C0032A2301B}"/>
    <cellStyle name="SAPBEXHLevel3 12 2 9" xfId="15212" xr:uid="{F9DE998F-D576-4DB5-AC7A-D9D6F7B7ED3B}"/>
    <cellStyle name="SAPBEXHLevel3 12 3" xfId="4520" xr:uid="{C646D708-BA01-4E54-9026-B6D12E7FC310}"/>
    <cellStyle name="SAPBEXHLevel3 12 4" xfId="5992" xr:uid="{D9A1E51F-54F1-49A0-97A0-7D76C3BFE689}"/>
    <cellStyle name="SAPBEXHLevel3 12 5" xfId="6479" xr:uid="{78DF92F5-09D4-40AB-B9F9-747A4A3588E7}"/>
    <cellStyle name="SAPBEXHLevel3 12 6" xfId="6249" xr:uid="{E7D00F77-238F-4CCC-A9A7-9A5345815836}"/>
    <cellStyle name="SAPBEXHLevel3 12 7" xfId="6267" xr:uid="{8CA8730C-85AA-4C72-8346-CBA800C57248}"/>
    <cellStyle name="SAPBEXHLevel3 12 8" xfId="8717" xr:uid="{3497D5DF-D480-4AC8-B0E9-DE7A8DD65520}"/>
    <cellStyle name="SAPBEXHLevel3 12 9" xfId="10045" xr:uid="{4B6C2151-3970-4D59-8762-A1876DD66B33}"/>
    <cellStyle name="SAPBEXHLevel3 13" xfId="1919" xr:uid="{00000000-0005-0000-0000-0000B7080000}"/>
    <cellStyle name="SAPBEXHLevel3 13 10" xfId="11275" xr:uid="{8F2B54E3-6BD0-466D-9E6A-568359213A1A}"/>
    <cellStyle name="SAPBEXHLevel3 13 11" xfId="13633" xr:uid="{A5C30C20-A4BB-46AE-92E6-523DC134AE6E}"/>
    <cellStyle name="SAPBEXHLevel3 13 12" xfId="13539" xr:uid="{EA0A6A49-4D43-4EB6-9F52-BB928FD92F00}"/>
    <cellStyle name="SAPBEXHLevel3 13 2" xfId="5737" xr:uid="{BC8C49BC-6AC4-41B8-8322-A12DECF1D062}"/>
    <cellStyle name="SAPBEXHLevel3 13 2 10" xfId="15805" xr:uid="{8F9B02ED-76A0-4D8F-B4C5-48B2EF7FEC80}"/>
    <cellStyle name="SAPBEXHLevel3 13 2 2" xfId="7206" xr:uid="{493B57C7-D5C0-427B-8628-35CBEFF67F7C}"/>
    <cellStyle name="SAPBEXHLevel3 13 2 3" xfId="8427" xr:uid="{2BA7131A-CB2C-4D49-9B06-5F4D85BA10D0}"/>
    <cellStyle name="SAPBEXHLevel3 13 2 4" xfId="9679" xr:uid="{F75DC8EF-1A6D-470D-B649-5404158D0D3D}"/>
    <cellStyle name="SAPBEXHLevel3 13 2 5" xfId="10913" xr:uid="{68CA2256-355C-4907-B2F7-691D42BD7C53}"/>
    <cellStyle name="SAPBEXHLevel3 13 2 6" xfId="12072" xr:uid="{7FF3260A-7189-488B-BBC9-81F90EBBD3D1}"/>
    <cellStyle name="SAPBEXHLevel3 13 2 7" xfId="13200" xr:uid="{BFAE0AAA-7AD0-4A2F-A41B-B40E3C281A49}"/>
    <cellStyle name="SAPBEXHLevel3 13 2 8" xfId="14307" xr:uid="{8F76E737-8B37-4C96-AC2A-707ED49047D3}"/>
    <cellStyle name="SAPBEXHLevel3 13 2 9" xfId="15213" xr:uid="{2A6E7E5A-654C-4FDB-A5B3-B606F14416BC}"/>
    <cellStyle name="SAPBEXHLevel3 13 3" xfId="4521" xr:uid="{D7234F7E-6904-4BE1-BC60-6E9CB93BAD62}"/>
    <cellStyle name="SAPBEXHLevel3 13 4" xfId="5993" xr:uid="{151CDB86-6C73-4FDB-81BA-EFB6CBF4A32E}"/>
    <cellStyle name="SAPBEXHLevel3 13 5" xfId="6478" xr:uid="{25ABF71A-EBD5-42FE-A383-2FC0717A2490}"/>
    <cellStyle name="SAPBEXHLevel3 13 6" xfId="7702" xr:uid="{CC1A242D-D520-4BFC-B62E-BFD0B907D7E7}"/>
    <cellStyle name="SAPBEXHLevel3 13 7" xfId="7565" xr:uid="{FE0D67B4-1FD5-4640-A395-FD479651576D}"/>
    <cellStyle name="SAPBEXHLevel3 13 8" xfId="8811" xr:uid="{D7E3D10A-BB31-4982-89FA-A5417131B5D7}"/>
    <cellStyle name="SAPBEXHLevel3 13 9" xfId="10046" xr:uid="{14E3D103-9E29-4F57-8AB9-2C81EC9BCA78}"/>
    <cellStyle name="SAPBEXHLevel3 14" xfId="1915" xr:uid="{00000000-0005-0000-0000-0000B8080000}"/>
    <cellStyle name="SAPBEXHLevel3 14 10" xfId="12276" xr:uid="{4EED6685-5AA7-43B6-B1BF-C60AA0881F4E}"/>
    <cellStyle name="SAPBEXHLevel3 14 11" xfId="13473" xr:uid="{7C42B9DC-FDD7-4243-984C-C4EA6BDE2D9D}"/>
    <cellStyle name="SAPBEXHLevel3 14 2" xfId="4517" xr:uid="{EE061F19-82E5-4275-B04D-39F413369003}"/>
    <cellStyle name="SAPBEXHLevel3 14 3" xfId="5989" xr:uid="{EC71E915-FCB6-45AE-B5F8-DD51A4BD9AAB}"/>
    <cellStyle name="SAPBEXHLevel3 14 4" xfId="4758" xr:uid="{D08D4F4E-9B23-4C1C-B32F-DBA9728CEFCB}"/>
    <cellStyle name="SAPBEXHLevel3 14 5" xfId="7704" xr:uid="{C9A657D7-143E-4382-BF35-0C6508B732E6}"/>
    <cellStyle name="SAPBEXHLevel3 14 6" xfId="7460" xr:uid="{60D8C15C-A053-4379-BF9C-74E46CD3EA68}"/>
    <cellStyle name="SAPBEXHLevel3 14 7" xfId="8715" xr:uid="{4B70EC5C-B5C3-419B-BAC4-54B34DE6DA10}"/>
    <cellStyle name="SAPBEXHLevel3 14 8" xfId="10042" xr:uid="{43BE7D07-34FD-43F3-ACA4-8AC754A243CA}"/>
    <cellStyle name="SAPBEXHLevel3 14 9" xfId="11190" xr:uid="{625E2719-9BEB-483F-A53D-D93C2883F96B}"/>
    <cellStyle name="SAPBEXHLevel3 15" xfId="2686" xr:uid="{00000000-0005-0000-0000-0000B9080000}"/>
    <cellStyle name="SAPBEXHLevel3 16" xfId="2761" xr:uid="{00000000-0005-0000-0000-0000BA080000}"/>
    <cellStyle name="SAPBEXHLevel3 17" xfId="2776" xr:uid="{2B2D9F78-D8DD-4925-A65D-4F2F68B4E64D}"/>
    <cellStyle name="SAPBEXHLevel3 18" xfId="2821" xr:uid="{9E952099-801F-4CC6-916A-F456A14420C7}"/>
    <cellStyle name="SAPBEXHLevel3 19" xfId="2829" xr:uid="{98AA56FB-A7AA-41D8-B613-38AAD56DEB94}"/>
    <cellStyle name="SAPBEXHLevel3 2" xfId="56" xr:uid="{00000000-0005-0000-0000-0000BB080000}"/>
    <cellStyle name="SAPBEXHLevel3 2 10" xfId="11293" xr:uid="{2F667E84-AB19-45B6-8B32-F9879AB8CBCA}"/>
    <cellStyle name="SAPBEXHLevel3 2 11" xfId="12372" xr:uid="{E1612796-FAEB-4BEA-A6D9-E8259A30CF7C}"/>
    <cellStyle name="SAPBEXHLevel3 2 12" xfId="13555" xr:uid="{4E07B4F7-7AB9-4183-98B6-15FDDCABC174}"/>
    <cellStyle name="SAPBEXHLevel3 2 13" xfId="14543" xr:uid="{C609AC75-F6D6-4A3D-A113-FE6EF2CED0D9}"/>
    <cellStyle name="SAPBEXHLevel3 2 2" xfId="1921" xr:uid="{00000000-0005-0000-0000-0000BC080000}"/>
    <cellStyle name="SAPBEXHLevel3 2 2 10" xfId="12482" xr:uid="{E9887B4C-DE98-4FAD-9179-1DF704F7CD5A}"/>
    <cellStyle name="SAPBEXHLevel3 2 2 11" xfId="13632" xr:uid="{9A9368B3-1370-47AA-9FC0-31621FE012E9}"/>
    <cellStyle name="SAPBEXHLevel3 2 2 12" xfId="14619" xr:uid="{5439A6B4-C57B-4327-9B90-1DC4238F0F4A}"/>
    <cellStyle name="SAPBEXHLevel3 2 2 2" xfId="1922" xr:uid="{00000000-0005-0000-0000-0000BD080000}"/>
    <cellStyle name="SAPBEXHLevel3 2 2 2 10" xfId="12481" xr:uid="{EBA2085F-FB25-41DB-A11E-460349FC4615}"/>
    <cellStyle name="SAPBEXHLevel3 2 2 2 11" xfId="13631" xr:uid="{08EC9892-66B3-4725-86BE-2F110C81A392}"/>
    <cellStyle name="SAPBEXHLevel3 2 2 2 12" xfId="14618" xr:uid="{134917CE-0711-4216-B7E3-834BE8A34BA5}"/>
    <cellStyle name="SAPBEXHLevel3 2 2 2 2" xfId="5739" xr:uid="{A1760BDE-FC9E-48AA-B92E-5C67788988B2}"/>
    <cellStyle name="SAPBEXHLevel3 2 2 2 2 10" xfId="15807" xr:uid="{E9EB5166-A38D-4D45-B8E4-79ACB194A98D}"/>
    <cellStyle name="SAPBEXHLevel3 2 2 2 2 2" xfId="7208" xr:uid="{78047A63-54EF-4591-BBA9-03C6D3410512}"/>
    <cellStyle name="SAPBEXHLevel3 2 2 2 2 3" xfId="8429" xr:uid="{BE63F6B7-71F3-4DAE-A1CA-2A236DD1D48E}"/>
    <cellStyle name="SAPBEXHLevel3 2 2 2 2 4" xfId="9681" xr:uid="{7CC9210D-3A80-42D2-8AA1-FC6CCBC7D316}"/>
    <cellStyle name="SAPBEXHLevel3 2 2 2 2 5" xfId="10915" xr:uid="{E4E99803-D7E1-474C-BA54-A979EAFAEA39}"/>
    <cellStyle name="SAPBEXHLevel3 2 2 2 2 6" xfId="12074" xr:uid="{6E936C12-B8ED-4B77-A1F2-2D7ED6CC638A}"/>
    <cellStyle name="SAPBEXHLevel3 2 2 2 2 7" xfId="13202" xr:uid="{77910500-DAE0-4357-A753-6871B3EE7CD9}"/>
    <cellStyle name="SAPBEXHLevel3 2 2 2 2 8" xfId="14309" xr:uid="{8ADBC67C-3234-4941-835F-AB4FDAEFAF75}"/>
    <cellStyle name="SAPBEXHLevel3 2 2 2 2 9" xfId="15215" xr:uid="{EE5DC7B6-0741-46AB-B3E5-5630D776BA7F}"/>
    <cellStyle name="SAPBEXHLevel3 2 2 2 3" xfId="4524" xr:uid="{184E68ED-2CB6-477D-B94E-6F050CC04B73}"/>
    <cellStyle name="SAPBEXHLevel3 2 2 2 4" xfId="5996" xr:uid="{7393DD6D-4D3E-4F48-9C57-9C5A4C15DCEA}"/>
    <cellStyle name="SAPBEXHLevel3 2 2 2 5" xfId="6476" xr:uid="{153B04DF-EEE7-4966-AD6F-E0975C0DDC43}"/>
    <cellStyle name="SAPBEXHLevel3 2 2 2 6" xfId="6251" xr:uid="{A022939C-5760-4929-99D1-31527F1EC8E9}"/>
    <cellStyle name="SAPBEXHLevel3 2 2 2 7" xfId="8942" xr:uid="{7433DD85-55D9-4C73-8C99-073CF508E66D}"/>
    <cellStyle name="SAPBEXHLevel3 2 2 2 8" xfId="10190" xr:uid="{63263B15-0502-4275-817E-381A7369D47C}"/>
    <cellStyle name="SAPBEXHLevel3 2 2 2 9" xfId="10049" xr:uid="{13B96FD1-D3BC-4C46-8483-299E40A92FD4}"/>
    <cellStyle name="SAPBEXHLevel3 2 2 3" xfId="4523" xr:uid="{8255C2C2-130B-4314-98D8-F66495033751}"/>
    <cellStyle name="SAPBEXHLevel3 2 2 4" xfId="5995" xr:uid="{43BD80D4-B7F6-45D0-A9F8-B9C2FCED5FF4}"/>
    <cellStyle name="SAPBEXHLevel3 2 2 5" xfId="6477" xr:uid="{0B461322-AA59-45EF-934F-F13909427A5F}"/>
    <cellStyle name="SAPBEXHLevel3 2 2 6" xfId="7701" xr:uid="{398EE3B0-5E69-40FB-B4FF-1305FC31CA71}"/>
    <cellStyle name="SAPBEXHLevel3 2 2 7" xfId="8943" xr:uid="{F4197471-8DE0-4A6A-B7A9-21EEB12A8D84}"/>
    <cellStyle name="SAPBEXHLevel3 2 2 8" xfId="10191" xr:uid="{B2D507A0-9AE5-486F-84F6-5D71D82E940A}"/>
    <cellStyle name="SAPBEXHLevel3 2 2 9" xfId="10048" xr:uid="{A9071008-4BCD-49CF-BD81-250173353AE7}"/>
    <cellStyle name="SAPBEXHLevel3 2 3" xfId="5738" xr:uid="{3920AC57-1649-4910-BB70-0FCD7E0A3653}"/>
    <cellStyle name="SAPBEXHLevel3 2 3 10" xfId="15806" xr:uid="{805AB303-B2BE-4C9C-9B94-1646A7D92ED4}"/>
    <cellStyle name="SAPBEXHLevel3 2 3 2" xfId="7207" xr:uid="{29FB9DC5-59CB-4D8B-8EDD-B031E4D4721F}"/>
    <cellStyle name="SAPBEXHLevel3 2 3 3" xfId="8428" xr:uid="{3AA3AD17-9D7C-4195-9213-09E76205819D}"/>
    <cellStyle name="SAPBEXHLevel3 2 3 4" xfId="9680" xr:uid="{03A80140-7A75-4A70-BBAE-E4C27780EA16}"/>
    <cellStyle name="SAPBEXHLevel3 2 3 5" xfId="10914" xr:uid="{425A1FED-53D2-49A2-BD9B-CF2C8CA3744A}"/>
    <cellStyle name="SAPBEXHLevel3 2 3 6" xfId="12073" xr:uid="{7DB49384-D486-4DA2-B762-5EFEFF4B1858}"/>
    <cellStyle name="SAPBEXHLevel3 2 3 7" xfId="13201" xr:uid="{1D985175-581D-48DF-B9C3-3C4FD7B844F3}"/>
    <cellStyle name="SAPBEXHLevel3 2 3 8" xfId="14308" xr:uid="{3E6AD6C0-E041-4883-BF65-C8BE86A17E59}"/>
    <cellStyle name="SAPBEXHLevel3 2 3 9" xfId="15214" xr:uid="{4DA14EEA-50ED-4F49-9450-32A5E7530AC1}"/>
    <cellStyle name="SAPBEXHLevel3 2 4" xfId="3053" xr:uid="{D958A88E-67DD-425C-818B-CF51E8DBB18E}"/>
    <cellStyle name="SAPBEXHLevel3 2 5" xfId="4881" xr:uid="{5A585B4F-F58A-4A03-B59E-D7D959282CDF}"/>
    <cellStyle name="SAPBEXHLevel3 2 6" xfId="6364" xr:uid="{F1B7E129-0C8E-49CA-B9E3-1EB3E90E9C43}"/>
    <cellStyle name="SAPBEXHLevel3 2 7" xfId="7585" xr:uid="{234FE589-1C3D-48AE-836E-4479F9EE636F}"/>
    <cellStyle name="SAPBEXHLevel3 2 8" xfId="8830" xr:uid="{E1B4E32A-0E5E-4123-942B-ED8B04AD9A6D}"/>
    <cellStyle name="SAPBEXHLevel3 2 9" xfId="10077" xr:uid="{B47119C5-E111-4708-B4B9-FFC4067C8F71}"/>
    <cellStyle name="SAPBEXHLevel3 20" xfId="2898" xr:uid="{FE9503F8-BBF1-4789-896C-2D914B3623A8}"/>
    <cellStyle name="SAPBEXHLevel3 21" xfId="2942" xr:uid="{F367A0B0-E759-45CE-B852-EEA5C9E9CD72}"/>
    <cellStyle name="SAPBEXHLevel3 22" xfId="2986" xr:uid="{77757054-B5B8-4CDC-AEFD-717AEDBEB7A0}"/>
    <cellStyle name="SAPBEXHLevel3 23" xfId="3007" xr:uid="{311D326B-A315-40DC-ADF5-FEB70A0175CB}"/>
    <cellStyle name="SAPBEXHLevel3 24" xfId="15897" xr:uid="{4B20B920-13F4-40F6-B482-8C27243416F1}"/>
    <cellStyle name="SAPBEXHLevel3 3" xfId="1923" xr:uid="{00000000-0005-0000-0000-0000BE080000}"/>
    <cellStyle name="SAPBEXHLevel3 3 10" xfId="12480" xr:uid="{884102E7-2CD8-4025-A966-4FB98B344BEC}"/>
    <cellStyle name="SAPBEXHLevel3 3 11" xfId="13630" xr:uid="{64FDECDF-38DB-4724-A1FC-206595177C2E}"/>
    <cellStyle name="SAPBEXHLevel3 3 12" xfId="14617" xr:uid="{AE27F279-0350-4065-ABAE-B0E9223C04FE}"/>
    <cellStyle name="SAPBEXHLevel3 3 2" xfId="5740" xr:uid="{AC940A3A-1D88-474D-8EE1-5D942D8537A3}"/>
    <cellStyle name="SAPBEXHLevel3 3 2 10" xfId="15808" xr:uid="{D18BECCC-9399-4988-84FD-8B10E26DB008}"/>
    <cellStyle name="SAPBEXHLevel3 3 2 2" xfId="7209" xr:uid="{A87168CF-CF2E-4660-B500-7297449B82AD}"/>
    <cellStyle name="SAPBEXHLevel3 3 2 3" xfId="8430" xr:uid="{A86DE57B-DED8-4702-A0E5-EAABB8FDF94F}"/>
    <cellStyle name="SAPBEXHLevel3 3 2 4" xfId="9682" xr:uid="{BE2B041C-E2C3-4C97-8DAE-2BB776369D6A}"/>
    <cellStyle name="SAPBEXHLevel3 3 2 5" xfId="10916" xr:uid="{61A2ECE0-00FB-4925-91E8-FF46C52DD592}"/>
    <cellStyle name="SAPBEXHLevel3 3 2 6" xfId="12075" xr:uid="{95A8FFDD-25AB-4918-B5AB-A0FF915EB6C3}"/>
    <cellStyle name="SAPBEXHLevel3 3 2 7" xfId="13203" xr:uid="{847667BC-D846-4BEB-9608-7C79E8D0859D}"/>
    <cellStyle name="SAPBEXHLevel3 3 2 8" xfId="14310" xr:uid="{223B75D9-FD04-4235-98ED-ACB916113F03}"/>
    <cellStyle name="SAPBEXHLevel3 3 2 9" xfId="15216" xr:uid="{757B7F79-3FE3-4B8B-A4B3-A09A2E185F81}"/>
    <cellStyle name="SAPBEXHLevel3 3 3" xfId="4525" xr:uid="{524BD0BC-B58F-41AE-AD89-259C8B7E9908}"/>
    <cellStyle name="SAPBEXHLevel3 3 4" xfId="5997" xr:uid="{5114B6AD-4865-4003-A4F9-763F56571330}"/>
    <cellStyle name="SAPBEXHLevel3 3 5" xfId="6475" xr:uid="{8EEC9F01-8B69-448C-87E2-7B210E7033C6}"/>
    <cellStyle name="SAPBEXHLevel3 3 6" xfId="7929" xr:uid="{88A0DBD2-4F61-4071-891F-98737B531C7C}"/>
    <cellStyle name="SAPBEXHLevel3 3 7" xfId="8941" xr:uid="{422F6290-ACDD-48EC-9EF8-26638C31A64B}"/>
    <cellStyle name="SAPBEXHLevel3 3 8" xfId="10189" xr:uid="{8D4B8B1F-AEF0-43B1-801E-75D68CF4F9B2}"/>
    <cellStyle name="SAPBEXHLevel3 3 9" xfId="10050" xr:uid="{4FA7342E-7B9C-433B-A819-0E543A486E44}"/>
    <cellStyle name="SAPBEXHLevel3 4" xfId="1924" xr:uid="{00000000-0005-0000-0000-0000BF080000}"/>
    <cellStyle name="SAPBEXHLevel3 4 10" xfId="12479" xr:uid="{AC792EC7-F6F5-4CE6-8EC4-E3ADC10C89EF}"/>
    <cellStyle name="SAPBEXHLevel3 4 11" xfId="13629" xr:uid="{D67FC952-0AC3-48C3-B45E-B15CC0F8D873}"/>
    <cellStyle name="SAPBEXHLevel3 4 12" xfId="14616" xr:uid="{84A6FBFE-A0D1-4341-B20E-8E1B085EF26D}"/>
    <cellStyle name="SAPBEXHLevel3 4 2" xfId="5741" xr:uid="{2449E687-57FD-4FE2-B1AD-61490FD15488}"/>
    <cellStyle name="SAPBEXHLevel3 4 2 10" xfId="15809" xr:uid="{7DC9C50C-D23B-4CE5-B55E-B060320FE8B2}"/>
    <cellStyle name="SAPBEXHLevel3 4 2 2" xfId="7210" xr:uid="{6C6E6275-3570-4466-91AD-A0826F27A70C}"/>
    <cellStyle name="SAPBEXHLevel3 4 2 3" xfId="8431" xr:uid="{DE4F83A3-C944-4FDE-8909-723DCD920083}"/>
    <cellStyle name="SAPBEXHLevel3 4 2 4" xfId="9683" xr:uid="{5EE65F1D-0F42-4055-95A0-25CEED32CE94}"/>
    <cellStyle name="SAPBEXHLevel3 4 2 5" xfId="10917" xr:uid="{B96C29B1-AA10-4A7B-873C-8531F8A96256}"/>
    <cellStyle name="SAPBEXHLevel3 4 2 6" xfId="12076" xr:uid="{BC1E8693-643B-48E8-8996-AD5B1329BE69}"/>
    <cellStyle name="SAPBEXHLevel3 4 2 7" xfId="13204" xr:uid="{E254BAC5-8B33-4F4D-9D62-886405D01F8D}"/>
    <cellStyle name="SAPBEXHLevel3 4 2 8" xfId="14311" xr:uid="{7669B69C-2BC9-4792-AA30-8A4E5EA952AA}"/>
    <cellStyle name="SAPBEXHLevel3 4 2 9" xfId="15217" xr:uid="{18155C12-5BF1-4F30-A3DD-411EFBC2D703}"/>
    <cellStyle name="SAPBEXHLevel3 4 3" xfId="4526" xr:uid="{E81171CD-B6FE-43F2-8996-88C94185C0DB}"/>
    <cellStyle name="SAPBEXHLevel3 4 4" xfId="5998" xr:uid="{FC4FB758-4787-4756-8007-50F05F0CD87F}"/>
    <cellStyle name="SAPBEXHLevel3 4 5" xfId="6474" xr:uid="{415DC809-2F22-421A-BC6E-90C374A85666}"/>
    <cellStyle name="SAPBEXHLevel3 4 6" xfId="6252" xr:uid="{43EDEDF5-0240-4553-BE4E-9F8FCF096C37}"/>
    <cellStyle name="SAPBEXHLevel3 4 7" xfId="8940" xr:uid="{CA9AAB9D-A749-4285-8B57-7B079071553C}"/>
    <cellStyle name="SAPBEXHLevel3 4 8" xfId="10188" xr:uid="{288DD1B7-5959-46A4-91AF-65370606A3D4}"/>
    <cellStyle name="SAPBEXHLevel3 4 9" xfId="10051" xr:uid="{F12DA029-8B57-43E3-9688-246D9E1F96C1}"/>
    <cellStyle name="SAPBEXHLevel3 5" xfId="1925" xr:uid="{00000000-0005-0000-0000-0000C0080000}"/>
    <cellStyle name="SAPBEXHLevel3 5 10" xfId="12478" xr:uid="{D4BCC22C-9DB4-4DEF-9898-D7BFDDD8096D}"/>
    <cellStyle name="SAPBEXHLevel3 5 11" xfId="12277" xr:uid="{34FDA1E2-3A36-4AD0-9F12-3878D821D12F}"/>
    <cellStyle name="SAPBEXHLevel3 5 12" xfId="14615" xr:uid="{7A11D56D-E6AD-438A-8C2A-3EEBA4A65509}"/>
    <cellStyle name="SAPBEXHLevel3 5 2" xfId="5742" xr:uid="{F4B2BC57-38C1-4E25-9940-40401D6431EE}"/>
    <cellStyle name="SAPBEXHLevel3 5 2 10" xfId="15810" xr:uid="{F71EE302-FB84-4B19-BB25-FD8F7560DEC4}"/>
    <cellStyle name="SAPBEXHLevel3 5 2 2" xfId="7211" xr:uid="{978DEF97-6751-4122-A11A-384EC06C1E27}"/>
    <cellStyle name="SAPBEXHLevel3 5 2 3" xfId="8432" xr:uid="{74E36BFA-FD3C-4C84-A57E-C8B48B40A20F}"/>
    <cellStyle name="SAPBEXHLevel3 5 2 4" xfId="9684" xr:uid="{5256883C-6E5C-428E-9310-30CDDF880A5A}"/>
    <cellStyle name="SAPBEXHLevel3 5 2 5" xfId="10918" xr:uid="{2E3177C7-32D2-4A0B-B832-9C6D310469C4}"/>
    <cellStyle name="SAPBEXHLevel3 5 2 6" xfId="12077" xr:uid="{0400ACE3-74F3-43B9-9E56-25A127005E72}"/>
    <cellStyle name="SAPBEXHLevel3 5 2 7" xfId="13205" xr:uid="{5B2326C2-AAB1-4BC1-B8F1-EFCA39B0E881}"/>
    <cellStyle name="SAPBEXHLevel3 5 2 8" xfId="14312" xr:uid="{3E991740-80C2-462E-9FD3-B032BB048D29}"/>
    <cellStyle name="SAPBEXHLevel3 5 2 9" xfId="15218" xr:uid="{4439EC43-60D8-42EA-B701-DA8F8CA98259}"/>
    <cellStyle name="SAPBEXHLevel3 5 3" xfId="4527" xr:uid="{FC8B2583-385D-4EA0-84A4-3BF55FF91B33}"/>
    <cellStyle name="SAPBEXHLevel3 5 4" xfId="5999" xr:uid="{A3116682-A2F9-41B6-922D-532239DC5290}"/>
    <cellStyle name="SAPBEXHLevel3 5 5" xfId="4759" xr:uid="{562ED361-F688-4E4E-A261-995FBB99A1C2}"/>
    <cellStyle name="SAPBEXHLevel3 5 6" xfId="6253" xr:uid="{DF3AB725-8B50-43AC-AB90-2EAED3DDAE51}"/>
    <cellStyle name="SAPBEXHLevel3 5 7" xfId="8939" xr:uid="{7AAC926F-8254-4AA8-93C5-CCFF25DF3BE2}"/>
    <cellStyle name="SAPBEXHLevel3 5 8" xfId="10187" xr:uid="{FC63EAA0-D783-4229-A3CC-17A89A3A521F}"/>
    <cellStyle name="SAPBEXHLevel3 5 9" xfId="10052" xr:uid="{78B4ADCB-4264-47D0-9BF4-11FA0808F939}"/>
    <cellStyle name="SAPBEXHLevel3 6" xfId="1926" xr:uid="{00000000-0005-0000-0000-0000C1080000}"/>
    <cellStyle name="SAPBEXHLevel3 6 10" xfId="12477" xr:uid="{1E251E7A-54A9-478D-93B4-7D2A6FB80822}"/>
    <cellStyle name="SAPBEXHLevel3 6 11" xfId="13628" xr:uid="{FEA8C213-4E01-4A9B-879A-1F4AE0FFC6A0}"/>
    <cellStyle name="SAPBEXHLevel3 6 12" xfId="14614" xr:uid="{4BE0C348-FA84-42F1-BDAD-E1E284B6FCC6}"/>
    <cellStyle name="SAPBEXHLevel3 6 2" xfId="5743" xr:uid="{EE2808DC-EEF7-4D46-AED5-03CB73DF83A6}"/>
    <cellStyle name="SAPBEXHLevel3 6 2 10" xfId="15811" xr:uid="{71F52DEF-4F89-4779-B4D3-61E4EF7DACF1}"/>
    <cellStyle name="SAPBEXHLevel3 6 2 2" xfId="7212" xr:uid="{1731AB98-CEE7-45E5-A173-5D74141C00B4}"/>
    <cellStyle name="SAPBEXHLevel3 6 2 3" xfId="8433" xr:uid="{C17E07EC-A545-43E6-9383-F41C13A08ECF}"/>
    <cellStyle name="SAPBEXHLevel3 6 2 4" xfId="9685" xr:uid="{7CF68A7B-1645-409C-B0C4-DEA31C7B3501}"/>
    <cellStyle name="SAPBEXHLevel3 6 2 5" xfId="10919" xr:uid="{02E09C4A-001D-4C25-B1BE-1796C59C0661}"/>
    <cellStyle name="SAPBEXHLevel3 6 2 6" xfId="12078" xr:uid="{2A809ADA-6DFC-48E0-BA8B-C492F5D3A28D}"/>
    <cellStyle name="SAPBEXHLevel3 6 2 7" xfId="13206" xr:uid="{131E2F8C-95F4-4CB2-82BE-9402FBFEECBD}"/>
    <cellStyle name="SAPBEXHLevel3 6 2 8" xfId="14313" xr:uid="{DB2D7E69-802B-4BF1-9BE4-A7A4B5C96E29}"/>
    <cellStyle name="SAPBEXHLevel3 6 2 9" xfId="15219" xr:uid="{8105F706-95D1-4AEF-85E4-7EEE846F6784}"/>
    <cellStyle name="SAPBEXHLevel3 6 3" xfId="4528" xr:uid="{94D7E894-69E9-4A5B-9864-5AC044CF2EE1}"/>
    <cellStyle name="SAPBEXHLevel3 6 4" xfId="6000" xr:uid="{0FA0C7D6-B1D1-4592-B940-F271AE3B0102}"/>
    <cellStyle name="SAPBEXHLevel3 6 5" xfId="6473" xr:uid="{9917B601-D233-4B13-B20A-8C78BB7A137D}"/>
    <cellStyle name="SAPBEXHLevel3 6 6" xfId="6343" xr:uid="{0AF28899-3F95-4033-8C90-30E1B6E7AB0A}"/>
    <cellStyle name="SAPBEXHLevel3 6 7" xfId="8938" xr:uid="{B7C54B10-A0DE-4CE1-92C2-5CA72DAF7BC0}"/>
    <cellStyle name="SAPBEXHLevel3 6 8" xfId="10186" xr:uid="{F54535C0-3703-4E41-940F-DA33BFFBC593}"/>
    <cellStyle name="SAPBEXHLevel3 6 9" xfId="10053" xr:uid="{15BFF775-0940-4BBB-9BE3-F2A6D01FA494}"/>
    <cellStyle name="SAPBEXHLevel3 7" xfId="1927" xr:uid="{00000000-0005-0000-0000-0000C2080000}"/>
    <cellStyle name="SAPBEXHLevel3 7 10" xfId="12476" xr:uid="{761B3C35-D787-409D-ADF7-E19EB9BFAD22}"/>
    <cellStyle name="SAPBEXHLevel3 7 11" xfId="12278" xr:uid="{86E3264B-D92F-4CEE-ABD5-8683D3D45960}"/>
    <cellStyle name="SAPBEXHLevel3 7 12" xfId="14613" xr:uid="{B4C7FA93-7C0F-44B1-8AD4-9054A7E51551}"/>
    <cellStyle name="SAPBEXHLevel3 7 2" xfId="5744" xr:uid="{B2CE1384-2729-44BF-8F88-7732DD34FDD4}"/>
    <cellStyle name="SAPBEXHLevel3 7 2 10" xfId="15812" xr:uid="{2DC08827-4AD8-484D-8D33-54F20D2AE01B}"/>
    <cellStyle name="SAPBEXHLevel3 7 2 2" xfId="7213" xr:uid="{1459923F-8D49-4E62-94FF-3B3FCB5AAD75}"/>
    <cellStyle name="SAPBEXHLevel3 7 2 3" xfId="8434" xr:uid="{2249E89E-3945-46E3-835B-46163490CFCE}"/>
    <cellStyle name="SAPBEXHLevel3 7 2 4" xfId="9686" xr:uid="{87872ED3-F202-4BBC-A55D-4E8FDAC6AAA6}"/>
    <cellStyle name="SAPBEXHLevel3 7 2 5" xfId="10920" xr:uid="{2D740BAE-363B-45B4-8FDD-1335A9603B13}"/>
    <cellStyle name="SAPBEXHLevel3 7 2 6" xfId="12079" xr:uid="{AD54CD48-B18D-4445-9169-0FD287E7E676}"/>
    <cellStyle name="SAPBEXHLevel3 7 2 7" xfId="13207" xr:uid="{94263D97-0FE0-4C49-B7DD-29FC276C7F38}"/>
    <cellStyle name="SAPBEXHLevel3 7 2 8" xfId="14314" xr:uid="{9BF9D8FE-F1A1-42FA-B17C-782E23DB2D7E}"/>
    <cellStyle name="SAPBEXHLevel3 7 2 9" xfId="15220" xr:uid="{BE387139-C35F-4CA4-BA2C-B27FD03738BF}"/>
    <cellStyle name="SAPBEXHLevel3 7 3" xfId="4529" xr:uid="{D4726550-F260-44AF-A529-C17800C14147}"/>
    <cellStyle name="SAPBEXHLevel3 7 4" xfId="6001" xr:uid="{9CBAA3D5-78FD-4F11-99C2-C0B76BDB90A8}"/>
    <cellStyle name="SAPBEXHLevel3 7 5" xfId="3164" xr:uid="{F9889FFF-7D21-4DC7-AC35-6F191C13796B}"/>
    <cellStyle name="SAPBEXHLevel3 7 6" xfId="7700" xr:uid="{F43A85C3-F224-4490-9247-5BACC5D2068D}"/>
    <cellStyle name="SAPBEXHLevel3 7 7" xfId="8937" xr:uid="{A0F8DA11-4520-494F-AA62-A15A8C254B73}"/>
    <cellStyle name="SAPBEXHLevel3 7 8" xfId="10185" xr:uid="{B12B8AC3-2A07-4BF7-8550-7FEED58A1C58}"/>
    <cellStyle name="SAPBEXHLevel3 7 9" xfId="11440" xr:uid="{021A4EF0-BB8A-4A4E-8061-24713600A99D}"/>
    <cellStyle name="SAPBEXHLevel3 8" xfId="1928" xr:uid="{00000000-0005-0000-0000-0000C3080000}"/>
    <cellStyle name="SAPBEXHLevel3 8 10" xfId="11193" xr:uid="{064EDC51-D68F-4DCE-A848-C67C79DB84F3}"/>
    <cellStyle name="SAPBEXHLevel3 8 11" xfId="13627" xr:uid="{ED1BA197-F483-4540-8997-283F042554C9}"/>
    <cellStyle name="SAPBEXHLevel3 8 12" xfId="13476" xr:uid="{31DB47AE-4B94-45EB-B26E-AE9BEA05E1B4}"/>
    <cellStyle name="SAPBEXHLevel3 8 2" xfId="5745" xr:uid="{EFC7444E-0A0A-4751-A9BA-05C761D0AEB4}"/>
    <cellStyle name="SAPBEXHLevel3 8 2 10" xfId="15813" xr:uid="{B978B154-F1D6-4B4C-8CD8-303234B5554C}"/>
    <cellStyle name="SAPBEXHLevel3 8 2 2" xfId="7214" xr:uid="{47A789DF-5877-4751-956B-8D4FABCAF8DE}"/>
    <cellStyle name="SAPBEXHLevel3 8 2 3" xfId="8435" xr:uid="{6905D51E-808B-465B-A28A-0B38C1CAF5C9}"/>
    <cellStyle name="SAPBEXHLevel3 8 2 4" xfId="9687" xr:uid="{F404FDB3-86F7-4576-AE3C-5D8A13547117}"/>
    <cellStyle name="SAPBEXHLevel3 8 2 5" xfId="10921" xr:uid="{C6BC69EE-D928-4C93-8100-9CC410E8917B}"/>
    <cellStyle name="SAPBEXHLevel3 8 2 6" xfId="12080" xr:uid="{93DD3EBF-29DF-4DDD-8F13-D66108F099C2}"/>
    <cellStyle name="SAPBEXHLevel3 8 2 7" xfId="13208" xr:uid="{E77D2D90-4664-4B48-8761-2D57A7E46EC2}"/>
    <cellStyle name="SAPBEXHLevel3 8 2 8" xfId="14315" xr:uid="{61DBEE02-5CF1-49B0-8A35-5537911DE934}"/>
    <cellStyle name="SAPBEXHLevel3 8 2 9" xfId="15221" xr:uid="{09558D57-741D-4846-9E3D-557A89F5729B}"/>
    <cellStyle name="SAPBEXHLevel3 8 3" xfId="4530" xr:uid="{355FBF09-E05A-475C-AD6F-40A2F92E7DAE}"/>
    <cellStyle name="SAPBEXHLevel3 8 4" xfId="6002" xr:uid="{73FBA985-F295-4B37-9DD6-8D0FD4E2595E}"/>
    <cellStyle name="SAPBEXHLevel3 8 5" xfId="6472" xr:uid="{ED705425-89FB-4945-9132-12FE3C470FDF}"/>
    <cellStyle name="SAPBEXHLevel3 8 6" xfId="7699" xr:uid="{46E04CD9-980C-42E8-9937-47829F32075E}"/>
    <cellStyle name="SAPBEXHLevel3 8 7" xfId="7462" xr:uid="{486D39EA-31A1-460C-8284-22D66CF8DC6F}"/>
    <cellStyle name="SAPBEXHLevel3 8 8" xfId="8718" xr:uid="{0A6C379D-BF83-471B-9509-43E7917CE0F5}"/>
    <cellStyle name="SAPBEXHLevel3 8 9" xfId="11439" xr:uid="{6C5B78FF-30A8-4F76-9910-A6199115C8B7}"/>
    <cellStyle name="SAPBEXHLevel3 9" xfId="1929" xr:uid="{00000000-0005-0000-0000-0000C4080000}"/>
    <cellStyle name="SAPBEXHLevel3 9 10" xfId="12475" xr:uid="{E18289C1-6B56-40B0-A184-C3A007FFA124}"/>
    <cellStyle name="SAPBEXHLevel3 9 11" xfId="12279" xr:uid="{544ACFC6-7639-414E-9619-159B42B3B502}"/>
    <cellStyle name="SAPBEXHLevel3 9 12" xfId="14612" xr:uid="{75330636-ED20-4C15-8D43-C793B981A81E}"/>
    <cellStyle name="SAPBEXHLevel3 9 2" xfId="5746" xr:uid="{18735245-B46D-4DFE-B720-74749D40B44A}"/>
    <cellStyle name="SAPBEXHLevel3 9 2 10" xfId="15814" xr:uid="{01F58FBB-1535-4AAE-8F24-843A088F080B}"/>
    <cellStyle name="SAPBEXHLevel3 9 2 2" xfId="7215" xr:uid="{82C3AC49-E9C2-4334-9559-8568BF5D22EC}"/>
    <cellStyle name="SAPBEXHLevel3 9 2 3" xfId="8436" xr:uid="{645E5487-BB21-49F6-879B-C2716027A987}"/>
    <cellStyle name="SAPBEXHLevel3 9 2 4" xfId="9688" xr:uid="{7F629FAA-B9A0-4F8A-BA8B-2C70C3920A30}"/>
    <cellStyle name="SAPBEXHLevel3 9 2 5" xfId="10922" xr:uid="{6CBA6729-A7F5-4B25-BB8A-0D3554DE4C5C}"/>
    <cellStyle name="SAPBEXHLevel3 9 2 6" xfId="12081" xr:uid="{7A2D0DA3-42E6-448A-9A25-D142B5F819C7}"/>
    <cellStyle name="SAPBEXHLevel3 9 2 7" xfId="13209" xr:uid="{54692F2C-8C99-4522-8150-A5F068CEFAE8}"/>
    <cellStyle name="SAPBEXHLevel3 9 2 8" xfId="14316" xr:uid="{688B1073-D174-490D-B776-4F0DDFF508FC}"/>
    <cellStyle name="SAPBEXHLevel3 9 2 9" xfId="15222" xr:uid="{3D8532C6-1BA6-4C7A-9FF1-F403E7E315FF}"/>
    <cellStyle name="SAPBEXHLevel3 9 3" xfId="4531" xr:uid="{205179E2-A140-403D-89DE-017BEEA86C5E}"/>
    <cellStyle name="SAPBEXHLevel3 9 4" xfId="6003" xr:uid="{68A3F5E8-A971-498D-B543-EA2233C9357B}"/>
    <cellStyle name="SAPBEXHLevel3 9 5" xfId="4760" xr:uid="{A5744904-1DB0-4D33-B2CD-3E4E48A2BC5A}"/>
    <cellStyle name="SAPBEXHLevel3 9 6" xfId="7698" xr:uid="{3D77D545-A510-4C95-8AA6-32B060CAC423}"/>
    <cellStyle name="SAPBEXHLevel3 9 7" xfId="8936" xr:uid="{50B5B2AA-79F6-4E9C-8722-2667E231EDB8}"/>
    <cellStyle name="SAPBEXHLevel3 9 8" xfId="10184" xr:uid="{A4D5D03F-CB37-4C67-8364-6CA90C206358}"/>
    <cellStyle name="SAPBEXHLevel3 9 9" xfId="11438" xr:uid="{65753330-2E24-479C-B51C-962929D171A7}"/>
    <cellStyle name="SAPBEXHLevel3_gxaccion, 68" xfId="1930" xr:uid="{00000000-0005-0000-0000-0000C5080000}"/>
    <cellStyle name="SAPBEXHLevel3X" xfId="1931" xr:uid="{00000000-0005-0000-0000-0000C6080000}"/>
    <cellStyle name="SAPBEXHLevel3X 10" xfId="1932" xr:uid="{00000000-0005-0000-0000-0000C7080000}"/>
    <cellStyle name="SAPBEXHLevel3X 10 10" xfId="13843" xr:uid="{AA0D6F74-C063-45A0-8B2C-943EBBBEFAA8}"/>
    <cellStyle name="SAPBEXHLevel3X 10 11" xfId="13477" xr:uid="{DA7B53C1-70AB-49BD-8062-3FFADAFB8C04}"/>
    <cellStyle name="SAPBEXHLevel3X 10 2" xfId="4533" xr:uid="{32AEA18D-F16C-4396-ABD5-2F78D7798CC3}"/>
    <cellStyle name="SAPBEXHLevel3X 10 3" xfId="6005" xr:uid="{5FA7E703-CBC9-4F47-BC08-936949C859B1}"/>
    <cellStyle name="SAPBEXHLevel3X 10 4" xfId="6710" xr:uid="{8DAEF322-FD96-44EA-A99D-AFDECDEC7515}"/>
    <cellStyle name="SAPBEXHLevel3X 10 5" xfId="7696" xr:uid="{E8399529-7EAA-4604-ACA5-22D2ABFCB7FF}"/>
    <cellStyle name="SAPBEXHLevel3X 10 6" xfId="7463" xr:uid="{D74EA226-0CBA-4691-98F8-75A18046E3EA}"/>
    <cellStyle name="SAPBEXHLevel3X 10 7" xfId="8719" xr:uid="{AFA524DC-F9D0-4C20-9BE4-7423FB769A64}"/>
    <cellStyle name="SAPBEXHLevel3X 10 8" xfId="11436" xr:uid="{1804201A-C413-426C-A5FE-DD1EB88B2324}"/>
    <cellStyle name="SAPBEXHLevel3X 10 9" xfId="11194" xr:uid="{C3B76338-F2ED-43B1-9013-47D50C69FA6C}"/>
    <cellStyle name="SAPBEXHLevel3X 11" xfId="1933" xr:uid="{00000000-0005-0000-0000-0000C8080000}"/>
    <cellStyle name="SAPBEXHLevel3X 11 10" xfId="12281" xr:uid="{D6288D54-C580-49F7-B873-79ABDCF45124}"/>
    <cellStyle name="SAPBEXHLevel3X 11 11" xfId="14610" xr:uid="{705762F5-94CF-46EF-9A5E-B69B00246481}"/>
    <cellStyle name="SAPBEXHLevel3X 11 2" xfId="4534" xr:uid="{B4FAC3D8-C39A-4191-9A88-75A545B74422}"/>
    <cellStyle name="SAPBEXHLevel3X 11 3" xfId="6006" xr:uid="{0D70259A-D466-4815-A08F-6453593321D8}"/>
    <cellStyle name="SAPBEXHLevel3X 11 4" xfId="4762" xr:uid="{3AB04478-E46A-47B8-BB1B-6399EAD6B420}"/>
    <cellStyle name="SAPBEXHLevel3X 11 5" xfId="7695" xr:uid="{F5E3CB69-31A3-4D20-89DB-78D4D00C8DC8}"/>
    <cellStyle name="SAPBEXHLevel3X 11 6" xfId="8934" xr:uid="{89219606-09FF-49CA-B3A9-2C63CC515B01}"/>
    <cellStyle name="SAPBEXHLevel3X 11 7" xfId="10182" xr:uid="{55564C44-E26F-4D9B-B938-8C1D5144813D}"/>
    <cellStyle name="SAPBEXHLevel3X 11 8" xfId="11435" xr:uid="{9033B657-7BC5-4C74-BAD3-482905E76D2E}"/>
    <cellStyle name="SAPBEXHLevel3X 11 9" xfId="12473" xr:uid="{CFF7F493-C043-438B-8B43-DA91848633B1}"/>
    <cellStyle name="SAPBEXHLevel3X 12" xfId="2710" xr:uid="{00000000-0005-0000-0000-0000C9080000}"/>
    <cellStyle name="SAPBEXHLevel3X 13" xfId="2749" xr:uid="{00000000-0005-0000-0000-0000CA080000}"/>
    <cellStyle name="SAPBEXHLevel3X 14" xfId="2805" xr:uid="{4F64561A-7504-474E-842A-1AA38F535340}"/>
    <cellStyle name="SAPBEXHLevel3X 15" xfId="2857" xr:uid="{272F9FC6-B1A0-4F7A-ABB8-54AF506998B6}"/>
    <cellStyle name="SAPBEXHLevel3X 16" xfId="2899" xr:uid="{0D906F24-9987-42F3-8DCC-B2F657D25843}"/>
    <cellStyle name="SAPBEXHLevel3X 17" xfId="2943" xr:uid="{4DA2B050-4B63-4ACF-8C9C-F61950573C14}"/>
    <cellStyle name="SAPBEXHLevel3X 18" xfId="2987" xr:uid="{30536696-4CD9-4774-9B5F-2E13D1FDEC4D}"/>
    <cellStyle name="SAPBEXHLevel3X 19" xfId="4532" xr:uid="{F52426BB-7C8F-41EB-8A83-46C94F691DBF}"/>
    <cellStyle name="SAPBEXHLevel3X 2" xfId="1934" xr:uid="{00000000-0005-0000-0000-0000CB080000}"/>
    <cellStyle name="SAPBEXHLevel3X 2 10" xfId="7464" xr:uid="{58477355-5164-47D8-9A24-19C421224498}"/>
    <cellStyle name="SAPBEXHLevel3X 2 11" xfId="8720" xr:uid="{38F57E9D-9790-496A-9B05-B95660509BFF}"/>
    <cellStyle name="SAPBEXHLevel3X 2 12" xfId="9942" xr:uid="{4A0B08A2-F4FB-4B19-8D3A-A4952E3D7818}"/>
    <cellStyle name="SAPBEXHLevel3X 2 13" xfId="11195" xr:uid="{E00ECB7D-26E7-47AA-BBDD-6E8F3472B61C}"/>
    <cellStyle name="SAPBEXHLevel3X 2 14" xfId="12282" xr:uid="{E4CAA868-D3B6-41D6-9938-0E5FA1274FDF}"/>
    <cellStyle name="SAPBEXHLevel3X 2 15" xfId="13478" xr:uid="{72A1779D-13CE-4C2D-8A30-FA308F4BDB66}"/>
    <cellStyle name="SAPBEXHLevel3X 2 2" xfId="1935" xr:uid="{00000000-0005-0000-0000-0000CC080000}"/>
    <cellStyle name="SAPBEXHLevel3X 2 2 10" xfId="12711" xr:uid="{0DFCFD9E-C448-478E-8834-EBD66FF5E14E}"/>
    <cellStyle name="SAPBEXHLevel3X 2 2 11" xfId="12356" xr:uid="{FFB0A4FF-72AC-46EF-8C01-6CE5767F07CE}"/>
    <cellStyle name="SAPBEXHLevel3X 2 2 12" xfId="14780" xr:uid="{51C2F88A-D5CC-4F1F-AA74-A3B3F5E03271}"/>
    <cellStyle name="SAPBEXHLevel3X 2 2 2" xfId="1936" xr:uid="{00000000-0005-0000-0000-0000CD080000}"/>
    <cellStyle name="SAPBEXHLevel3X 2 2 2 10" xfId="13626" xr:uid="{51E45322-E150-4F10-A8D5-DCE0BA9B10DD}"/>
    <cellStyle name="SAPBEXHLevel3X 2 2 2 11" xfId="13479" xr:uid="{A7FBB9A2-3DBF-4851-B2D6-26D2A545CE5B}"/>
    <cellStyle name="SAPBEXHLevel3X 2 2 2 2" xfId="4537" xr:uid="{B446AD5A-EFF9-4D48-95F5-C0D5B7D1FD31}"/>
    <cellStyle name="SAPBEXHLevel3X 2 2 2 3" xfId="6009" xr:uid="{AE1F1248-A687-4F33-A097-80578B2AB20A}"/>
    <cellStyle name="SAPBEXHLevel3X 2 2 2 4" xfId="6471" xr:uid="{25688784-592E-494D-96B3-1E3098D75938}"/>
    <cellStyle name="SAPBEXHLevel3X 2 2 2 5" xfId="7693" xr:uid="{DCB101BE-DBB1-4ADD-ADF9-51C05235D723}"/>
    <cellStyle name="SAPBEXHLevel3X 2 2 2 6" xfId="7465" xr:uid="{48574D06-2ED7-4EF0-AB56-A372F6401FDE}"/>
    <cellStyle name="SAPBEXHLevel3X 2 2 2 7" xfId="8721" xr:uid="{88BCA5BB-5120-4FF4-B4B9-CFFEDAA82485}"/>
    <cellStyle name="SAPBEXHLevel3X 2 2 2 8" xfId="9943" xr:uid="{1897C322-1BA7-4255-8BFC-EDD6849D043A}"/>
    <cellStyle name="SAPBEXHLevel3X 2 2 2 9" xfId="11196" xr:uid="{1C64AC92-40B3-4418-9BA2-DFB8541FBD46}"/>
    <cellStyle name="SAPBEXHLevel3X 2 2 3" xfId="4536" xr:uid="{E7E9665B-73D4-4064-B3C0-7534EA9AC1D7}"/>
    <cellStyle name="SAPBEXHLevel3X 2 2 4" xfId="6008" xr:uid="{590B2B56-4426-4097-94DF-4996E190E75B}"/>
    <cellStyle name="SAPBEXHLevel3X 2 2 5" xfId="4862" xr:uid="{1656AE74-F7C4-43F3-820E-890F7488A0F3}"/>
    <cellStyle name="SAPBEXHLevel3X 2 2 6" xfId="6254" xr:uid="{664662B3-472D-45BE-A722-CA474CA5E5A7}"/>
    <cellStyle name="SAPBEXHLevel3X 2 2 7" xfId="9181" xr:uid="{A2165172-A274-411C-8CFB-025590ABDAEB}"/>
    <cellStyle name="SAPBEXHLevel3X 2 2 8" xfId="10420" xr:uid="{59D0436C-E434-426E-8D3C-95160309C437}"/>
    <cellStyle name="SAPBEXHLevel3X 2 2 9" xfId="11434" xr:uid="{E54C4891-1469-4AA2-B249-EE29C49AAAFD}"/>
    <cellStyle name="SAPBEXHLevel3X 2 3" xfId="1937" xr:uid="{00000000-0005-0000-0000-0000CE080000}"/>
    <cellStyle name="SAPBEXHLevel3X 2 3 10" xfId="13625" xr:uid="{ED432C64-B73B-48B5-97ED-9A10807EAC05}"/>
    <cellStyle name="SAPBEXHLevel3X 2 3 11" xfId="13480" xr:uid="{2DDBD3E2-966D-4B92-92C9-64B58CF686ED}"/>
    <cellStyle name="SAPBEXHLevel3X 2 3 2" xfId="4538" xr:uid="{A343731C-1ED9-4372-8F7E-B47D78769FFE}"/>
    <cellStyle name="SAPBEXHLevel3X 2 3 3" xfId="6010" xr:uid="{5EE6D05A-E732-41C0-A978-EA66E696B23D}"/>
    <cellStyle name="SAPBEXHLevel3X 2 3 4" xfId="6470" xr:uid="{03F94BD6-08C1-40FB-AAE5-9405067FDD36}"/>
    <cellStyle name="SAPBEXHLevel3X 2 3 5" xfId="6255" xr:uid="{B9A61D5F-6DB7-4E96-99DF-0E5645BD6215}"/>
    <cellStyle name="SAPBEXHLevel3X 2 3 6" xfId="7466" xr:uid="{9FC7AC1C-F675-4EB5-844E-945C1B7F8575}"/>
    <cellStyle name="SAPBEXHLevel3X 2 3 7" xfId="8722" xr:uid="{3701FA16-B94D-4291-A323-5C1387264B5A}"/>
    <cellStyle name="SAPBEXHLevel3X 2 3 8" xfId="11433" xr:uid="{881D3B86-44CF-40A8-B85E-B3485F49477D}"/>
    <cellStyle name="SAPBEXHLevel3X 2 3 9" xfId="11197" xr:uid="{5CEE342E-9257-485B-AC81-D10A73B8D297}"/>
    <cellStyle name="SAPBEXHLevel3X 2 4" xfId="1938" xr:uid="{00000000-0005-0000-0000-0000CF080000}"/>
    <cellStyle name="SAPBEXHLevel3X 2 4 10" xfId="13624" xr:uid="{5D263F29-93DD-4ACC-8843-9DD299442913}"/>
    <cellStyle name="SAPBEXHLevel3X 2 4 11" xfId="13540" xr:uid="{8C8EF29C-C9FA-4673-9BEE-2E51096D471E}"/>
    <cellStyle name="SAPBEXHLevel3X 2 4 2" xfId="4539" xr:uid="{A9D0ECFD-421B-48A1-8EF3-94AC1E456476}"/>
    <cellStyle name="SAPBEXHLevel3X 2 4 3" xfId="6011" xr:uid="{25BEC9F0-D2CB-431A-978A-2B1F9D8B65CA}"/>
    <cellStyle name="SAPBEXHLevel3X 2 4 4" xfId="6469" xr:uid="{ED7DB349-D848-43BA-B5B7-7E2E4A470309}"/>
    <cellStyle name="SAPBEXHLevel3X 2 4 5" xfId="7692" xr:uid="{8831C9D5-908B-4CB6-B0A3-50D54186048E}"/>
    <cellStyle name="SAPBEXHLevel3X 2 4 6" xfId="7566" xr:uid="{3F35D770-A35E-4EFB-89B8-27A19F4812DA}"/>
    <cellStyle name="SAPBEXHLevel3X 2 4 7" xfId="8812" xr:uid="{B29D444A-10B3-4D01-AB16-3B7954575022}"/>
    <cellStyle name="SAPBEXHLevel3X 2 4 8" xfId="9944" xr:uid="{6F30C796-7339-4811-BEAF-9FEFB1884DE3}"/>
    <cellStyle name="SAPBEXHLevel3X 2 4 9" xfId="11276" xr:uid="{E68A448B-43F5-44C7-9E1A-545E239579B3}"/>
    <cellStyle name="SAPBEXHLevel3X 2 5" xfId="1939" xr:uid="{00000000-0005-0000-0000-0000D0080000}"/>
    <cellStyle name="SAPBEXHLevel3X 2 5 10" xfId="13623" xr:uid="{D5500639-1C6B-4123-9BDF-8F19F83755EF}"/>
    <cellStyle name="SAPBEXHLevel3X 2 5 11" xfId="14609" xr:uid="{75B65A52-F7BE-400B-BC36-83824EFE3BF0}"/>
    <cellStyle name="SAPBEXHLevel3X 2 5 2" xfId="4540" xr:uid="{8F2326F4-B699-4A9C-A6A5-A00FB4DFFF96}"/>
    <cellStyle name="SAPBEXHLevel3X 2 5 3" xfId="6012" xr:uid="{6F6CBA6C-D051-4329-82AF-32C30D31C1C4}"/>
    <cellStyle name="SAPBEXHLevel3X 2 5 4" xfId="6468" xr:uid="{67C811DA-3FB4-4781-A26B-DC27A7916B71}"/>
    <cellStyle name="SAPBEXHLevel3X 2 5 5" xfId="6256" xr:uid="{958E697F-15CF-4771-BBF9-3F80D5F90749}"/>
    <cellStyle name="SAPBEXHLevel3X 2 5 6" xfId="8933" xr:uid="{C6F9EC33-16CC-4EDB-8E0A-D70E7EEF9C4D}"/>
    <cellStyle name="SAPBEXHLevel3X 2 5 7" xfId="10181" xr:uid="{920A6CF4-77E3-49B9-B457-8099393BDAA6}"/>
    <cellStyle name="SAPBEXHLevel3X 2 5 8" xfId="11432" xr:uid="{FEB8767F-808B-41EF-92EF-3A50E7A831FB}"/>
    <cellStyle name="SAPBEXHLevel3X 2 5 9" xfId="12472" xr:uid="{AA2F9413-BA92-444F-9C31-7BD1C39FA36D}"/>
    <cellStyle name="SAPBEXHLevel3X 2 6" xfId="4535" xr:uid="{6693FB5A-D43C-4DD1-852F-F7B367807A1B}"/>
    <cellStyle name="SAPBEXHLevel3X 2 7" xfId="6007" xr:uid="{950E2C43-BE75-4937-BDEB-E5D6C730F5E5}"/>
    <cellStyle name="SAPBEXHLevel3X 2 8" xfId="4763" xr:uid="{14802A74-FF41-46F3-A3BE-A5E6F0608A84}"/>
    <cellStyle name="SAPBEXHLevel3X 2 9" xfId="7694" xr:uid="{BF0AA01E-55A0-40D0-8312-810C860DE38B}"/>
    <cellStyle name="SAPBEXHLevel3X 20" xfId="6004" xr:uid="{45D5BE99-8A81-432C-80DC-7EDF2419C610}"/>
    <cellStyle name="SAPBEXHLevel3X 21" xfId="4761" xr:uid="{F9655539-E9A8-487E-B8D9-B2776A70E7DA}"/>
    <cellStyle name="SAPBEXHLevel3X 22" xfId="7697" xr:uid="{A2EFB938-0DC0-4D70-B818-F5C2D70A9C21}"/>
    <cellStyle name="SAPBEXHLevel3X 23" xfId="8935" xr:uid="{8E3F07B4-5AFD-4B66-A2C7-32AC34EE000C}"/>
    <cellStyle name="SAPBEXHLevel3X 24" xfId="10183" xr:uid="{94E29A3E-C871-47A4-910D-4ACDC8BE6998}"/>
    <cellStyle name="SAPBEXHLevel3X 25" xfId="11437" xr:uid="{FA4BBDE4-7313-481D-ACF4-7D03455B7207}"/>
    <cellStyle name="SAPBEXHLevel3X 26" xfId="12474" xr:uid="{3FC3289C-917E-4C90-B1D1-8EA626C27223}"/>
    <cellStyle name="SAPBEXHLevel3X 27" xfId="12280" xr:uid="{C74B40C8-18BA-48E7-AF49-9EC18BA26A53}"/>
    <cellStyle name="SAPBEXHLevel3X 28" xfId="14611" xr:uid="{6E79E2C0-830E-4847-927C-6B66A6F8F4BC}"/>
    <cellStyle name="SAPBEXHLevel3X 29" xfId="15898" xr:uid="{7E6AD9E7-D84A-48A2-9959-53371C2117DC}"/>
    <cellStyle name="SAPBEXHLevel3X 3" xfId="1940" xr:uid="{00000000-0005-0000-0000-0000D1080000}"/>
    <cellStyle name="SAPBEXHLevel3X 3 10" xfId="8932" xr:uid="{E9AAF546-81E1-4204-99E9-6CB7250BB07D}"/>
    <cellStyle name="SAPBEXHLevel3X 3 11" xfId="10180" xr:uid="{A22A1A52-2C97-4D97-A063-60249E4A654E}"/>
    <cellStyle name="SAPBEXHLevel3X 3 12" xfId="8738" xr:uid="{EDA59C66-7083-4F55-A411-A9C0B2BD7A0C}"/>
    <cellStyle name="SAPBEXHLevel3X 3 13" xfId="12471" xr:uid="{77BEC83A-B98B-481B-9ED2-B24BFD12A41C}"/>
    <cellStyle name="SAPBEXHLevel3X 3 14" xfId="13622" xr:uid="{6C204E93-CD07-4CAF-974E-33A69069AE4D}"/>
    <cellStyle name="SAPBEXHLevel3X 3 15" xfId="14608" xr:uid="{3ED3CBC8-1CA3-4750-9446-3BD6565C8B61}"/>
    <cellStyle name="SAPBEXHLevel3X 3 2" xfId="1941" xr:uid="{00000000-0005-0000-0000-0000D2080000}"/>
    <cellStyle name="SAPBEXHLevel3X 3 2 10" xfId="13621" xr:uid="{AF5343CC-3183-41BC-AF78-3D6F9AE15C56}"/>
    <cellStyle name="SAPBEXHLevel3X 3 2 11" xfId="14607" xr:uid="{24E6F9B9-3EBE-4296-879C-DD419CBA8AE6}"/>
    <cellStyle name="SAPBEXHLevel3X 3 2 2" xfId="4542" xr:uid="{023C369D-9518-4496-97BF-C4EECBDD9597}"/>
    <cellStyle name="SAPBEXHLevel3X 3 2 3" xfId="6014" xr:uid="{95AE428E-A01A-4D34-8E46-EEE725DE80F1}"/>
    <cellStyle name="SAPBEXHLevel3X 3 2 4" xfId="6466" xr:uid="{8AC095A0-4459-4787-86F0-FE5C1D4600A6}"/>
    <cellStyle name="SAPBEXHLevel3X 3 2 5" xfId="6257" xr:uid="{4511C6BD-537E-48C5-B126-7B8F8E2ADAC2}"/>
    <cellStyle name="SAPBEXHLevel3X 3 2 6" xfId="8931" xr:uid="{B397F60E-6BC0-4639-9944-472176E468E3}"/>
    <cellStyle name="SAPBEXHLevel3X 3 2 7" xfId="10179" xr:uid="{E55C995D-B14F-4FB4-A06A-AB717805649A}"/>
    <cellStyle name="SAPBEXHLevel3X 3 2 8" xfId="11595" xr:uid="{58B652A0-9450-401A-879C-1B99CCA5CEB0}"/>
    <cellStyle name="SAPBEXHLevel3X 3 2 9" xfId="12470" xr:uid="{D1F24DA9-F7DC-4860-B537-DA1AC2F969C1}"/>
    <cellStyle name="SAPBEXHLevel3X 3 3" xfId="1942" xr:uid="{00000000-0005-0000-0000-0000D3080000}"/>
    <cellStyle name="SAPBEXHLevel3X 3 3 10" xfId="13620" xr:uid="{8A1ECF9B-E1C3-4B31-B5F8-7B09E61CB3B1}"/>
    <cellStyle name="SAPBEXHLevel3X 3 3 11" xfId="14606" xr:uid="{0FB0AE84-7991-48A6-8C1D-6860F845B62E}"/>
    <cellStyle name="SAPBEXHLevel3X 3 3 2" xfId="4543" xr:uid="{05A4AB3B-C92A-4D5A-B527-241139CD7956}"/>
    <cellStyle name="SAPBEXHLevel3X 3 3 3" xfId="6015" xr:uid="{CDEF2ECE-CEAA-47BA-82F8-85F7C902DE77}"/>
    <cellStyle name="SAPBEXHLevel3X 3 3 4" xfId="6465" xr:uid="{A699E0C5-B384-4162-A88E-C9AA5689DF29}"/>
    <cellStyle name="SAPBEXHLevel3X 3 3 5" xfId="7928" xr:uid="{9384FB9E-02F7-457F-9D7F-2D6C9B7F628E}"/>
    <cellStyle name="SAPBEXHLevel3X 3 3 6" xfId="8930" xr:uid="{85A68252-20EB-4CB5-9D02-CDF9A07C7E9D}"/>
    <cellStyle name="SAPBEXHLevel3X 3 3 7" xfId="10178" xr:uid="{B39AA0B3-E394-40AC-8812-B163219F15B5}"/>
    <cellStyle name="SAPBEXHLevel3X 3 3 8" xfId="9945" xr:uid="{3294B846-05CD-4427-9621-CA27DA12F986}"/>
    <cellStyle name="SAPBEXHLevel3X 3 3 9" xfId="12469" xr:uid="{CD4B13FC-9FCF-49EC-B620-2DB90CEEB3EA}"/>
    <cellStyle name="SAPBEXHLevel3X 3 4" xfId="1943" xr:uid="{00000000-0005-0000-0000-0000D4080000}"/>
    <cellStyle name="SAPBEXHLevel3X 3 4 10" xfId="13619" xr:uid="{772DF9BC-3231-493D-A0FC-7DDF5D67FBC2}"/>
    <cellStyle name="SAPBEXHLevel3X 3 4 11" xfId="14605" xr:uid="{390CEF8A-B89C-42BB-89F3-337FF670C215}"/>
    <cellStyle name="SAPBEXHLevel3X 3 4 2" xfId="4544" xr:uid="{F2ECE979-09EF-4FA5-B555-257030EFD3E3}"/>
    <cellStyle name="SAPBEXHLevel3X 3 4 3" xfId="6016" xr:uid="{10CB0588-E656-475A-B489-9D5B4A8E6BF4}"/>
    <cellStyle name="SAPBEXHLevel3X 3 4 4" xfId="6464" xr:uid="{2F510B7A-3BC0-4AFD-80FE-1DDA9DA5A8D3}"/>
    <cellStyle name="SAPBEXHLevel3X 3 4 5" xfId="6258" xr:uid="{700DAB31-AF2B-4ADB-858F-F68831E63720}"/>
    <cellStyle name="SAPBEXHLevel3X 3 4 6" xfId="8929" xr:uid="{8A59E09D-DDB5-4109-A4E6-6BFE6099BC6B}"/>
    <cellStyle name="SAPBEXHLevel3X 3 4 7" xfId="10177" xr:uid="{A0D504E5-E125-46DF-A35F-B4F52F0FABFC}"/>
    <cellStyle name="SAPBEXHLevel3X 3 4 8" xfId="9946" xr:uid="{5DC72EB3-332C-4C80-8FA4-A2ED8FB968C1}"/>
    <cellStyle name="SAPBEXHLevel3X 3 4 9" xfId="12468" xr:uid="{0F8D86AB-7234-4EFB-8DA7-2347C3AE2DFF}"/>
    <cellStyle name="SAPBEXHLevel3X 3 5" xfId="1944" xr:uid="{00000000-0005-0000-0000-0000D5080000}"/>
    <cellStyle name="SAPBEXHLevel3X 3 5 10" xfId="12283" xr:uid="{C6375874-E021-4E3F-A8E1-3DF6CB680D59}"/>
    <cellStyle name="SAPBEXHLevel3X 3 5 11" xfId="14604" xr:uid="{0E6C9C2C-6F38-4928-B1E1-BA1FAAE2EAB3}"/>
    <cellStyle name="SAPBEXHLevel3X 3 5 2" xfId="4545" xr:uid="{CEB714B5-E58B-4862-83D6-311D3CDD7E38}"/>
    <cellStyle name="SAPBEXHLevel3X 3 5 3" xfId="6017" xr:uid="{87859C24-A07B-4604-AB8F-16430A644B13}"/>
    <cellStyle name="SAPBEXHLevel3X 3 5 4" xfId="4764" xr:uid="{462D7167-1C42-4453-87A9-3AB59662486F}"/>
    <cellStyle name="SAPBEXHLevel3X 3 5 5" xfId="6259" xr:uid="{7E8D2D35-F4E9-4735-813E-F6869D59533E}"/>
    <cellStyle name="SAPBEXHLevel3X 3 5 6" xfId="8928" xr:uid="{C4602DCE-21FA-4034-A7C4-8534A469CC05}"/>
    <cellStyle name="SAPBEXHLevel3X 3 5 7" xfId="10176" xr:uid="{9FB69991-94CA-42CB-8FF1-3649116E94CF}"/>
    <cellStyle name="SAPBEXHLevel3X 3 5 8" xfId="10054" xr:uid="{D074872A-5B38-45A7-B337-4C7D5B19A1D9}"/>
    <cellStyle name="SAPBEXHLevel3X 3 5 9" xfId="12467" xr:uid="{04370885-991E-4105-BAF7-5C4D5297CB25}"/>
    <cellStyle name="SAPBEXHLevel3X 3 6" xfId="4541" xr:uid="{1AABD17E-30D0-4278-B4FA-D3C1263E41A6}"/>
    <cellStyle name="SAPBEXHLevel3X 3 7" xfId="6013" xr:uid="{ADDCB2AD-6BB1-4E30-A89C-8894952CC983}"/>
    <cellStyle name="SAPBEXHLevel3X 3 8" xfId="6467" xr:uid="{0CECBB83-D0D5-4EBE-941E-FFD1246D488D}"/>
    <cellStyle name="SAPBEXHLevel3X 3 9" xfId="7691" xr:uid="{830FBA18-9EFF-40AF-B73F-F623BEAE54E2}"/>
    <cellStyle name="SAPBEXHLevel3X 4" xfId="1945" xr:uid="{00000000-0005-0000-0000-0000D6080000}"/>
    <cellStyle name="SAPBEXHLevel3X 4 10" xfId="8927" xr:uid="{A6F85374-15C0-41C5-8396-57F76FB4F81B}"/>
    <cellStyle name="SAPBEXHLevel3X 4 11" xfId="10175" xr:uid="{4BFF14D2-4639-4F86-A39E-68978E15DA64}"/>
    <cellStyle name="SAPBEXHLevel3X 4 12" xfId="11431" xr:uid="{88B9584C-DC31-4BE9-80F9-6E39823768CD}"/>
    <cellStyle name="SAPBEXHLevel3X 4 13" xfId="12466" xr:uid="{35C2BDCA-F57E-4E0F-B30B-4A874DBD7E91}"/>
    <cellStyle name="SAPBEXHLevel3X 4 14" xfId="13618" xr:uid="{A011A258-779C-4E49-8F30-B3B59602B344}"/>
    <cellStyle name="SAPBEXHLevel3X 4 15" xfId="14603" xr:uid="{A40A248B-6C4A-4FAF-BA3A-E8B2FB1D4DA6}"/>
    <cellStyle name="SAPBEXHLevel3X 4 2" xfId="1946" xr:uid="{00000000-0005-0000-0000-0000D7080000}"/>
    <cellStyle name="SAPBEXHLevel3X 4 2 10" xfId="12284" xr:uid="{D53D494E-7A66-4E10-B028-801F3D481C99}"/>
    <cellStyle name="SAPBEXHLevel3X 4 2 11" xfId="14602" xr:uid="{B36917A3-D102-464F-8BB0-5530F1886DDF}"/>
    <cellStyle name="SAPBEXHLevel3X 4 2 2" xfId="4547" xr:uid="{36DD15D6-1D01-45E8-B5C7-F4F452A26EDD}"/>
    <cellStyle name="SAPBEXHLevel3X 4 2 3" xfId="6019" xr:uid="{68D01802-FD13-433A-A49C-2C1CE8DE80E8}"/>
    <cellStyle name="SAPBEXHLevel3X 4 2 4" xfId="4765" xr:uid="{E7F4B585-0030-4792-BB82-F3C07FA6E6C3}"/>
    <cellStyle name="SAPBEXHLevel3X 4 2 5" xfId="7690" xr:uid="{7DA31B1E-0776-4F47-B45F-1A2313579754}"/>
    <cellStyle name="SAPBEXHLevel3X 4 2 6" xfId="8926" xr:uid="{B84F2E7C-2C56-4766-863C-79F56C7755E0}"/>
    <cellStyle name="SAPBEXHLevel3X 4 2 7" xfId="10174" xr:uid="{7D155A8F-2CA4-4E22-BAC3-043738A8E6C0}"/>
    <cellStyle name="SAPBEXHLevel3X 4 2 8" xfId="11430" xr:uid="{3518F7B8-2E52-45E7-ACAB-467C1F18E033}"/>
    <cellStyle name="SAPBEXHLevel3X 4 2 9" xfId="12465" xr:uid="{3D69D13E-F7DC-476B-B710-A834C550E554}"/>
    <cellStyle name="SAPBEXHLevel3X 4 3" xfId="1947" xr:uid="{00000000-0005-0000-0000-0000D8080000}"/>
    <cellStyle name="SAPBEXHLevel3X 4 3 10" xfId="13617" xr:uid="{9ED400CA-BE51-45E3-A2C4-8A4886F182C6}"/>
    <cellStyle name="SAPBEXHLevel3X 4 3 11" xfId="13481" xr:uid="{CB3637A2-A6A9-4A3B-995B-CBF8DC4E7D51}"/>
    <cellStyle name="SAPBEXHLevel3X 4 3 2" xfId="4548" xr:uid="{D60B2A8C-915D-4F62-A176-0A4174015AED}"/>
    <cellStyle name="SAPBEXHLevel3X 4 3 3" xfId="6020" xr:uid="{E3BC0DE2-35CA-46D1-BF81-3154374D80F6}"/>
    <cellStyle name="SAPBEXHLevel3X 4 3 4" xfId="6462" xr:uid="{CF6545D5-CF03-4E4B-A3CB-39D1924C8F74}"/>
    <cellStyle name="SAPBEXHLevel3X 4 3 5" xfId="6345" xr:uid="{66C4CD0E-0662-48B4-8582-6934CC8AEAAC}"/>
    <cellStyle name="SAPBEXHLevel3X 4 3 6" xfId="7467" xr:uid="{5B81AA67-9D5B-4F71-AE3C-FD99993B55F1}"/>
    <cellStyle name="SAPBEXHLevel3X 4 3 7" xfId="8723" xr:uid="{918E2A04-525E-409C-8A0A-F705B7E0C63C}"/>
    <cellStyle name="SAPBEXHLevel3X 4 3 8" xfId="11429" xr:uid="{543A06C5-0B94-48C1-8E0B-9F957437A1A2}"/>
    <cellStyle name="SAPBEXHLevel3X 4 3 9" xfId="11198" xr:uid="{6FFAD723-6F46-4D0E-9F7D-81147678EC04}"/>
    <cellStyle name="SAPBEXHLevel3X 4 4" xfId="1948" xr:uid="{00000000-0005-0000-0000-0000D9080000}"/>
    <cellStyle name="SAPBEXHLevel3X 4 4 10" xfId="12285" xr:uid="{CCE0BAB2-C1B9-44E8-A5D1-408A6F96B676}"/>
    <cellStyle name="SAPBEXHLevel3X 4 4 11" xfId="14601" xr:uid="{3838F1A7-0852-40BD-9E09-7FA468BF8BA2}"/>
    <cellStyle name="SAPBEXHLevel3X 4 4 2" xfId="4549" xr:uid="{BEC5ED02-8D2F-40AC-B338-3C53922BB34E}"/>
    <cellStyle name="SAPBEXHLevel3X 4 4 3" xfId="6021" xr:uid="{5434B68D-3B09-4B6E-973B-8BEC8937E359}"/>
    <cellStyle name="SAPBEXHLevel3X 4 4 4" xfId="4766" xr:uid="{FA7631F6-504B-4411-8B17-DBF3393FEB82}"/>
    <cellStyle name="SAPBEXHLevel3X 4 4 5" xfId="6346" xr:uid="{D9E139CE-0176-4A98-8051-75FFE3FD1406}"/>
    <cellStyle name="SAPBEXHLevel3X 4 4 6" xfId="8925" xr:uid="{9752D6A9-5D5F-48F4-B273-695170E6CA1A}"/>
    <cellStyle name="SAPBEXHLevel3X 4 4 7" xfId="10173" xr:uid="{142422F3-C72B-49D9-A618-54C268FAD095}"/>
    <cellStyle name="SAPBEXHLevel3X 4 4 8" xfId="11428" xr:uid="{F7124719-9C6A-4347-9B71-15C1C1373050}"/>
    <cellStyle name="SAPBEXHLevel3X 4 4 9" xfId="12464" xr:uid="{303FF8C2-8AC8-4347-BD43-654CFA2447FF}"/>
    <cellStyle name="SAPBEXHLevel3X 4 5" xfId="1949" xr:uid="{00000000-0005-0000-0000-0000DA080000}"/>
    <cellStyle name="SAPBEXHLevel3X 4 5 10" xfId="13616" xr:uid="{221F3529-3028-46B7-9BF0-6E7A71D36319}"/>
    <cellStyle name="SAPBEXHLevel3X 4 5 11" xfId="13482" xr:uid="{DD0757CB-B601-4D3E-80FB-D1B248C8BAC6}"/>
    <cellStyle name="SAPBEXHLevel3X 4 5 2" xfId="4550" xr:uid="{E1E32A7F-AE40-4B34-839F-925F0ED574C5}"/>
    <cellStyle name="SAPBEXHLevel3X 4 5 3" xfId="6022" xr:uid="{4A948400-8DF6-46EA-83BB-7E3AA4EB44BF}"/>
    <cellStyle name="SAPBEXHLevel3X 4 5 4" xfId="6461" xr:uid="{4576A889-6C02-4CF2-B317-04F0C5C75A38}"/>
    <cellStyle name="SAPBEXHLevel3X 4 5 5" xfId="6347" xr:uid="{13991576-9BB3-4FB7-9320-603F86513FA6}"/>
    <cellStyle name="SAPBEXHLevel3X 4 5 6" xfId="7468" xr:uid="{73ED7B18-E1AC-456A-8652-E33DEA93397A}"/>
    <cellStyle name="SAPBEXHLevel3X 4 5 7" xfId="8724" xr:uid="{C07E80D6-1884-4D71-8D69-679F917C48F9}"/>
    <cellStyle name="SAPBEXHLevel3X 4 5 8" xfId="11427" xr:uid="{EC219108-F28D-4CDD-8EC6-234C4CC131FB}"/>
    <cellStyle name="SAPBEXHLevel3X 4 5 9" xfId="11199" xr:uid="{BE24B2A5-F202-4FB0-BACB-11B564C050AA}"/>
    <cellStyle name="SAPBEXHLevel3X 4 6" xfId="4546" xr:uid="{C13D3882-D53F-4982-96B9-11F8BDDAF552}"/>
    <cellStyle name="SAPBEXHLevel3X 4 7" xfId="6018" xr:uid="{A6745048-FEDA-4450-8A82-1D8BB0E522CD}"/>
    <cellStyle name="SAPBEXHLevel3X 4 8" xfId="6463" xr:uid="{61EC24EA-0C3A-46FB-A0C9-D97FC76C62A3}"/>
    <cellStyle name="SAPBEXHLevel3X 4 9" xfId="6344" xr:uid="{B28BA1E2-BED8-4542-8A96-BF66CE3D6B43}"/>
    <cellStyle name="SAPBEXHLevel3X 5" xfId="1950" xr:uid="{00000000-0005-0000-0000-0000DB080000}"/>
    <cellStyle name="SAPBEXHLevel3X 5 10" xfId="8924" xr:uid="{0B70B312-2AAC-4B3A-B0A1-5BB7494A0476}"/>
    <cellStyle name="SAPBEXHLevel3X 5 11" xfId="10172" xr:uid="{C9F291D0-EA80-4228-A4AF-2766C9C94535}"/>
    <cellStyle name="SAPBEXHLevel3X 5 12" xfId="11426" xr:uid="{FCD01E14-618C-4D26-B010-171613E6DA86}"/>
    <cellStyle name="SAPBEXHLevel3X 5 13" xfId="12463" xr:uid="{00AA4774-5D86-45BC-A8A0-A649603F7762}"/>
    <cellStyle name="SAPBEXHLevel3X 5 14" xfId="12286" xr:uid="{0D730570-962B-4B97-9F18-0B7505882F83}"/>
    <cellStyle name="SAPBEXHLevel3X 5 15" xfId="14600" xr:uid="{A5331125-8774-4A40-A54B-A631B9FAFFCD}"/>
    <cellStyle name="SAPBEXHLevel3X 5 2" xfId="1951" xr:uid="{00000000-0005-0000-0000-0000DC080000}"/>
    <cellStyle name="SAPBEXHLevel3X 5 2 10" xfId="13842" xr:uid="{D27F1A2E-FBED-4735-9409-13B0B4D5FAC7}"/>
    <cellStyle name="SAPBEXHLevel3X 5 2 11" xfId="13483" xr:uid="{7B0B8156-55DF-42CA-9C6A-96AD0D90BE2F}"/>
    <cellStyle name="SAPBEXHLevel3X 5 2 2" xfId="4552" xr:uid="{07A6E098-6779-46AD-BF93-61615971AE13}"/>
    <cellStyle name="SAPBEXHLevel3X 5 2 3" xfId="6024" xr:uid="{A94D04C6-2F9E-4EF9-8E06-DB5F93380810}"/>
    <cellStyle name="SAPBEXHLevel3X 5 2 4" xfId="6709" xr:uid="{0636F9B6-95BE-4DDA-A69B-85F022E85AE4}"/>
    <cellStyle name="SAPBEXHLevel3X 5 2 5" xfId="6349" xr:uid="{F4373425-3ED8-4DC6-BF83-037234F6C7AB}"/>
    <cellStyle name="SAPBEXHLevel3X 5 2 6" xfId="7469" xr:uid="{6CDD63CD-EEEC-424F-BBE3-1F1CFA8A4720}"/>
    <cellStyle name="SAPBEXHLevel3X 5 2 7" xfId="8725" xr:uid="{D58B9CF4-26D6-4526-BA4C-2718E8BCDB3B}"/>
    <cellStyle name="SAPBEXHLevel3X 5 2 8" xfId="11425" xr:uid="{E02F8E82-3229-4A60-B0E2-DFE3C1FC4891}"/>
    <cellStyle name="SAPBEXHLevel3X 5 2 9" xfId="11200" xr:uid="{609F7514-5F56-4C2A-B04E-095D5A03A8AB}"/>
    <cellStyle name="SAPBEXHLevel3X 5 3" xfId="1952" xr:uid="{00000000-0005-0000-0000-0000DD080000}"/>
    <cellStyle name="SAPBEXHLevel3X 5 3 10" xfId="12287" xr:uid="{133EFACA-9FBB-40AF-9445-4634483BE493}"/>
    <cellStyle name="SAPBEXHLevel3X 5 3 11" xfId="14599" xr:uid="{0702CB0F-CA74-498A-A865-B0722B3942E3}"/>
    <cellStyle name="SAPBEXHLevel3X 5 3 2" xfId="4553" xr:uid="{4CD1116E-C455-4064-9E5A-5F1547BBED22}"/>
    <cellStyle name="SAPBEXHLevel3X 5 3 3" xfId="6025" xr:uid="{0B241974-10B0-4E0A-A200-032658C1713E}"/>
    <cellStyle name="SAPBEXHLevel3X 5 3 4" xfId="4768" xr:uid="{691A5B60-07D1-477D-BBEA-98134745A49E}"/>
    <cellStyle name="SAPBEXHLevel3X 5 3 5" xfId="6350" xr:uid="{DECA45D4-E523-405B-B5DD-34F56668B44E}"/>
    <cellStyle name="SAPBEXHLevel3X 5 3 6" xfId="8923" xr:uid="{D8BBA1AB-CE31-432F-A140-BAD3FA038FF9}"/>
    <cellStyle name="SAPBEXHLevel3X 5 3 7" xfId="10171" xr:uid="{A6F5B410-D2C0-4617-A740-8D4C156F286A}"/>
    <cellStyle name="SAPBEXHLevel3X 5 3 8" xfId="11424" xr:uid="{785F58C3-5F4F-46F8-89A6-A3D65928CC0B}"/>
    <cellStyle name="SAPBEXHLevel3X 5 3 9" xfId="12462" xr:uid="{F00F6962-BE32-4B46-B8D8-63526D8C830B}"/>
    <cellStyle name="SAPBEXHLevel3X 5 4" xfId="1953" xr:uid="{00000000-0005-0000-0000-0000DE080000}"/>
    <cellStyle name="SAPBEXHLevel3X 5 4 10" xfId="12288" xr:uid="{5071D6A3-45AF-45AF-9C23-06CD7C7AAA3E}"/>
    <cellStyle name="SAPBEXHLevel3X 5 4 11" xfId="13484" xr:uid="{B1538281-055A-4EFE-9FE9-B3C0DB923C5F}"/>
    <cellStyle name="SAPBEXHLevel3X 5 4 2" xfId="4554" xr:uid="{78F8B9E1-6A0A-4A85-9A24-CB049E8EFDF9}"/>
    <cellStyle name="SAPBEXHLevel3X 5 4 3" xfId="6026" xr:uid="{2BE7D293-18D6-4CC1-A3AB-E9FF9F3B5F01}"/>
    <cellStyle name="SAPBEXHLevel3X 5 4 4" xfId="4769" xr:uid="{E25E662F-A5E2-4C27-9295-A5580926C1AC}"/>
    <cellStyle name="SAPBEXHLevel3X 5 4 5" xfId="6351" xr:uid="{04B5A088-2EAC-4BBF-BF97-7D620BB542B4}"/>
    <cellStyle name="SAPBEXHLevel3X 5 4 6" xfId="7470" xr:uid="{C8C9EBD7-7D21-4C15-8687-FB2BA2176F8B}"/>
    <cellStyle name="SAPBEXHLevel3X 5 4 7" xfId="8726" xr:uid="{4412CACD-200A-4CC2-83A2-F9B5467C8170}"/>
    <cellStyle name="SAPBEXHLevel3X 5 4 8" xfId="9947" xr:uid="{6E831923-76C7-4265-8B2B-D5D48DD92B3C}"/>
    <cellStyle name="SAPBEXHLevel3X 5 4 9" xfId="11201" xr:uid="{3CE54E8C-E968-4DA7-A554-5908827F4F18}"/>
    <cellStyle name="SAPBEXHLevel3X 5 5" xfId="1954" xr:uid="{00000000-0005-0000-0000-0000DF080000}"/>
    <cellStyle name="SAPBEXHLevel3X 5 5 10" xfId="12357" xr:uid="{54B10D65-DCB1-4BC0-827E-61D27141CF52}"/>
    <cellStyle name="SAPBEXHLevel3X 5 5 11" xfId="14779" xr:uid="{07AA8D9E-6B16-4A6C-BC7C-5E0DF62BEBC6}"/>
    <cellStyle name="SAPBEXHLevel3X 5 5 2" xfId="4555" xr:uid="{01903A75-9D86-4FE3-8FBD-FD53AF1D35AA}"/>
    <cellStyle name="SAPBEXHLevel3X 5 5 3" xfId="6027" xr:uid="{17363DFD-64D9-43EA-A3A4-599E0C45DF61}"/>
    <cellStyle name="SAPBEXHLevel3X 5 5 4" xfId="4863" xr:uid="{DF6446A3-00BE-4CCB-AD40-3B23DD8A5515}"/>
    <cellStyle name="SAPBEXHLevel3X 5 5 5" xfId="6352" xr:uid="{D31B6A1B-8F79-4BF2-BB02-D73C2041D33A}"/>
    <cellStyle name="SAPBEXHLevel3X 5 5 6" xfId="9180" xr:uid="{E664BF14-4F90-4916-BE7E-9F71C1AAB097}"/>
    <cellStyle name="SAPBEXHLevel3X 5 5 7" xfId="10419" xr:uid="{C887958B-766C-47A7-AB26-53AF07CE26D3}"/>
    <cellStyle name="SAPBEXHLevel3X 5 5 8" xfId="11423" xr:uid="{1425C489-8821-4A71-AACA-5725329088EE}"/>
    <cellStyle name="SAPBEXHLevel3X 5 5 9" xfId="12710" xr:uid="{892DD0D0-10C6-48FA-8311-1B5CD2D00940}"/>
    <cellStyle name="SAPBEXHLevel3X 5 6" xfId="4551" xr:uid="{CCACB21D-EEAF-443E-A08F-0307577658A0}"/>
    <cellStyle name="SAPBEXHLevel3X 5 7" xfId="6023" xr:uid="{D8515859-4F2D-409B-8B5F-9CA67606CA71}"/>
    <cellStyle name="SAPBEXHLevel3X 5 8" xfId="4767" xr:uid="{8F06F8C9-1ADD-423D-8135-042143E0B867}"/>
    <cellStyle name="SAPBEXHLevel3X 5 9" xfId="6348" xr:uid="{CF25A185-E839-4784-9F82-6A27CE96F8B2}"/>
    <cellStyle name="SAPBEXHLevel3X 6" xfId="1955" xr:uid="{00000000-0005-0000-0000-0000E0080000}"/>
    <cellStyle name="SAPBEXHLevel3X 6 10" xfId="7471" xr:uid="{B13CD574-1B0E-4CBB-8487-5442E0BE7933}"/>
    <cellStyle name="SAPBEXHLevel3X 6 11" xfId="8727" xr:uid="{526AE845-BDBC-4066-84EE-A8198EBE8D09}"/>
    <cellStyle name="SAPBEXHLevel3X 6 12" xfId="9948" xr:uid="{93EAA489-63FD-4A7C-9876-D09F8BC72405}"/>
    <cellStyle name="SAPBEXHLevel3X 6 13" xfId="11202" xr:uid="{648C7370-96B5-4B70-82FD-954B49ECC0D2}"/>
    <cellStyle name="SAPBEXHLevel3X 6 14" xfId="13615" xr:uid="{D705D712-5A9F-4CE4-95BB-92621705A141}"/>
    <cellStyle name="SAPBEXHLevel3X 6 15" xfId="13485" xr:uid="{4D512E38-68F4-4E10-B564-A259357A2422}"/>
    <cellStyle name="SAPBEXHLevel3X 6 2" xfId="1956" xr:uid="{00000000-0005-0000-0000-0000E1080000}"/>
    <cellStyle name="SAPBEXHLevel3X 6 2 10" xfId="12358" xr:uid="{74201AC9-AB32-44B0-B5EC-69DA3717FFF0}"/>
    <cellStyle name="SAPBEXHLevel3X 6 2 11" xfId="13486" xr:uid="{4FBAFEDD-1A65-4DF6-A056-49AE068FA62D}"/>
    <cellStyle name="SAPBEXHLevel3X 6 2 2" xfId="4557" xr:uid="{808FE6A5-7487-47DA-964B-862A8178828B}"/>
    <cellStyle name="SAPBEXHLevel3X 6 2 3" xfId="6029" xr:uid="{10E7FB84-D0FD-463A-B052-210AB7AFF3DD}"/>
    <cellStyle name="SAPBEXHLevel3X 6 2 4" xfId="4864" xr:uid="{CB6D485B-9D4A-408F-B7D4-2CC997D4BC2C}"/>
    <cellStyle name="SAPBEXHLevel3X 6 2 5" xfId="6354" xr:uid="{713D3F41-6181-410F-B863-80C24EC724B7}"/>
    <cellStyle name="SAPBEXHLevel3X 6 2 6" xfId="4780" xr:uid="{296703D9-F90A-4AEF-87FA-4E62CB451893}"/>
    <cellStyle name="SAPBEXHLevel3X 6 2 7" xfId="8728" xr:uid="{975CD0D3-087A-4D7F-9934-4469EF09845E}"/>
    <cellStyle name="SAPBEXHLevel3X 6 2 8" xfId="11422" xr:uid="{03529994-8C6A-431A-9C04-4C4C7689F20C}"/>
    <cellStyle name="SAPBEXHLevel3X 6 2 9" xfId="11203" xr:uid="{DD096F9E-ED25-4DFB-B9C8-7D70A1D910AF}"/>
    <cellStyle name="SAPBEXHLevel3X 6 3" xfId="1957" xr:uid="{00000000-0005-0000-0000-0000E2080000}"/>
    <cellStyle name="SAPBEXHLevel3X 6 3 10" xfId="12359" xr:uid="{B8CFA121-2304-449E-9BA3-AA135226F445}"/>
    <cellStyle name="SAPBEXHLevel3X 6 3 11" xfId="13541" xr:uid="{209CA1D6-C41F-4BFA-973A-1702A170572E}"/>
    <cellStyle name="SAPBEXHLevel3X 6 3 2" xfId="4558" xr:uid="{9CC2DEA9-1171-437A-9061-78368A4F0B70}"/>
    <cellStyle name="SAPBEXHLevel3X 6 3 3" xfId="6030" xr:uid="{4EFD7276-882B-4843-91F2-C25CE4107D1C}"/>
    <cellStyle name="SAPBEXHLevel3X 6 3 4" xfId="4865" xr:uid="{33C3DCB5-67A5-4CE2-8492-68C7F6E15C17}"/>
    <cellStyle name="SAPBEXHLevel3X 6 3 5" xfId="6355" xr:uid="{C64C820F-AF49-4FC0-89AF-3CA5CCAEC66E}"/>
    <cellStyle name="SAPBEXHLevel3X 6 3 6" xfId="6264" xr:uid="{9620D319-0EA7-49E3-9C75-CBF3B02CDE09}"/>
    <cellStyle name="SAPBEXHLevel3X 6 3 7" xfId="8813" xr:uid="{8B3B0BC5-12AC-48FC-9220-8DC1D98DD695}"/>
    <cellStyle name="SAPBEXHLevel3X 6 3 8" xfId="9949" xr:uid="{9BDB1C0C-D2B6-4EF2-9441-1E68139D9D29}"/>
    <cellStyle name="SAPBEXHLevel3X 6 3 9" xfId="11277" xr:uid="{5570AB09-9A92-413C-9DD8-ED95D97E9D2A}"/>
    <cellStyle name="SAPBEXHLevel3X 6 4" xfId="1958" xr:uid="{00000000-0005-0000-0000-0000E3080000}"/>
    <cellStyle name="SAPBEXHLevel3X 6 4 10" xfId="12360" xr:uid="{878EE762-41D4-4131-A75E-E54DB066355D}"/>
    <cellStyle name="SAPBEXHLevel3X 6 4 11" xfId="14598" xr:uid="{836DE62D-C40C-42FA-A078-479B1FCD57B4}"/>
    <cellStyle name="SAPBEXHLevel3X 6 4 2" xfId="4559" xr:uid="{7EC7525E-39F4-47BC-B43C-0CDFD12EA246}"/>
    <cellStyle name="SAPBEXHLevel3X 6 4 3" xfId="6031" xr:uid="{98750932-0F91-4178-A7DD-9EEDD79AA285}"/>
    <cellStyle name="SAPBEXHLevel3X 6 4 4" xfId="4866" xr:uid="{31999C13-7DDF-444B-8047-2AE1097E81E4}"/>
    <cellStyle name="SAPBEXHLevel3X 6 4 5" xfId="6356" xr:uid="{B4840DA1-C106-418F-88FC-4EF68DFF741C}"/>
    <cellStyle name="SAPBEXHLevel3X 6 4 6" xfId="8922" xr:uid="{7848CD3D-183A-45C2-9056-781143CB2B8A}"/>
    <cellStyle name="SAPBEXHLevel3X 6 4 7" xfId="10170" xr:uid="{4D1E3AF6-9CE3-4ACC-B3CA-B7FECC63DCB4}"/>
    <cellStyle name="SAPBEXHLevel3X 6 4 8" xfId="11421" xr:uid="{62ADA123-AEDA-4201-BBBF-7FBADBCD099D}"/>
    <cellStyle name="SAPBEXHLevel3X 6 4 9" xfId="12461" xr:uid="{DBB3C215-AEEC-4648-A75D-0906C5DF3A12}"/>
    <cellStyle name="SAPBEXHLevel3X 6 5" xfId="1959" xr:uid="{00000000-0005-0000-0000-0000E4080000}"/>
    <cellStyle name="SAPBEXHLevel3X 6 5 10" xfId="12361" xr:uid="{D2340621-302F-4850-987F-6E3A5F28A042}"/>
    <cellStyle name="SAPBEXHLevel3X 6 5 11" xfId="13542" xr:uid="{C63B70CE-C72B-4BDE-A9E7-1DF4AE21FD4E}"/>
    <cellStyle name="SAPBEXHLevel3X 6 5 2" xfId="4560" xr:uid="{CD8A3CBC-7144-4140-B3A1-FA641D0B234C}"/>
    <cellStyle name="SAPBEXHLevel3X 6 5 3" xfId="6032" xr:uid="{C1C447A8-10D0-4D48-9824-2B453002007D}"/>
    <cellStyle name="SAPBEXHLevel3X 6 5 4" xfId="4867" xr:uid="{BE85CA3F-658C-4533-A278-277F4326E3C5}"/>
    <cellStyle name="SAPBEXHLevel3X 6 5 5" xfId="7927" xr:uid="{FA26E5E3-2AEF-4369-B7FB-0EADD34EBFEC}"/>
    <cellStyle name="SAPBEXHLevel3X 6 5 6" xfId="7567" xr:uid="{4E4EF735-5E6C-4556-A893-270391A8EFF0}"/>
    <cellStyle name="SAPBEXHLevel3X 6 5 7" xfId="8814" xr:uid="{2927B832-7738-420E-A798-781CD93A972A}"/>
    <cellStyle name="SAPBEXHLevel3X 6 5 8" xfId="9950" xr:uid="{DAAA218B-8947-4F13-B262-B8A9B955D35F}"/>
    <cellStyle name="SAPBEXHLevel3X 6 5 9" xfId="11278" xr:uid="{0D1C1416-EC4B-416F-925B-3860AEA77007}"/>
    <cellStyle name="SAPBEXHLevel3X 6 6" xfId="4556" xr:uid="{65A295F6-0B87-4464-BCE6-5E82DA0ADE8D}"/>
    <cellStyle name="SAPBEXHLevel3X 6 7" xfId="6028" xr:uid="{68527136-43EF-4C6F-83F8-8869F4ACDCE2}"/>
    <cellStyle name="SAPBEXHLevel3X 6 8" xfId="6460" xr:uid="{C7523B1D-F04B-400E-8B56-485E6F573E68}"/>
    <cellStyle name="SAPBEXHLevel3X 6 9" xfId="6353" xr:uid="{8A2ED0B3-2027-42BB-B378-1E641AF0AAA5}"/>
    <cellStyle name="SAPBEXHLevel3X 7" xfId="1960" xr:uid="{00000000-0005-0000-0000-0000E5080000}"/>
    <cellStyle name="SAPBEXHLevel3X 7 10" xfId="7568" xr:uid="{F7911F04-19A5-49CD-BF16-BDA4AC20FA21}"/>
    <cellStyle name="SAPBEXHLevel3X 7 11" xfId="8815" xr:uid="{9878F506-F1E6-4B57-AA03-1A01E8928CFA}"/>
    <cellStyle name="SAPBEXHLevel3X 7 12" xfId="11594" xr:uid="{CD94D0D4-B8ED-4F5C-B39C-75A5F7C74773}"/>
    <cellStyle name="SAPBEXHLevel3X 7 13" xfId="11279" xr:uid="{43184990-3FEC-4D68-9800-8A55E0551B74}"/>
    <cellStyle name="SAPBEXHLevel3X 7 14" xfId="12362" xr:uid="{02FC579D-EF1E-40C4-8B5C-93E1BFBA2315}"/>
    <cellStyle name="SAPBEXHLevel3X 7 15" xfId="13543" xr:uid="{7A3451A5-72FC-4A0D-A234-66FFC05BCFE0}"/>
    <cellStyle name="SAPBEXHLevel3X 7 2" xfId="1961" xr:uid="{00000000-0005-0000-0000-0000E6080000}"/>
    <cellStyle name="SAPBEXHLevel3X 7 2 10" xfId="12363" xr:uid="{6280396C-DC1B-489E-A319-E2FAB9C1BD06}"/>
    <cellStyle name="SAPBEXHLevel3X 7 2 11" xfId="13544" xr:uid="{A0616201-C692-4942-A1D4-39E34DCCA00D}"/>
    <cellStyle name="SAPBEXHLevel3X 7 2 2" xfId="4562" xr:uid="{5E0F9810-83C2-4118-8BBF-C85AB6B76190}"/>
    <cellStyle name="SAPBEXHLevel3X 7 2 3" xfId="6034" xr:uid="{1CBBD8F0-1C30-40BB-92CA-613917834EB7}"/>
    <cellStyle name="SAPBEXHLevel3X 7 2 4" xfId="4869" xr:uid="{5633ECDC-AC60-4948-A114-4EBEF5E290BF}"/>
    <cellStyle name="SAPBEXHLevel3X 7 2 5" xfId="6260" xr:uid="{20830CC6-7BCB-44F8-9E75-662342AAE79C}"/>
    <cellStyle name="SAPBEXHLevel3X 7 2 6" xfId="7569" xr:uid="{0A0EA028-A05C-44FF-81C6-919DBF14E759}"/>
    <cellStyle name="SAPBEXHLevel3X 7 2 7" xfId="8816" xr:uid="{8D22F987-73B9-4999-9937-CF75AF7BD82B}"/>
    <cellStyle name="SAPBEXHLevel3X 7 2 8" xfId="9951" xr:uid="{8555982E-4896-437D-9808-D3AC8060D47C}"/>
    <cellStyle name="SAPBEXHLevel3X 7 2 9" xfId="11280" xr:uid="{CAC375EF-47AE-4D32-8D97-B391C365D599}"/>
    <cellStyle name="SAPBEXHLevel3X 7 3" xfId="1962" xr:uid="{00000000-0005-0000-0000-0000E7080000}"/>
    <cellStyle name="SAPBEXHLevel3X 7 3 10" xfId="12364" xr:uid="{FCC64037-1ECE-468B-9623-AF296D070F2C}"/>
    <cellStyle name="SAPBEXHLevel3X 7 3 11" xfId="13545" xr:uid="{A69DFD06-356B-4395-8D60-F3F4DFBAB043}"/>
    <cellStyle name="SAPBEXHLevel3X 7 3 2" xfId="4563" xr:uid="{301833C7-804C-44F4-BE3E-5676A1EC36A9}"/>
    <cellStyle name="SAPBEXHLevel3X 7 3 3" xfId="6035" xr:uid="{6AE13854-5472-4E95-B5BE-3BD63E0CCF43}"/>
    <cellStyle name="SAPBEXHLevel3X 7 3 4" xfId="4870" xr:uid="{21998045-9805-4AE9-AC46-128EB1C3FD65}"/>
    <cellStyle name="SAPBEXHLevel3X 7 3 5" xfId="6402" xr:uid="{982EE644-DB3A-481C-A591-FEF21F259B36}"/>
    <cellStyle name="SAPBEXHLevel3X 7 3 6" xfId="7570" xr:uid="{65C13AF3-12EC-44AA-B4E9-97F659F95C4B}"/>
    <cellStyle name="SAPBEXHLevel3X 7 3 7" xfId="8817" xr:uid="{D59B8B46-1EBE-4007-9A52-3C2C58019D47}"/>
    <cellStyle name="SAPBEXHLevel3X 7 3 8" xfId="9952" xr:uid="{C16A49DE-96C0-4AFE-BC9D-7CF7BBF46714}"/>
    <cellStyle name="SAPBEXHLevel3X 7 3 9" xfId="11281" xr:uid="{A6A72982-1DC5-40FA-B951-488078F2A612}"/>
    <cellStyle name="SAPBEXHLevel3X 7 4" xfId="1963" xr:uid="{00000000-0005-0000-0000-0000E8080000}"/>
    <cellStyle name="SAPBEXHLevel3X 7 4 10" xfId="12365" xr:uid="{651E1163-D1A7-423C-B7A9-A62512863D2B}"/>
    <cellStyle name="SAPBEXHLevel3X 7 4 11" xfId="13546" xr:uid="{F87135A0-A56A-46DB-B887-9F8933077208}"/>
    <cellStyle name="SAPBEXHLevel3X 7 4 2" xfId="4564" xr:uid="{F3489E58-3203-4F44-A04C-E66C9FA73F5E}"/>
    <cellStyle name="SAPBEXHLevel3X 7 4 3" xfId="6036" xr:uid="{DEF30D29-0889-4D12-815A-E053A9BF8A77}"/>
    <cellStyle name="SAPBEXHLevel3X 7 4 4" xfId="4871" xr:uid="{0CB4E114-2ADA-4F14-9EB0-9E0DAB9969C5}"/>
    <cellStyle name="SAPBEXHLevel3X 7 4 5" xfId="8507" xr:uid="{E0D133C3-54CB-46BC-B88B-EC304E9F4719}"/>
    <cellStyle name="SAPBEXHLevel3X 7 4 6" xfId="7571" xr:uid="{9609C6BA-E6C1-45BA-B911-51A9BD18F37F}"/>
    <cellStyle name="SAPBEXHLevel3X 7 4 7" xfId="8818" xr:uid="{90826EE0-2BD0-4B4A-8425-E51492A466EE}"/>
    <cellStyle name="SAPBEXHLevel3X 7 4 8" xfId="10055" xr:uid="{39B86ADF-16E3-4F9A-A864-029236182E2E}"/>
    <cellStyle name="SAPBEXHLevel3X 7 4 9" xfId="11282" xr:uid="{F451C073-51A2-45B3-8D01-1CA12BE04EC6}"/>
    <cellStyle name="SAPBEXHLevel3X 7 5" xfId="1964" xr:uid="{00000000-0005-0000-0000-0000E9080000}"/>
    <cellStyle name="SAPBEXHLevel3X 7 5 10" xfId="12366" xr:uid="{E2E1B593-A27F-4E9D-9F3F-9BF5E05EC225}"/>
    <cellStyle name="SAPBEXHLevel3X 7 5 11" xfId="13547" xr:uid="{D8FB0121-EC53-4555-81F8-B718F87EC70C}"/>
    <cellStyle name="SAPBEXHLevel3X 7 5 2" xfId="4565" xr:uid="{4999AB8B-AC09-43EC-960D-5C784720EEE8}"/>
    <cellStyle name="SAPBEXHLevel3X 7 5 3" xfId="6037" xr:uid="{920E66FD-3DB5-499F-8073-54722E33C573}"/>
    <cellStyle name="SAPBEXHLevel3X 7 5 4" xfId="4872" xr:uid="{19C6E2EB-137F-423E-AA33-7AB74C04A67A}"/>
    <cellStyle name="SAPBEXHLevel3X 7 5 5" xfId="8508" xr:uid="{9C070815-B7DC-4344-9855-24BED23534F6}"/>
    <cellStyle name="SAPBEXHLevel3X 7 5 6" xfId="7572" xr:uid="{92BEE874-CE63-489F-9133-A92333F27AE6}"/>
    <cellStyle name="SAPBEXHLevel3X 7 5 7" xfId="8819" xr:uid="{A66B4A08-ACDF-4318-B245-0699CFACA547}"/>
    <cellStyle name="SAPBEXHLevel3X 7 5 8" xfId="11420" xr:uid="{0D76311F-EC69-4BA4-A940-5C0672694676}"/>
    <cellStyle name="SAPBEXHLevel3X 7 5 9" xfId="11283" xr:uid="{71919980-5DC7-41C7-8C93-9A59FF16DB86}"/>
    <cellStyle name="SAPBEXHLevel3X 7 6" xfId="4561" xr:uid="{426837F7-B922-46A4-BDE4-B79C4F78FF6B}"/>
    <cellStyle name="SAPBEXHLevel3X 7 7" xfId="6033" xr:uid="{39D857D0-6B73-4367-9A78-A4F914B691B4}"/>
    <cellStyle name="SAPBEXHLevel3X 7 8" xfId="4868" xr:uid="{D526968B-17E5-4037-8047-5600A98C7656}"/>
    <cellStyle name="SAPBEXHLevel3X 7 9" xfId="7926" xr:uid="{599C40FB-6C2E-4E3D-8AFB-4EDE6381D6A4}"/>
    <cellStyle name="SAPBEXHLevel3X 8" xfId="1965" xr:uid="{00000000-0005-0000-0000-0000EA080000}"/>
    <cellStyle name="SAPBEXHLevel3X 8 10" xfId="12367" xr:uid="{8F4F9717-AD13-4F39-BE7E-9E1EEAA310F6}"/>
    <cellStyle name="SAPBEXHLevel3X 8 11" xfId="13548" xr:uid="{9ABE1670-A856-431C-B6B4-5924FB221050}"/>
    <cellStyle name="SAPBEXHLevel3X 8 2" xfId="4566" xr:uid="{AB88B7CB-F342-4255-AA48-539531B639FA}"/>
    <cellStyle name="SAPBEXHLevel3X 8 3" xfId="6038" xr:uid="{D3E6B622-4778-41A2-A991-288C15356320}"/>
    <cellStyle name="SAPBEXHLevel3X 8 4" xfId="4873" xr:uid="{DD97BD30-DBBE-48DA-8F6E-1843D8B09D4B}"/>
    <cellStyle name="SAPBEXHLevel3X 8 5" xfId="8509" xr:uid="{EDC8E99B-2607-41D6-8562-7E34ECCA08CB}"/>
    <cellStyle name="SAPBEXHLevel3X 8 6" xfId="7573" xr:uid="{E83F6393-0116-40BF-BDE3-C19076C0624E}"/>
    <cellStyle name="SAPBEXHLevel3X 8 7" xfId="8820" xr:uid="{E582F072-A316-4FB9-A288-58CF883B7590}"/>
    <cellStyle name="SAPBEXHLevel3X 8 8" xfId="11419" xr:uid="{C052E068-73A9-4ADE-8B3D-29C65F61FD70}"/>
    <cellStyle name="SAPBEXHLevel3X 8 9" xfId="11284" xr:uid="{AC7E2455-E446-4B9C-B322-4493C151D6C4}"/>
    <cellStyle name="SAPBEXHLevel3X 9" xfId="1966" xr:uid="{00000000-0005-0000-0000-0000EB080000}"/>
    <cellStyle name="SAPBEXHLevel3X 9 10" xfId="12368" xr:uid="{C6E3C733-3EEF-41D2-8311-C26869D537EC}"/>
    <cellStyle name="SAPBEXHLevel3X 9 11" xfId="13549" xr:uid="{D8AE861F-7B79-4A73-AA43-35E41E87DD87}"/>
    <cellStyle name="SAPBEXHLevel3X 9 2" xfId="4567" xr:uid="{2BD7A5CA-3B89-4B22-AD54-87ACA7869CE7}"/>
    <cellStyle name="SAPBEXHLevel3X 9 3" xfId="6039" xr:uid="{61457335-2C3B-4440-85D8-D99DFECE47E4}"/>
    <cellStyle name="SAPBEXHLevel3X 9 4" xfId="4874" xr:uid="{F2306F42-48E3-4DA7-8730-B6BC91EB6345}"/>
    <cellStyle name="SAPBEXHLevel3X 9 5" xfId="8510" xr:uid="{71AAC92F-DB7E-4447-9962-8D58E8064119}"/>
    <cellStyle name="SAPBEXHLevel3X 9 6" xfId="7574" xr:uid="{8DA873A1-9F43-4EEA-854F-A01EB52A5535}"/>
    <cellStyle name="SAPBEXHLevel3X 9 7" xfId="8821" xr:uid="{80B5B6DA-5DC2-4854-94AB-F6609E5920C7}"/>
    <cellStyle name="SAPBEXHLevel3X 9 8" xfId="11418" xr:uid="{AC68138E-4003-40B8-9E7E-667E78203F68}"/>
    <cellStyle name="SAPBEXHLevel3X 9 9" xfId="11285" xr:uid="{0A46340C-BB65-43B1-9D81-1E50EE0E1FCB}"/>
    <cellStyle name="SAPBEXHLevel3X_gxaccion, 68" xfId="1967" xr:uid="{00000000-0005-0000-0000-0000EC080000}"/>
    <cellStyle name="SAPBEXinputData" xfId="1968" xr:uid="{00000000-0005-0000-0000-0000ED080000}"/>
    <cellStyle name="SAPBEXinputData 10" xfId="1969" xr:uid="{00000000-0005-0000-0000-0000EE080000}"/>
    <cellStyle name="SAPBEXinputData 11" xfId="1970" xr:uid="{00000000-0005-0000-0000-0000EF080000}"/>
    <cellStyle name="SAPBEXinputData 12" xfId="4568" xr:uid="{98FEC11C-F4AA-4D3C-90B8-B7843CED965B}"/>
    <cellStyle name="SAPBEXinputData 13" xfId="6040" xr:uid="{BD51D635-0079-4B4C-81B4-CE49B5FFCC66}"/>
    <cellStyle name="SAPBEXinputData 14" xfId="8511" xr:uid="{0F7CF7CC-39EB-4962-AA52-D6558B95D8DA}"/>
    <cellStyle name="SAPBEXinputData 15" xfId="7575" xr:uid="{6CD2C5C3-82DC-41D6-B951-0334ABFBC89E}"/>
    <cellStyle name="SAPBEXinputData 16" xfId="11417" xr:uid="{30533EC5-3E8E-4AF8-AEB7-A9F2D4B00784}"/>
    <cellStyle name="SAPBEXinputData 17" xfId="11286" xr:uid="{3DB8F9A9-89F9-4480-9F07-E0E11D90B6D1}"/>
    <cellStyle name="SAPBEXinputData 18" xfId="13841" xr:uid="{4BB38CF3-2569-4582-A2AC-FAE1821C8165}"/>
    <cellStyle name="SAPBEXinputData 19" xfId="13550" xr:uid="{18C6E4BB-828A-430F-B758-E30BBC11707A}"/>
    <cellStyle name="SAPBEXinputData 2" xfId="1971" xr:uid="{00000000-0005-0000-0000-0000F0080000}"/>
    <cellStyle name="SAPBEXinputData 2 2" xfId="1972" xr:uid="{00000000-0005-0000-0000-0000F1080000}"/>
    <cellStyle name="SAPBEXinputData 2 2 10" xfId="14778" xr:uid="{DEE29DA8-D4BE-49CD-8A5F-8767869FD15A}"/>
    <cellStyle name="SAPBEXinputData 2 2 2" xfId="1973" xr:uid="{00000000-0005-0000-0000-0000F2080000}"/>
    <cellStyle name="SAPBEXinputData 2 2 3" xfId="4572" xr:uid="{0855FE5B-8A30-48CE-8409-DCBE8D9421D8}"/>
    <cellStyle name="SAPBEXinputData 2 2 4" xfId="6044" xr:uid="{2E9228B9-7B23-404D-A0FA-2A67E324A83A}"/>
    <cellStyle name="SAPBEXinputData 2 2 5" xfId="8514" xr:uid="{56BDEC10-312D-4CAC-AF6D-8A155DB433DA}"/>
    <cellStyle name="SAPBEXinputData 2 2 6" xfId="9179" xr:uid="{21A88B8F-CC67-4EE8-8052-F49EB651DA3B}"/>
    <cellStyle name="SAPBEXinputData 2 2 7" xfId="9953" xr:uid="{C8121887-64B9-4C35-BB11-94C96FC67C57}"/>
    <cellStyle name="SAPBEXinputData 2 2 8" xfId="12708" xr:uid="{FF0E93C7-AC8F-4FF9-8847-D230484497F9}"/>
    <cellStyle name="SAPBEXinputData 2 2 9" xfId="14387" xr:uid="{4EA5EFD4-9250-4DBA-9985-74A7BE653BEA}"/>
    <cellStyle name="SAPBEXinputData 2 3" xfId="1974" xr:uid="{00000000-0005-0000-0000-0000F3080000}"/>
    <cellStyle name="SAPBEXinputData 2 4" xfId="1975" xr:uid="{00000000-0005-0000-0000-0000F4080000}"/>
    <cellStyle name="SAPBEXinputData 2 5" xfId="1976" xr:uid="{00000000-0005-0000-0000-0000F5080000}"/>
    <cellStyle name="SAPBEXinputData 3" xfId="1977" xr:uid="{00000000-0005-0000-0000-0000F6080000}"/>
    <cellStyle name="SAPBEXinputData 3 2" xfId="1978" xr:uid="{00000000-0005-0000-0000-0000F7080000}"/>
    <cellStyle name="SAPBEXinputData 3 3" xfId="1979" xr:uid="{00000000-0005-0000-0000-0000F8080000}"/>
    <cellStyle name="SAPBEXinputData 3 4" xfId="1980" xr:uid="{00000000-0005-0000-0000-0000F9080000}"/>
    <cellStyle name="SAPBEXinputData 3 5" xfId="1981" xr:uid="{00000000-0005-0000-0000-0000FA080000}"/>
    <cellStyle name="SAPBEXinputData 4" xfId="1982" xr:uid="{00000000-0005-0000-0000-0000FB080000}"/>
    <cellStyle name="SAPBEXinputData 4 2" xfId="1983" xr:uid="{00000000-0005-0000-0000-0000FC080000}"/>
    <cellStyle name="SAPBEXinputData 4 3" xfId="1984" xr:uid="{00000000-0005-0000-0000-0000FD080000}"/>
    <cellStyle name="SAPBEXinputData 4 4" xfId="1985" xr:uid="{00000000-0005-0000-0000-0000FE080000}"/>
    <cellStyle name="SAPBEXinputData 4 5" xfId="1986" xr:uid="{00000000-0005-0000-0000-0000FF080000}"/>
    <cellStyle name="SAPBEXinputData 5" xfId="1987" xr:uid="{00000000-0005-0000-0000-000000090000}"/>
    <cellStyle name="SAPBEXinputData 5 2" xfId="1988" xr:uid="{00000000-0005-0000-0000-000001090000}"/>
    <cellStyle name="SAPBEXinputData 5 3" xfId="1989" xr:uid="{00000000-0005-0000-0000-000002090000}"/>
    <cellStyle name="SAPBEXinputData 5 4" xfId="1990" xr:uid="{00000000-0005-0000-0000-000003090000}"/>
    <cellStyle name="SAPBEXinputData 5 5" xfId="1991" xr:uid="{00000000-0005-0000-0000-000004090000}"/>
    <cellStyle name="SAPBEXinputData 6" xfId="1992" xr:uid="{00000000-0005-0000-0000-000005090000}"/>
    <cellStyle name="SAPBEXinputData 6 2" xfId="1993" xr:uid="{00000000-0005-0000-0000-000006090000}"/>
    <cellStyle name="SAPBEXinputData 6 3" xfId="1994" xr:uid="{00000000-0005-0000-0000-000007090000}"/>
    <cellStyle name="SAPBEXinputData 6 4" xfId="1995" xr:uid="{00000000-0005-0000-0000-000008090000}"/>
    <cellStyle name="SAPBEXinputData 6 5" xfId="1996" xr:uid="{00000000-0005-0000-0000-000009090000}"/>
    <cellStyle name="SAPBEXinputData 7" xfId="1997" xr:uid="{00000000-0005-0000-0000-00000A090000}"/>
    <cellStyle name="SAPBEXinputData 7 2" xfId="1998" xr:uid="{00000000-0005-0000-0000-00000B090000}"/>
    <cellStyle name="SAPBEXinputData 7 3" xfId="1999" xr:uid="{00000000-0005-0000-0000-00000C090000}"/>
    <cellStyle name="SAPBEXinputData 7 4" xfId="2000" xr:uid="{00000000-0005-0000-0000-00000D090000}"/>
    <cellStyle name="SAPBEXinputData 7 5" xfId="2001" xr:uid="{00000000-0005-0000-0000-00000E090000}"/>
    <cellStyle name="SAPBEXinputData 8" xfId="2002" xr:uid="{00000000-0005-0000-0000-00000F090000}"/>
    <cellStyle name="SAPBEXinputData 9" xfId="2003" xr:uid="{00000000-0005-0000-0000-000010090000}"/>
    <cellStyle name="SAPBEXinputData_gxaccion, 68" xfId="2004" xr:uid="{00000000-0005-0000-0000-000011090000}"/>
    <cellStyle name="SAPBEXItemHeader" xfId="2005" xr:uid="{00000000-0005-0000-0000-000012090000}"/>
    <cellStyle name="SAPBEXItemHeader 10" xfId="6074" xr:uid="{4E6F347B-A365-4DA5-BC63-0878DF579906}"/>
    <cellStyle name="SAPBEXItemHeader 11" xfId="7316" xr:uid="{E9131CFC-30AF-4C24-8C76-E6DEBAED2BB9}"/>
    <cellStyle name="SAPBEXItemHeader 12" xfId="8544" xr:uid="{937135C5-3B42-46FA-8CDD-50435C1618C6}"/>
    <cellStyle name="SAPBEXItemHeader 13" xfId="9788" xr:uid="{7C8A1667-4728-43CF-9A30-1858DD5B9D54}"/>
    <cellStyle name="SAPBEXItemHeader 14" xfId="11020" xr:uid="{6676F77D-C3F8-476A-AAFD-4E8B07999084}"/>
    <cellStyle name="SAPBEXItemHeader 15" xfId="11399" xr:uid="{2E0A5D0E-FBFC-4279-A261-D293D3A58937}"/>
    <cellStyle name="SAPBEXItemHeader 16" xfId="13304" xr:uid="{327B9471-82C4-4C70-A0D6-E9586CBF1F86}"/>
    <cellStyle name="SAPBEXItemHeader 17" xfId="14388" xr:uid="{C547B081-2650-4785-B555-1F14E208FB1F}"/>
    <cellStyle name="SAPBEXItemHeader 18" xfId="15276" xr:uid="{84BA5ED8-A882-4897-9954-E09D9DA3D936}"/>
    <cellStyle name="SAPBEXItemHeader 19" xfId="15899" xr:uid="{8F2DD528-38C1-40A2-BAB8-AF390555960E}"/>
    <cellStyle name="SAPBEXItemHeader 2" xfId="2711" xr:uid="{00000000-0005-0000-0000-000013090000}"/>
    <cellStyle name="SAPBEXItemHeader 3" xfId="2750" xr:uid="{00000000-0005-0000-0000-000014090000}"/>
    <cellStyle name="SAPBEXItemHeader 4" xfId="2806" xr:uid="{852CD439-D205-4855-B07D-A4BAE9C4F4DF}"/>
    <cellStyle name="SAPBEXItemHeader 5" xfId="2858" xr:uid="{76882552-8A65-49FD-B166-88AF0550F87A}"/>
    <cellStyle name="SAPBEXItemHeader 6" xfId="2900" xr:uid="{F94AB5F8-6697-48D8-975A-8A31D28E326F}"/>
    <cellStyle name="SAPBEXItemHeader 7" xfId="2944" xr:uid="{9B822C28-0BC9-45D0-BA01-80D6CAF98802}"/>
    <cellStyle name="SAPBEXItemHeader 8" xfId="2988" xr:uid="{CA713DC6-D501-4415-8168-E888B250FA45}"/>
    <cellStyle name="SAPBEXItemHeader 9" xfId="4605" xr:uid="{538E5ED0-3B1D-4343-81D6-1CA820594DDA}"/>
    <cellStyle name="SAPBEXresData" xfId="2006" xr:uid="{00000000-0005-0000-0000-000015090000}"/>
    <cellStyle name="SAPBEXresData 10" xfId="2007" xr:uid="{00000000-0005-0000-0000-000016090000}"/>
    <cellStyle name="SAPBEXresData 10 10" xfId="14390" xr:uid="{FACC9463-25BC-4997-AB2B-D0FA888082B3}"/>
    <cellStyle name="SAPBEXresData 10 11" xfId="15278" xr:uid="{914165AC-47D7-463E-A73A-8EA3591FB28E}"/>
    <cellStyle name="SAPBEXresData 10 2" xfId="4607" xr:uid="{9C73E3FD-A17B-4164-86AF-6093D9DF072E}"/>
    <cellStyle name="SAPBEXresData 10 3" xfId="6076" xr:uid="{C61F23C5-7B13-4A1E-9B29-0E297AD5886E}"/>
    <cellStyle name="SAPBEXresData 10 4" xfId="7318" xr:uid="{7C59B98F-C1E4-4E55-815A-BDE62C7FDA63}"/>
    <cellStyle name="SAPBEXresData 10 5" xfId="8546" xr:uid="{0CE88C00-C026-4BDE-BBFB-CF659294B6E0}"/>
    <cellStyle name="SAPBEXresData 10 6" xfId="9790" xr:uid="{2AA71D6F-AB3E-41FD-96F6-71B019E4D833}"/>
    <cellStyle name="SAPBEXresData 10 7" xfId="11022" xr:uid="{0FF69A53-B166-4A45-BFEE-DE426B11EE08}"/>
    <cellStyle name="SAPBEXresData 10 8" xfId="11397" xr:uid="{79B9A577-4346-46DF-9760-3C0F298E94DA}"/>
    <cellStyle name="SAPBEXresData 10 9" xfId="13306" xr:uid="{C594B0E1-0EDA-4A57-B8DC-03D23E39002E}"/>
    <cellStyle name="SAPBEXresData 11" xfId="2008" xr:uid="{00000000-0005-0000-0000-000017090000}"/>
    <cellStyle name="SAPBEXresData 11 10" xfId="14391" xr:uid="{86B4CF90-EF68-46E2-B991-0212B5F9B960}"/>
    <cellStyle name="SAPBEXresData 11 11" xfId="15279" xr:uid="{22B52D61-0EE6-4974-8386-2992C22C10A2}"/>
    <cellStyle name="SAPBEXresData 11 2" xfId="4608" xr:uid="{AB7E8E1F-6DD7-49C4-9EB3-9582578E0D98}"/>
    <cellStyle name="SAPBEXresData 11 3" xfId="6077" xr:uid="{481C2788-9508-4462-86E9-0CF6A8A940C1}"/>
    <cellStyle name="SAPBEXresData 11 4" xfId="7319" xr:uid="{8854E798-A926-4D22-8D79-1737EC3C0F7A}"/>
    <cellStyle name="SAPBEXresData 11 5" xfId="8547" xr:uid="{6E01E114-B106-444C-B534-A3265E0D5E8A}"/>
    <cellStyle name="SAPBEXresData 11 6" xfId="9791" xr:uid="{5A6745A0-E6F8-4FB4-AED2-416B12007CE8}"/>
    <cellStyle name="SAPBEXresData 11 7" xfId="11023" xr:uid="{27ACDD49-24CD-428D-AFB1-F21020E74952}"/>
    <cellStyle name="SAPBEXresData 11 8" xfId="11396" xr:uid="{F9AFD849-1B60-4EF8-8BBC-E14B4CA77389}"/>
    <cellStyle name="SAPBEXresData 11 9" xfId="13307" xr:uid="{7F40277C-208F-4B18-A4B8-258994E3FC29}"/>
    <cellStyle name="SAPBEXresData 12" xfId="2712" xr:uid="{00000000-0005-0000-0000-000018090000}"/>
    <cellStyle name="SAPBEXresData 13" xfId="2751" xr:uid="{00000000-0005-0000-0000-000019090000}"/>
    <cellStyle name="SAPBEXresData 14" xfId="2807" xr:uid="{1BF47D2F-B5FD-48F4-8311-B2E7E970F0C6}"/>
    <cellStyle name="SAPBEXresData 15" xfId="2859" xr:uid="{DFD0D3FA-3C5F-48EE-848A-B58B27B3B42F}"/>
    <cellStyle name="SAPBEXresData 16" xfId="2901" xr:uid="{6EA23381-E1A4-46EC-9A72-903495ED2F22}"/>
    <cellStyle name="SAPBEXresData 17" xfId="2945" xr:uid="{BBD1F028-3B58-41DB-9AFA-0649775C36F5}"/>
    <cellStyle name="SAPBEXresData 18" xfId="2989" xr:uid="{F368D0CB-005E-4966-AC50-B04C8A72C3B8}"/>
    <cellStyle name="SAPBEXresData 19" xfId="4606" xr:uid="{66F2676D-AAF6-409A-9F07-5126E1D3025D}"/>
    <cellStyle name="SAPBEXresData 2" xfId="2009" xr:uid="{00000000-0005-0000-0000-00001A090000}"/>
    <cellStyle name="SAPBEXresData 2 10" xfId="13308" xr:uid="{128B0700-2578-4A73-A932-2B979BC162FF}"/>
    <cellStyle name="SAPBEXresData 2 11" xfId="14392" xr:uid="{17FC1945-54D1-4FB1-A534-66BF5458C341}"/>
    <cellStyle name="SAPBEXresData 2 12" xfId="15280" xr:uid="{FE6B9C60-4796-4231-A1AF-27A9439336AC}"/>
    <cellStyle name="SAPBEXresData 2 2" xfId="2010" xr:uid="{00000000-0005-0000-0000-00001B090000}"/>
    <cellStyle name="SAPBEXresData 2 2 10" xfId="13309" xr:uid="{12D221A4-D4C4-47CF-BEA5-B3E1B4F2976D}"/>
    <cellStyle name="SAPBEXresData 2 2 11" xfId="14393" xr:uid="{75799B05-D662-4BEC-BCF5-C47A9D12D7BB}"/>
    <cellStyle name="SAPBEXresData 2 2 12" xfId="15281" xr:uid="{235A089A-22D1-4F63-9D9D-6D4C07F93D48}"/>
    <cellStyle name="SAPBEXresData 2 2 2" xfId="2011" xr:uid="{00000000-0005-0000-0000-00001C090000}"/>
    <cellStyle name="SAPBEXresData 2 2 2 10" xfId="14394" xr:uid="{B68F2E4C-BCDD-4AA2-A0B6-3AA5674927AC}"/>
    <cellStyle name="SAPBEXresData 2 2 2 11" xfId="15282" xr:uid="{E0835821-3A34-4098-9B29-5A2755BE3D58}"/>
    <cellStyle name="SAPBEXresData 2 2 2 2" xfId="4611" xr:uid="{4A8A2BC7-D073-4AF7-A527-5A7422905835}"/>
    <cellStyle name="SAPBEXresData 2 2 2 3" xfId="6080" xr:uid="{F66FD733-0720-48A0-8AD6-05122D04A182}"/>
    <cellStyle name="SAPBEXresData 2 2 2 4" xfId="7322" xr:uid="{44DAB02A-4C7B-42B8-84D1-B9748D0237BE}"/>
    <cellStyle name="SAPBEXresData 2 2 2 5" xfId="8550" xr:uid="{C0A53FD8-5735-4260-9670-60AC2AE47391}"/>
    <cellStyle name="SAPBEXresData 2 2 2 6" xfId="9794" xr:uid="{07BBFAB7-4A04-4D89-978E-293730325CA0}"/>
    <cellStyle name="SAPBEXresData 2 2 2 7" xfId="11026" xr:uid="{DF12A408-5E9E-4AC8-A760-6F9E68B99780}"/>
    <cellStyle name="SAPBEXresData 2 2 2 8" xfId="11394" xr:uid="{4C4ED85B-DC74-4D74-B55C-68F89F306525}"/>
    <cellStyle name="SAPBEXresData 2 2 2 9" xfId="13310" xr:uid="{2660965D-8300-42D1-9BC0-6387EBE53F9A}"/>
    <cellStyle name="SAPBEXresData 2 2 3" xfId="4610" xr:uid="{8D62884B-9F6B-41D9-9B37-9A21CF6C4801}"/>
    <cellStyle name="SAPBEXresData 2 2 4" xfId="6079" xr:uid="{FFAB7472-85E0-441C-A3B7-271BA92DA46F}"/>
    <cellStyle name="SAPBEXresData 2 2 5" xfId="7321" xr:uid="{0727E423-9CDC-4BB0-A087-9EE04EA370F5}"/>
    <cellStyle name="SAPBEXresData 2 2 6" xfId="8549" xr:uid="{C5F00451-B014-436F-BE64-A8F5400F5DF8}"/>
    <cellStyle name="SAPBEXresData 2 2 7" xfId="9793" xr:uid="{1A57464B-DD38-4FDB-8C01-FC1CF528A013}"/>
    <cellStyle name="SAPBEXresData 2 2 8" xfId="11025" xr:uid="{7F34D9DA-A392-4891-AAC6-B4DA9D29163D}"/>
    <cellStyle name="SAPBEXresData 2 2 9" xfId="9964" xr:uid="{62849D06-07BB-4B5E-893B-DCDF84569832}"/>
    <cellStyle name="SAPBEXresData 2 3" xfId="4609" xr:uid="{9A3C5AF4-F836-42AC-BD80-218E9367540C}"/>
    <cellStyle name="SAPBEXresData 2 4" xfId="6078" xr:uid="{ECF926D7-5D4B-4015-8F51-DB740F358621}"/>
    <cellStyle name="SAPBEXresData 2 5" xfId="7320" xr:uid="{DC481BAF-61F4-4686-A466-2ECFCF1187D7}"/>
    <cellStyle name="SAPBEXresData 2 6" xfId="8548" xr:uid="{5D3B3347-7C08-4526-9B8F-C7F2E8ECAE68}"/>
    <cellStyle name="SAPBEXresData 2 7" xfId="9792" xr:uid="{70C169D2-8E25-4DE6-9221-C6C97E9D85C0}"/>
    <cellStyle name="SAPBEXresData 2 8" xfId="11024" xr:uid="{5F9E4E07-8A5E-4557-8DFC-979725640090}"/>
    <cellStyle name="SAPBEXresData 2 9" xfId="11395" xr:uid="{05DACD6C-9A87-4250-BF51-4B36834E2DB5}"/>
    <cellStyle name="SAPBEXresData 20" xfId="6075" xr:uid="{C40A95D8-2FE1-4B8A-8D94-88A62CD0E685}"/>
    <cellStyle name="SAPBEXresData 21" xfId="7317" xr:uid="{B2A27952-34E0-49DB-9A05-381DC5F1C691}"/>
    <cellStyle name="SAPBEXresData 22" xfId="8545" xr:uid="{7A4909DD-66AF-464B-898E-0C38AD4DC4AD}"/>
    <cellStyle name="SAPBEXresData 23" xfId="9789" xr:uid="{81EAF231-00FF-4A39-8413-78656E5F11AA}"/>
    <cellStyle name="SAPBEXresData 24" xfId="11021" xr:uid="{9A74FFF0-FCEE-4A9F-B829-5229D316A442}"/>
    <cellStyle name="SAPBEXresData 25" xfId="11398" xr:uid="{E0E4029D-19BD-45C9-B091-14BC331FF7F7}"/>
    <cellStyle name="SAPBEXresData 26" xfId="13305" xr:uid="{24E98AA2-0E28-437C-A881-698E0BD90CD7}"/>
    <cellStyle name="SAPBEXresData 27" xfId="14389" xr:uid="{CBCD3305-EB36-41BD-B137-9FE256159C1A}"/>
    <cellStyle name="SAPBEXresData 28" xfId="15277" xr:uid="{10594FEE-94F7-486B-A507-C178B17B04AB}"/>
    <cellStyle name="SAPBEXresData 29" xfId="15900" xr:uid="{38BCAF8B-CA37-47B0-8701-F66544C16EAA}"/>
    <cellStyle name="SAPBEXresData 3" xfId="2012" xr:uid="{00000000-0005-0000-0000-00001D090000}"/>
    <cellStyle name="SAPBEXresData 3 10" xfId="14395" xr:uid="{B54774EB-38CC-4F64-9B5B-268E8A2725EE}"/>
    <cellStyle name="SAPBEXresData 3 11" xfId="15283" xr:uid="{4C9ED7CF-DA7E-40CA-AAB4-140298639879}"/>
    <cellStyle name="SAPBEXresData 3 2" xfId="4612" xr:uid="{C06C2C70-FAF2-4AC5-854D-C2F79FAD14D0}"/>
    <cellStyle name="SAPBEXresData 3 3" xfId="6081" xr:uid="{895FB99F-45AE-4FEC-9D70-A96811936ED8}"/>
    <cellStyle name="SAPBEXresData 3 4" xfId="7323" xr:uid="{90203528-4A55-4B49-9FC0-1E2EAEBD8EE0}"/>
    <cellStyle name="SAPBEXresData 3 5" xfId="8551" xr:uid="{F77AF5D6-CE99-4DFF-873D-4CC703805075}"/>
    <cellStyle name="SAPBEXresData 3 6" xfId="9795" xr:uid="{F2ED04B2-B84F-402A-8702-EAF611F801AC}"/>
    <cellStyle name="SAPBEXresData 3 7" xfId="11027" xr:uid="{5A54BF60-671F-4442-8576-4B60CF8E7BA0}"/>
    <cellStyle name="SAPBEXresData 3 8" xfId="9965" xr:uid="{AED08AF1-604E-44E6-954D-68B1B14269AA}"/>
    <cellStyle name="SAPBEXresData 3 9" xfId="13311" xr:uid="{B80C042C-B19E-4F3D-96DD-D2945508148E}"/>
    <cellStyle name="SAPBEXresData 4" xfId="2013" xr:uid="{00000000-0005-0000-0000-00001E090000}"/>
    <cellStyle name="SAPBEXresData 4 10" xfId="14396" xr:uid="{CA4A281A-F734-4C7B-9378-D7908105DD68}"/>
    <cellStyle name="SAPBEXresData 4 11" xfId="15284" xr:uid="{769DBD39-8963-4764-98CE-B48A44FB0984}"/>
    <cellStyle name="SAPBEXresData 4 2" xfId="4613" xr:uid="{61E1DFC1-6E79-47FD-BCE5-D77FAEEB08DE}"/>
    <cellStyle name="SAPBEXresData 4 3" xfId="6082" xr:uid="{14D3D675-CEBD-4707-B6E3-81714946AB4B}"/>
    <cellStyle name="SAPBEXresData 4 4" xfId="7324" xr:uid="{4CC1F3C9-76C8-4094-BB5F-B9BB53341831}"/>
    <cellStyle name="SAPBEXresData 4 5" xfId="8552" xr:uid="{502446D8-D28E-476F-8B55-76319ED30E6E}"/>
    <cellStyle name="SAPBEXresData 4 6" xfId="9796" xr:uid="{062E8BCD-1F33-4472-97DC-92DDCD9A125C}"/>
    <cellStyle name="SAPBEXresData 4 7" xfId="11028" xr:uid="{CBBFB2E5-0872-49EF-A62E-5A00129E819E}"/>
    <cellStyle name="SAPBEXresData 4 8" xfId="11393" xr:uid="{F573DF6F-7EFA-49D8-AEA6-2F07A8A096A9}"/>
    <cellStyle name="SAPBEXresData 4 9" xfId="13312" xr:uid="{8659F7C5-32B6-4AB1-A7CE-C336101E60E7}"/>
    <cellStyle name="SAPBEXresData 5" xfId="2014" xr:uid="{00000000-0005-0000-0000-00001F090000}"/>
    <cellStyle name="SAPBEXresData 5 10" xfId="14397" xr:uid="{DF12F8AF-F288-4FCA-A983-1544AA1C0BA3}"/>
    <cellStyle name="SAPBEXresData 5 11" xfId="15285" xr:uid="{D78885C6-57D5-4641-BAC8-647FB3541033}"/>
    <cellStyle name="SAPBEXresData 5 2" xfId="4614" xr:uid="{3E36CEFA-5ADB-4C77-A625-AC757B1FF854}"/>
    <cellStyle name="SAPBEXresData 5 3" xfId="6083" xr:uid="{BD75A032-D8B3-4187-B652-8F47F306295E}"/>
    <cellStyle name="SAPBEXresData 5 4" xfId="7325" xr:uid="{27D30F73-35A0-439A-B41F-31E18BE88DEE}"/>
    <cellStyle name="SAPBEXresData 5 5" xfId="8553" xr:uid="{9D65D7D4-1286-4070-9345-18B45BFBFB8D}"/>
    <cellStyle name="SAPBEXresData 5 6" xfId="9797" xr:uid="{7B35E5E1-A811-4B5C-950B-7956041F8990}"/>
    <cellStyle name="SAPBEXresData 5 7" xfId="11029" xr:uid="{FDAEE5E3-C0FA-425A-9590-6A884BDC4EAB}"/>
    <cellStyle name="SAPBEXresData 5 8" xfId="9966" xr:uid="{CFCBC706-89A2-4F43-A029-7F31E6C24CE3}"/>
    <cellStyle name="SAPBEXresData 5 9" xfId="13313" xr:uid="{7447376A-B973-4A83-AF01-D936C1838B79}"/>
    <cellStyle name="SAPBEXresData 6" xfId="2015" xr:uid="{00000000-0005-0000-0000-000020090000}"/>
    <cellStyle name="SAPBEXresData 6 10" xfId="14398" xr:uid="{CB8514C6-2EC2-4D29-B526-39AD91B5536C}"/>
    <cellStyle name="SAPBEXresData 6 11" xfId="15286" xr:uid="{C0C9B21D-F8C7-4F2E-AB04-17D101C26C65}"/>
    <cellStyle name="SAPBEXresData 6 2" xfId="4615" xr:uid="{C8F4DBF8-36D1-4F35-B758-C051AC0579C3}"/>
    <cellStyle name="SAPBEXresData 6 3" xfId="6084" xr:uid="{1836EC1E-32C9-4A7D-9DAE-29C6F6B80165}"/>
    <cellStyle name="SAPBEXresData 6 4" xfId="7326" xr:uid="{6E082CE5-198A-4E5B-B6D5-BA75F30E3487}"/>
    <cellStyle name="SAPBEXresData 6 5" xfId="8554" xr:uid="{A31E5750-35DB-48B1-86D3-E8C73A3C2711}"/>
    <cellStyle name="SAPBEXresData 6 6" xfId="9798" xr:uid="{A0C6A26A-E4FC-4FD1-8CAB-2B7091AF7189}"/>
    <cellStyle name="SAPBEXresData 6 7" xfId="11030" xr:uid="{FE2D0A79-2BF5-4061-90F5-14CC55BBC147}"/>
    <cellStyle name="SAPBEXresData 6 8" xfId="11392" xr:uid="{6E110E35-D3C7-4ECF-A63E-43573031C3E4}"/>
    <cellStyle name="SAPBEXresData 6 9" xfId="13314" xr:uid="{4E481A02-9C60-49E0-8A9D-1347F82B5B9D}"/>
    <cellStyle name="SAPBEXresData 7" xfId="2016" xr:uid="{00000000-0005-0000-0000-000021090000}"/>
    <cellStyle name="SAPBEXresData 7 10" xfId="14399" xr:uid="{596D83D2-9004-4669-8BBF-AE69C50BFE42}"/>
    <cellStyle name="SAPBEXresData 7 11" xfId="15287" xr:uid="{960AB8BA-A336-4FE8-A004-228B6DD7F332}"/>
    <cellStyle name="SAPBEXresData 7 2" xfId="4616" xr:uid="{3A55104F-8021-446D-A380-215E32C1C68E}"/>
    <cellStyle name="SAPBEXresData 7 3" xfId="6085" xr:uid="{FDC649E1-FD73-48EF-A388-EC59635EEC7B}"/>
    <cellStyle name="SAPBEXresData 7 4" xfId="7327" xr:uid="{BB79E743-471D-4B94-85BF-B78B735D9DA6}"/>
    <cellStyle name="SAPBEXresData 7 5" xfId="8555" xr:uid="{E7F16CF4-2A12-452F-ADAD-3EA4C2153E53}"/>
    <cellStyle name="SAPBEXresData 7 6" xfId="9799" xr:uid="{6B3CADFD-37D0-4673-A8EC-91427DBCF10C}"/>
    <cellStyle name="SAPBEXresData 7 7" xfId="11031" xr:uid="{084BF1EC-D39B-4268-BFD3-81C620A686E5}"/>
    <cellStyle name="SAPBEXresData 7 8" xfId="9967" xr:uid="{1FF5472C-9105-4AED-988F-0628407C7C47}"/>
    <cellStyle name="SAPBEXresData 7 9" xfId="13315" xr:uid="{D16B8DBF-2559-41E3-97DA-DA95C47D5E07}"/>
    <cellStyle name="SAPBEXresData 8" xfId="2017" xr:uid="{00000000-0005-0000-0000-000022090000}"/>
    <cellStyle name="SAPBEXresData 8 10" xfId="14400" xr:uid="{70500E88-3A74-42A5-8567-A2FD3C6E8C4A}"/>
    <cellStyle name="SAPBEXresData 8 11" xfId="15288" xr:uid="{44F20208-B8D7-4575-BF57-E207624815FB}"/>
    <cellStyle name="SAPBEXresData 8 2" xfId="4617" xr:uid="{C678E9D9-A289-4543-8FAB-B7DD480BD232}"/>
    <cellStyle name="SAPBEXresData 8 3" xfId="6086" xr:uid="{4BA78151-D280-44C3-B5C0-D274DF46E395}"/>
    <cellStyle name="SAPBEXresData 8 4" xfId="7328" xr:uid="{54AE2314-A112-4F96-B658-8820287F3F91}"/>
    <cellStyle name="SAPBEXresData 8 5" xfId="8556" xr:uid="{DB8D741B-9CEE-4841-A415-2B5CD8A300D6}"/>
    <cellStyle name="SAPBEXresData 8 6" xfId="9800" xr:uid="{AA4C2809-6424-4878-B3DA-9992577860CC}"/>
    <cellStyle name="SAPBEXresData 8 7" xfId="11032" xr:uid="{F9AFA9D0-8BE5-42B6-8CE6-1AC4D97BB9D7}"/>
    <cellStyle name="SAPBEXresData 8 8" xfId="11591" xr:uid="{6E9C3455-1F4B-4DF6-A18A-721F59FA8CE2}"/>
    <cellStyle name="SAPBEXresData 8 9" xfId="13316" xr:uid="{CE618057-03C8-4FC8-A50C-ECB61372115E}"/>
    <cellStyle name="SAPBEXresData 9" xfId="2018" xr:uid="{00000000-0005-0000-0000-000023090000}"/>
    <cellStyle name="SAPBEXresData 9 10" xfId="14401" xr:uid="{0E219618-83F1-4D8A-8FF9-5C6DB044AF7A}"/>
    <cellStyle name="SAPBEXresData 9 11" xfId="15289" xr:uid="{7E4EFC83-F1EE-48D6-9CBE-DFEB970A341E}"/>
    <cellStyle name="SAPBEXresData 9 2" xfId="4618" xr:uid="{161DDE92-F939-4A5A-A514-D7D916C2A75D}"/>
    <cellStyle name="SAPBEXresData 9 3" xfId="6087" xr:uid="{DA9B0023-97D9-4BEE-A965-B9CAE733B444}"/>
    <cellStyle name="SAPBEXresData 9 4" xfId="7329" xr:uid="{BD1CA5AF-F61C-42D7-BBED-F51C824A6031}"/>
    <cellStyle name="SAPBEXresData 9 5" xfId="8557" xr:uid="{22B67E9D-B4A5-49FA-9F76-E25F192D5DC6}"/>
    <cellStyle name="SAPBEXresData 9 6" xfId="9801" xr:uid="{9BDA6928-78F4-4674-B27C-BADA282CF1C0}"/>
    <cellStyle name="SAPBEXresData 9 7" xfId="11033" xr:uid="{8E7C531A-80FF-4F51-BD21-0BE9C61F9142}"/>
    <cellStyle name="SAPBEXresData 9 8" xfId="9968" xr:uid="{6CDBA737-5290-4092-A963-B328BB77BC03}"/>
    <cellStyle name="SAPBEXresData 9 9" xfId="13317" xr:uid="{C4CDB22C-1493-4A07-9B28-239AADE4F469}"/>
    <cellStyle name="SAPBEXresData_valor justo.junio2010" xfId="5747" xr:uid="{38B28871-96B9-4EA0-B572-AD3721FCFECD}"/>
    <cellStyle name="SAPBEXresDataEmph" xfId="2019" xr:uid="{00000000-0005-0000-0000-000024090000}"/>
    <cellStyle name="SAPBEXresDataEmph 10" xfId="2020" xr:uid="{00000000-0005-0000-0000-000025090000}"/>
    <cellStyle name="SAPBEXresDataEmph 10 2" xfId="4620" xr:uid="{7E9BDC10-C457-44D7-8328-2B9E3575EDAC}"/>
    <cellStyle name="SAPBEXresDataEmph 10 3" xfId="6089" xr:uid="{F20CD510-0870-4013-B61C-01E190C98B18}"/>
    <cellStyle name="SAPBEXresDataEmph 10 4" xfId="8559" xr:uid="{730EFDE2-1D3F-4FC6-93E8-FF42201DD146}"/>
    <cellStyle name="SAPBEXresDataEmph 10 5" xfId="9803" xr:uid="{0A9FBC0E-B408-49A3-B3A6-FF8AD3B79777}"/>
    <cellStyle name="SAPBEXresDataEmph 10 6" xfId="10058" xr:uid="{36386427-1B40-4537-AB15-91F118CB7AA0}"/>
    <cellStyle name="SAPBEXresDataEmph 10 7" xfId="13319" xr:uid="{1B57B880-7BAD-49AD-A331-E80E68909BE0}"/>
    <cellStyle name="SAPBEXresDataEmph 10 8" xfId="14403" xr:uid="{C0C12FA6-A95F-48FD-848D-4118CD8E97C4}"/>
    <cellStyle name="SAPBEXresDataEmph 10 9" xfId="15291" xr:uid="{922B902E-A1FC-4A12-A548-0C57A29B6F8C}"/>
    <cellStyle name="SAPBEXresDataEmph 11" xfId="2021" xr:uid="{00000000-0005-0000-0000-000026090000}"/>
    <cellStyle name="SAPBEXresDataEmph 11 2" xfId="4621" xr:uid="{1BF1F9C8-E615-4C75-8C48-050A71AF358D}"/>
    <cellStyle name="SAPBEXresDataEmph 11 3" xfId="6090" xr:uid="{B65BAA6A-FF63-40C1-8AD9-A5C063097034}"/>
    <cellStyle name="SAPBEXresDataEmph 11 4" xfId="8560" xr:uid="{E75E7308-656D-48E9-AE6E-532994918224}"/>
    <cellStyle name="SAPBEXresDataEmph 11 5" xfId="9804" xr:uid="{E181A2C3-B25E-4F28-A706-FEC28ED024C8}"/>
    <cellStyle name="SAPBEXresDataEmph 11 6" xfId="11391" xr:uid="{26A9CC91-5714-4377-9C8A-63C40038F723}"/>
    <cellStyle name="SAPBEXresDataEmph 11 7" xfId="13320" xr:uid="{0191F770-6456-4F7E-904F-235EE043B986}"/>
    <cellStyle name="SAPBEXresDataEmph 11 8" xfId="14404" xr:uid="{9332FC48-D9D2-46A2-9545-BAAE97147BF8}"/>
    <cellStyle name="SAPBEXresDataEmph 11 9" xfId="15292" xr:uid="{3EB35974-7FA1-4647-A864-B51798AC2DC8}"/>
    <cellStyle name="SAPBEXresDataEmph 12" xfId="2752" xr:uid="{00000000-0005-0000-0000-000027090000}"/>
    <cellStyle name="SAPBEXresDataEmph 13" xfId="4619" xr:uid="{FEC37320-1BE6-4548-BAC2-8987B1E8BDB5}"/>
    <cellStyle name="SAPBEXresDataEmph 14" xfId="6088" xr:uid="{13B56F8A-8606-4FE4-9EF5-DA9E70AF63E6}"/>
    <cellStyle name="SAPBEXresDataEmph 15" xfId="7330" xr:uid="{34444AAD-350B-4284-AB67-ECC0946BF3E6}"/>
    <cellStyle name="SAPBEXresDataEmph 16" xfId="8558" xr:uid="{D15120A8-366E-406E-B31A-55F5D45BBC0E}"/>
    <cellStyle name="SAPBEXresDataEmph 17" xfId="9802" xr:uid="{9CA9F6D0-E94B-426E-B5D9-27A80447F60A}"/>
    <cellStyle name="SAPBEXresDataEmph 18" xfId="11034" xr:uid="{DBD93FF2-CB41-4CBD-905E-B2823D43743C}"/>
    <cellStyle name="SAPBEXresDataEmph 19" xfId="9969" xr:uid="{139ECE4F-8571-4158-8037-B7E136038141}"/>
    <cellStyle name="SAPBEXresDataEmph 2" xfId="2022" xr:uid="{00000000-0005-0000-0000-000028090000}"/>
    <cellStyle name="SAPBEXresDataEmph 2 10" xfId="15293" xr:uid="{B9825649-3823-493D-99B6-C0A1605D2123}"/>
    <cellStyle name="SAPBEXresDataEmph 2 2" xfId="2023" xr:uid="{00000000-0005-0000-0000-000029090000}"/>
    <cellStyle name="SAPBEXresDataEmph 2 2 10" xfId="13322" xr:uid="{72DA93AC-9DD6-439B-B53C-2984D3684DD4}"/>
    <cellStyle name="SAPBEXresDataEmph 2 2 11" xfId="14406" xr:uid="{1882E755-59B5-433C-9A56-6CFAA869F127}"/>
    <cellStyle name="SAPBEXresDataEmph 2 2 12" xfId="15294" xr:uid="{11902C53-E097-4F02-A5DC-F4ADE6061701}"/>
    <cellStyle name="SAPBEXresDataEmph 2 2 2" xfId="2024" xr:uid="{00000000-0005-0000-0000-00002A090000}"/>
    <cellStyle name="SAPBEXresDataEmph 2 2 2 2" xfId="4624" xr:uid="{6B6C0729-746A-4262-A886-6A79534975F0}"/>
    <cellStyle name="SAPBEXresDataEmph 2 2 2 3" xfId="6093" xr:uid="{30070A1F-F668-49F1-AA23-602BBB511869}"/>
    <cellStyle name="SAPBEXresDataEmph 2 2 2 4" xfId="8563" xr:uid="{F2403F16-72A0-4452-9A09-86E6DC6A3C85}"/>
    <cellStyle name="SAPBEXresDataEmph 2 2 2 5" xfId="9807" xr:uid="{5A503659-E7B0-4FFD-8309-3303E969B6E9}"/>
    <cellStyle name="SAPBEXresDataEmph 2 2 2 6" xfId="11388" xr:uid="{D0752F83-3EEC-4A50-8D14-9095C5B0A156}"/>
    <cellStyle name="SAPBEXresDataEmph 2 2 2 7" xfId="13323" xr:uid="{F61E31DD-E64C-474A-8AF6-FC65192522C7}"/>
    <cellStyle name="SAPBEXresDataEmph 2 2 2 8" xfId="14407" xr:uid="{C5AAA76C-E275-4E58-93BB-B00F746901DB}"/>
    <cellStyle name="SAPBEXresDataEmph 2 2 2 9" xfId="15295" xr:uid="{595C3A92-CB0B-494A-96B9-E999251F075A}"/>
    <cellStyle name="SAPBEXresDataEmph 2 2 3" xfId="4623" xr:uid="{9C2AADDC-B118-4890-9A25-D1522B30D10E}"/>
    <cellStyle name="SAPBEXresDataEmph 2 2 4" xfId="6092" xr:uid="{0F853A42-DE80-478F-9995-68358FE90762}"/>
    <cellStyle name="SAPBEXresDataEmph 2 2 5" xfId="7334" xr:uid="{4E1616C6-FBBE-4435-BA91-8C5B10858A5A}"/>
    <cellStyle name="SAPBEXresDataEmph 2 2 6" xfId="8562" xr:uid="{E9E69856-A12F-4707-85C8-891A3AEC2C79}"/>
    <cellStyle name="SAPBEXresDataEmph 2 2 7" xfId="9806" xr:uid="{78078252-4720-4DEA-8229-8C5F9E13BFA4}"/>
    <cellStyle name="SAPBEXresDataEmph 2 2 8" xfId="11038" xr:uid="{C33F6640-667B-4A6C-AE86-329584A2207A}"/>
    <cellStyle name="SAPBEXresDataEmph 2 2 9" xfId="11389" xr:uid="{99CB71AB-CD8E-4F86-941E-A822B7D1A3F1}"/>
    <cellStyle name="SAPBEXresDataEmph 2 3" xfId="4622" xr:uid="{C4E4713F-8C34-4B7C-B83F-4581C948E617}"/>
    <cellStyle name="SAPBEXresDataEmph 2 4" xfId="6091" xr:uid="{BF67F060-2D8E-496D-BAB4-EB96A9480BC3}"/>
    <cellStyle name="SAPBEXresDataEmph 2 5" xfId="8561" xr:uid="{E7F9F09F-ACC5-4A25-BDEB-44C3BC47E596}"/>
    <cellStyle name="SAPBEXresDataEmph 2 6" xfId="9805" xr:uid="{A2AC42F2-63E0-40DD-B94E-D9678841B0C6}"/>
    <cellStyle name="SAPBEXresDataEmph 2 7" xfId="11390" xr:uid="{01387D16-9E9E-4594-AC46-03D30C830D16}"/>
    <cellStyle name="SAPBEXresDataEmph 2 8" xfId="13321" xr:uid="{74756A8E-DCE1-4432-B885-41029036B981}"/>
    <cellStyle name="SAPBEXresDataEmph 2 9" xfId="14405" xr:uid="{B617F239-0E61-4B9E-AD96-63A021A279E0}"/>
    <cellStyle name="SAPBEXresDataEmph 20" xfId="13318" xr:uid="{C1CD1135-2346-4EF9-B612-4769517E7DD3}"/>
    <cellStyle name="SAPBEXresDataEmph 21" xfId="14402" xr:uid="{9AF7E474-C7E1-42D9-96AD-D13E07A23C5E}"/>
    <cellStyle name="SAPBEXresDataEmph 22" xfId="15290" xr:uid="{9E433CBE-B4C4-460F-B1A1-89BC9D498D28}"/>
    <cellStyle name="SAPBEXresDataEmph 3" xfId="2025" xr:uid="{00000000-0005-0000-0000-00002B090000}"/>
    <cellStyle name="SAPBEXresDataEmph 3 2" xfId="4625" xr:uid="{B17B079C-69D3-4145-A74B-030BCE676679}"/>
    <cellStyle name="SAPBEXresDataEmph 3 3" xfId="6094" xr:uid="{D64B4894-3DBF-4755-9450-3556D5A7D917}"/>
    <cellStyle name="SAPBEXresDataEmph 3 4" xfId="8564" xr:uid="{88C54F61-38A5-41C0-A8E7-BE4EDD486F55}"/>
    <cellStyle name="SAPBEXresDataEmph 3 5" xfId="9808" xr:uid="{FE0C1F9B-8166-4A2A-9F43-8F97F6BE0CED}"/>
    <cellStyle name="SAPBEXresDataEmph 3 6" xfId="11387" xr:uid="{0B7F0D59-1049-4597-994C-2A23EFCF71B3}"/>
    <cellStyle name="SAPBEXresDataEmph 3 7" xfId="13324" xr:uid="{495F5543-5A37-4AA7-90D4-A071DECEAA02}"/>
    <cellStyle name="SAPBEXresDataEmph 3 8" xfId="14408" xr:uid="{8AAF8D4E-32B8-471F-8A91-73B01FC8C513}"/>
    <cellStyle name="SAPBEXresDataEmph 3 9" xfId="15296" xr:uid="{396856AA-D0CC-431E-94B7-282F5248AFBC}"/>
    <cellStyle name="SAPBEXresDataEmph 4" xfId="2026" xr:uid="{00000000-0005-0000-0000-00002C090000}"/>
    <cellStyle name="SAPBEXresDataEmph 4 2" xfId="4626" xr:uid="{E26B6AA6-7B44-4C8F-9D6E-9C189E0D0EAD}"/>
    <cellStyle name="SAPBEXresDataEmph 4 3" xfId="6095" xr:uid="{06F8C2C6-05E7-4EF3-A154-BB706F8A0C4B}"/>
    <cellStyle name="SAPBEXresDataEmph 4 4" xfId="8565" xr:uid="{7C02588A-5B0C-4247-BDDB-75CC294F2E97}"/>
    <cellStyle name="SAPBEXresDataEmph 4 5" xfId="9809" xr:uid="{EBA0EFAB-A3B1-4B02-B0F9-8839FDC806AA}"/>
    <cellStyle name="SAPBEXresDataEmph 4 6" xfId="11386" xr:uid="{5DC46BC1-3A78-4ADE-9191-B4727A416AC0}"/>
    <cellStyle name="SAPBEXresDataEmph 4 7" xfId="13325" xr:uid="{DA64D3DC-23DC-47AE-A172-0DE0C2ABBB2D}"/>
    <cellStyle name="SAPBEXresDataEmph 4 8" xfId="14409" xr:uid="{54EA81CC-E0D0-4643-8D59-40C35C738FA0}"/>
    <cellStyle name="SAPBEXresDataEmph 4 9" xfId="15297" xr:uid="{4B7DD9D1-AE1F-424D-B143-4DFF7EB4CB2C}"/>
    <cellStyle name="SAPBEXresDataEmph 5" xfId="2027" xr:uid="{00000000-0005-0000-0000-00002D090000}"/>
    <cellStyle name="SAPBEXresDataEmph 5 2" xfId="4627" xr:uid="{666C4FAF-4B49-4631-BFF8-0C89707B083F}"/>
    <cellStyle name="SAPBEXresDataEmph 5 3" xfId="6096" xr:uid="{5033E236-DEE5-48F2-B756-BC60CF52D550}"/>
    <cellStyle name="SAPBEXresDataEmph 5 4" xfId="8566" xr:uid="{0FF1AC26-BE15-41F4-BE36-E5B9743A43BC}"/>
    <cellStyle name="SAPBEXresDataEmph 5 5" xfId="9810" xr:uid="{2904BB29-7A73-4CF4-B276-F778E5BAFE7C}"/>
    <cellStyle name="SAPBEXresDataEmph 5 6" xfId="11385" xr:uid="{52F55615-EFE9-4235-AC50-9CE6D38CD678}"/>
    <cellStyle name="SAPBEXresDataEmph 5 7" xfId="13326" xr:uid="{E989CF39-2676-4A50-BE67-18D821758F93}"/>
    <cellStyle name="SAPBEXresDataEmph 5 8" xfId="14410" xr:uid="{1C7DAEEB-F387-408A-8AAC-147A0565E8A1}"/>
    <cellStyle name="SAPBEXresDataEmph 5 9" xfId="15298" xr:uid="{05267BE1-1452-420F-8177-42990CD3D7FA}"/>
    <cellStyle name="SAPBEXresDataEmph 6" xfId="2028" xr:uid="{00000000-0005-0000-0000-00002E090000}"/>
    <cellStyle name="SAPBEXresDataEmph 6 2" xfId="4628" xr:uid="{1DC9EB1D-7D67-415D-95B9-0B4442B5FBB2}"/>
    <cellStyle name="SAPBEXresDataEmph 6 3" xfId="6097" xr:uid="{373037A5-8B4D-437D-A005-421AFF24FCCC}"/>
    <cellStyle name="SAPBEXresDataEmph 6 4" xfId="8567" xr:uid="{40F6835E-5144-4A4A-9595-3D932AD946D1}"/>
    <cellStyle name="SAPBEXresDataEmph 6 5" xfId="9811" xr:uid="{70F93F58-A6CB-4761-ABF8-6DAE5E69874F}"/>
    <cellStyle name="SAPBEXresDataEmph 6 6" xfId="11384" xr:uid="{A3CF842B-A167-4AC6-8C94-DF5CF4713E62}"/>
    <cellStyle name="SAPBEXresDataEmph 6 7" xfId="13327" xr:uid="{09244F0F-7255-49BC-9A4B-65B410F0D0F9}"/>
    <cellStyle name="SAPBEXresDataEmph 6 8" xfId="14411" xr:uid="{AE813FAF-3BAF-4DAB-B5FD-07958E7A4918}"/>
    <cellStyle name="SAPBEXresDataEmph 6 9" xfId="15299" xr:uid="{8F7C29FB-F38C-4408-9B35-D424C3E9846B}"/>
    <cellStyle name="SAPBEXresDataEmph 7" xfId="2029" xr:uid="{00000000-0005-0000-0000-00002F090000}"/>
    <cellStyle name="SAPBEXresDataEmph 7 2" xfId="4629" xr:uid="{64B0DB02-8040-4722-8BBF-C741E4950627}"/>
    <cellStyle name="SAPBEXresDataEmph 7 3" xfId="6098" xr:uid="{2813A21E-E146-4A15-8B80-6CA054778FE4}"/>
    <cellStyle name="SAPBEXresDataEmph 7 4" xfId="8568" xr:uid="{7674D978-F79C-46A7-8FA0-51BB3B4021E8}"/>
    <cellStyle name="SAPBEXresDataEmph 7 5" xfId="9812" xr:uid="{455868A1-45B0-4E0C-B4B8-4BF5AACF5918}"/>
    <cellStyle name="SAPBEXresDataEmph 7 6" xfId="9970" xr:uid="{9224FE39-B0D9-4AA3-B253-82B58B18D1F2}"/>
    <cellStyle name="SAPBEXresDataEmph 7 7" xfId="13328" xr:uid="{C8F539A0-8278-4ADC-B6B9-B121A78C1B98}"/>
    <cellStyle name="SAPBEXresDataEmph 7 8" xfId="14412" xr:uid="{939C6569-D104-4F37-9BE7-63E640B806CD}"/>
    <cellStyle name="SAPBEXresDataEmph 7 9" xfId="15300" xr:uid="{7004D063-1FD1-4DBB-8E05-AA9349B5DB34}"/>
    <cellStyle name="SAPBEXresDataEmph 8" xfId="2030" xr:uid="{00000000-0005-0000-0000-000030090000}"/>
    <cellStyle name="SAPBEXresDataEmph 8 2" xfId="4630" xr:uid="{73A9DF5D-A873-44E5-92E3-DF47262A78F9}"/>
    <cellStyle name="SAPBEXresDataEmph 8 3" xfId="6099" xr:uid="{E2C90120-39DF-4FEA-A37B-09D1417C7ECA}"/>
    <cellStyle name="SAPBEXresDataEmph 8 4" xfId="8569" xr:uid="{0ED5A1C6-54D5-40C7-A0EC-01788162C60C}"/>
    <cellStyle name="SAPBEXresDataEmph 8 5" xfId="9813" xr:uid="{36CF3A64-8CBA-404E-8D81-79ED05F1AC2A}"/>
    <cellStyle name="SAPBEXresDataEmph 8 6" xfId="11383" xr:uid="{2F9EAAEC-7EC8-4E42-AC7C-CBF22D27A0BE}"/>
    <cellStyle name="SAPBEXresDataEmph 8 7" xfId="13329" xr:uid="{697AEF73-E13A-4A08-927A-7F7E1644CF5F}"/>
    <cellStyle name="SAPBEXresDataEmph 8 8" xfId="14413" xr:uid="{8ED762FD-69A3-417F-9ED9-C37E9DDB59F5}"/>
    <cellStyle name="SAPBEXresDataEmph 8 9" xfId="15301" xr:uid="{4C659032-A230-4918-8731-7AEB7D464F10}"/>
    <cellStyle name="SAPBEXresDataEmph 9" xfId="2031" xr:uid="{00000000-0005-0000-0000-000031090000}"/>
    <cellStyle name="SAPBEXresDataEmph 9 2" xfId="4631" xr:uid="{C1BEDAF0-FAA6-42D7-9FBB-C53A63914A2B}"/>
    <cellStyle name="SAPBEXresDataEmph 9 3" xfId="6100" xr:uid="{E321B3B7-070C-4DF3-B1C4-7FAFF3A3D775}"/>
    <cellStyle name="SAPBEXresDataEmph 9 4" xfId="8570" xr:uid="{F6AB7D58-71FE-4FBA-8B06-DF316290C9B1}"/>
    <cellStyle name="SAPBEXresDataEmph 9 5" xfId="9814" xr:uid="{0534FC66-67D8-4778-A274-72E4A959523B}"/>
    <cellStyle name="SAPBEXresDataEmph 9 6" xfId="9971" xr:uid="{1A8D8C20-0CE4-4980-815A-33CF545D2A82}"/>
    <cellStyle name="SAPBEXresDataEmph 9 7" xfId="13330" xr:uid="{1EE4A2BA-49CD-43FE-B3EC-418A5B74A35C}"/>
    <cellStyle name="SAPBEXresDataEmph 9 8" xfId="14414" xr:uid="{6F71FAAF-D946-4027-B5A8-B3A8F79CC982}"/>
    <cellStyle name="SAPBEXresDataEmph 9 9" xfId="15302" xr:uid="{C22EF89C-A5B6-4F5D-83C7-F2E224BE23A7}"/>
    <cellStyle name="SAPBEXresDataEmph_valor justo.junio2010" xfId="5748" xr:uid="{7D04A6C9-DE8C-4895-AEFA-15E6B209C5EB}"/>
    <cellStyle name="SAPBEXresItem" xfId="2032" xr:uid="{00000000-0005-0000-0000-000032090000}"/>
    <cellStyle name="SAPBEXresItem 10" xfId="2033" xr:uid="{00000000-0005-0000-0000-000033090000}"/>
    <cellStyle name="SAPBEXresItem 10 10" xfId="14416" xr:uid="{61670607-3FA7-45FD-862B-CC0F8DFC7B39}"/>
    <cellStyle name="SAPBEXresItem 10 11" xfId="15304" xr:uid="{B1E50A78-21BF-42A9-BDEC-4B1087CA8E65}"/>
    <cellStyle name="SAPBEXresItem 10 2" xfId="4633" xr:uid="{A6FD91D5-D4DB-468F-80B6-A9C01BFA51B4}"/>
    <cellStyle name="SAPBEXresItem 10 3" xfId="6102" xr:uid="{E9F828D7-6265-4A9C-9F7D-DDEF5C9DF5AA}"/>
    <cellStyle name="SAPBEXresItem 10 4" xfId="7343" xr:uid="{945899AB-82CE-45CC-84D5-85D6858A6FAB}"/>
    <cellStyle name="SAPBEXresItem 10 5" xfId="8572" xr:uid="{1BCBC7B7-A6F6-41CD-B617-F8822B7D24FD}"/>
    <cellStyle name="SAPBEXresItem 10 6" xfId="9816" xr:uid="{2CCB52E0-FFC3-4127-BEA6-B288F3221EC1}"/>
    <cellStyle name="SAPBEXresItem 10 7" xfId="11046" xr:uid="{60C7AFCD-6B7E-4F94-89A3-AD13F0F1F46A}"/>
    <cellStyle name="SAPBEXresItem 10 8" xfId="9972" xr:uid="{5A12A8F6-4C59-4698-B60B-DC659EAF374E}"/>
    <cellStyle name="SAPBEXresItem 10 9" xfId="13332" xr:uid="{07E41372-F50B-4A27-96E0-81C3970EC066}"/>
    <cellStyle name="SAPBEXresItem 11" xfId="2034" xr:uid="{00000000-0005-0000-0000-000034090000}"/>
    <cellStyle name="SAPBEXresItem 11 10" xfId="14417" xr:uid="{2772CA78-AB51-48E7-A621-17DD172800A6}"/>
    <cellStyle name="SAPBEXresItem 11 11" xfId="15305" xr:uid="{CD176472-846F-4128-A1C6-C47B8524657F}"/>
    <cellStyle name="SAPBEXresItem 11 2" xfId="4634" xr:uid="{27CBC752-0BDB-434F-9150-EF8DDE8F9DE0}"/>
    <cellStyle name="SAPBEXresItem 11 3" xfId="6103" xr:uid="{E45FA93E-39F0-4445-B337-102F13102357}"/>
    <cellStyle name="SAPBEXresItem 11 4" xfId="7344" xr:uid="{22B50103-1E08-45D9-AB1E-EC76A52C5086}"/>
    <cellStyle name="SAPBEXresItem 11 5" xfId="8573" xr:uid="{7591CBC5-0340-4158-94AC-CD57B885A34E}"/>
    <cellStyle name="SAPBEXresItem 11 6" xfId="9817" xr:uid="{AC3F866F-E3B0-41A0-98BD-A66B04609F67}"/>
    <cellStyle name="SAPBEXresItem 11 7" xfId="11047" xr:uid="{D2EEE34E-7B59-451F-BECD-AFE0203A98C0}"/>
    <cellStyle name="SAPBEXresItem 11 8" xfId="11381" xr:uid="{C58E4217-9D50-43FA-A656-D996CE32797D}"/>
    <cellStyle name="SAPBEXresItem 11 9" xfId="13333" xr:uid="{8C8440D2-665B-46AB-B2FE-554D43CDB8A2}"/>
    <cellStyle name="SAPBEXresItem 12" xfId="2713" xr:uid="{00000000-0005-0000-0000-000035090000}"/>
    <cellStyle name="SAPBEXresItem 13" xfId="2753" xr:uid="{00000000-0005-0000-0000-000036090000}"/>
    <cellStyle name="SAPBEXresItem 14" xfId="2808" xr:uid="{C697E6C7-CB31-43F3-8C1D-DC13C9A8CB54}"/>
    <cellStyle name="SAPBEXresItem 15" xfId="2860" xr:uid="{3DE6F357-A316-41B0-9A08-E198575C5817}"/>
    <cellStyle name="SAPBEXresItem 16" xfId="2902" xr:uid="{0861B14A-89EF-495D-A5BA-CEB08CFA4682}"/>
    <cellStyle name="SAPBEXresItem 17" xfId="2946" xr:uid="{7AE1F8D8-1CCF-4D9A-B1FE-6837867A1E56}"/>
    <cellStyle name="SAPBEXresItem 18" xfId="2990" xr:uid="{911D9314-A92E-410E-B481-18F83A239F65}"/>
    <cellStyle name="SAPBEXresItem 19" xfId="4632" xr:uid="{6FCB72B5-9B38-4A89-BD46-82326B3DBFAA}"/>
    <cellStyle name="SAPBEXresItem 2" xfId="2035" xr:uid="{00000000-0005-0000-0000-000037090000}"/>
    <cellStyle name="SAPBEXresItem 2 10" xfId="13334" xr:uid="{67FDE86F-91CB-4C2B-9603-C136462950D0}"/>
    <cellStyle name="SAPBEXresItem 2 11" xfId="14418" xr:uid="{ECD7B760-30BA-40A8-AA50-224162FE1B56}"/>
    <cellStyle name="SAPBEXresItem 2 12" xfId="15306" xr:uid="{EE44DCBD-AAFD-4FEF-BBB2-5D3A2C175552}"/>
    <cellStyle name="SAPBEXresItem 2 2" xfId="2036" xr:uid="{00000000-0005-0000-0000-000038090000}"/>
    <cellStyle name="SAPBEXresItem 2 2 10" xfId="13335" xr:uid="{5B628746-EBA3-416C-B100-D094E1A71603}"/>
    <cellStyle name="SAPBEXresItem 2 2 11" xfId="14419" xr:uid="{9D35A42B-4C23-4911-9B89-233AD4B8A183}"/>
    <cellStyle name="SAPBEXresItem 2 2 12" xfId="15307" xr:uid="{A000B2C3-C741-4B57-AAAA-3D3CCE6E778B}"/>
    <cellStyle name="SAPBEXresItem 2 2 2" xfId="2037" xr:uid="{00000000-0005-0000-0000-000039090000}"/>
    <cellStyle name="SAPBEXresItem 2 2 2 10" xfId="14420" xr:uid="{36CEF795-5B44-4FC7-AC0F-5AB200FFF0C5}"/>
    <cellStyle name="SAPBEXresItem 2 2 2 11" xfId="15308" xr:uid="{1E7E4FFF-5F6E-435F-B303-BE86CE40FF15}"/>
    <cellStyle name="SAPBEXresItem 2 2 2 2" xfId="4637" xr:uid="{69214A59-7750-42EE-902F-04F87E44BD1B}"/>
    <cellStyle name="SAPBEXresItem 2 2 2 3" xfId="6106" xr:uid="{2C22AE5B-4A8E-4AAE-BB2C-43C2C9BCF0BE}"/>
    <cellStyle name="SAPBEXresItem 2 2 2 4" xfId="7347" xr:uid="{53BC3DA3-8C30-4DAD-9283-E797030B2F4C}"/>
    <cellStyle name="SAPBEXresItem 2 2 2 5" xfId="8576" xr:uid="{FD137D7C-C38A-45C7-BD3A-47C472C19914}"/>
    <cellStyle name="SAPBEXresItem 2 2 2 6" xfId="9820" xr:uid="{9C66EC20-C4C5-404E-AA91-D62C116EE45F}"/>
    <cellStyle name="SAPBEXresItem 2 2 2 7" xfId="11050" xr:uid="{6CEBE9FF-64DF-4920-9D03-DE88D88710B7}"/>
    <cellStyle name="SAPBEXresItem 2 2 2 8" xfId="9974" xr:uid="{25E5DB15-772F-4E1B-9DD3-4905CE09CBED}"/>
    <cellStyle name="SAPBEXresItem 2 2 2 9" xfId="13336" xr:uid="{CA4E0D78-15C6-46E2-8D9C-E1F5A4B03F6C}"/>
    <cellStyle name="SAPBEXresItem 2 2 3" xfId="4636" xr:uid="{662A7AA3-392F-475B-8802-D10A35B0EBA1}"/>
    <cellStyle name="SAPBEXresItem 2 2 4" xfId="6105" xr:uid="{8309BB81-0F97-427D-A45C-497E1F56DA2F}"/>
    <cellStyle name="SAPBEXresItem 2 2 5" xfId="7346" xr:uid="{F734EB6B-A17C-415C-B881-A8E6F697D5D3}"/>
    <cellStyle name="SAPBEXresItem 2 2 6" xfId="8575" xr:uid="{72836CAC-B1E5-4C11-BE38-EA9ACE45CEC3}"/>
    <cellStyle name="SAPBEXresItem 2 2 7" xfId="9819" xr:uid="{A9222387-864E-4FFD-B76D-47CC2429CAD3}"/>
    <cellStyle name="SAPBEXresItem 2 2 8" xfId="11049" xr:uid="{82E301A7-9EC7-4E4E-AEBB-79A526539788}"/>
    <cellStyle name="SAPBEXresItem 2 2 9" xfId="11590" xr:uid="{45AA652B-C00E-49FC-8AF9-527CB969A72A}"/>
    <cellStyle name="SAPBEXresItem 2 3" xfId="4635" xr:uid="{173F56BC-3AFB-43D2-8819-348D5DBDC141}"/>
    <cellStyle name="SAPBEXresItem 2 4" xfId="6104" xr:uid="{ACE45B70-BE72-454D-8DF2-4E98294BC4EB}"/>
    <cellStyle name="SAPBEXresItem 2 5" xfId="7345" xr:uid="{9F89DBC2-10B8-424F-821F-161FD7027A76}"/>
    <cellStyle name="SAPBEXresItem 2 6" xfId="8574" xr:uid="{CE2309B5-143E-4D90-BD14-FEA4C67BB0D6}"/>
    <cellStyle name="SAPBEXresItem 2 7" xfId="9818" xr:uid="{C8B89BF0-A8E0-4116-BBFA-66E8B26C6B33}"/>
    <cellStyle name="SAPBEXresItem 2 8" xfId="11048" xr:uid="{5C732189-E80C-449A-A65C-980D0678B1C7}"/>
    <cellStyle name="SAPBEXresItem 2 9" xfId="9973" xr:uid="{C07365B5-F334-4BAE-BE69-3DB521005D75}"/>
    <cellStyle name="SAPBEXresItem 20" xfId="6101" xr:uid="{473F9C45-D8FA-4D8B-B7AE-7A96B90861A1}"/>
    <cellStyle name="SAPBEXresItem 21" xfId="7342" xr:uid="{8070BD95-A1A0-4A2F-8480-E2BA1C80FE4A}"/>
    <cellStyle name="SAPBEXresItem 22" xfId="8571" xr:uid="{12CBAAFC-6E47-4A6A-BD4F-4313F83C1ACD}"/>
    <cellStyle name="SAPBEXresItem 23" xfId="9815" xr:uid="{715670C2-B2AC-4848-84EE-744014951531}"/>
    <cellStyle name="SAPBEXresItem 24" xfId="11045" xr:uid="{9D4C9425-EDED-45F8-B1DB-6A6E947DB584}"/>
    <cellStyle name="SAPBEXresItem 25" xfId="11382" xr:uid="{9F7F0784-2716-4FF7-966B-42ABC726DFD1}"/>
    <cellStyle name="SAPBEXresItem 26" xfId="13331" xr:uid="{7DBBD491-FD88-4D89-9645-7C4463B70535}"/>
    <cellStyle name="SAPBEXresItem 27" xfId="14415" xr:uid="{E8C20D76-B279-4960-ACEB-418440DA45EA}"/>
    <cellStyle name="SAPBEXresItem 28" xfId="15303" xr:uid="{BA96A53D-42D4-498B-AB5C-CD35076E21F7}"/>
    <cellStyle name="SAPBEXresItem 29" xfId="15901" xr:uid="{21E4F6A8-4777-42DE-AD70-4198EF065458}"/>
    <cellStyle name="SAPBEXresItem 3" xfId="2038" xr:uid="{00000000-0005-0000-0000-00003A090000}"/>
    <cellStyle name="SAPBEXresItem 3 10" xfId="14421" xr:uid="{4EDFAE25-D9D7-4706-90B8-6F9AAB1590CA}"/>
    <cellStyle name="SAPBEXresItem 3 11" xfId="15309" xr:uid="{E946D3C0-168C-4381-BC55-FD93AB1169CD}"/>
    <cellStyle name="SAPBEXresItem 3 2" xfId="4638" xr:uid="{CD2AC4A6-A381-4A22-93E0-69DDF09A15CA}"/>
    <cellStyle name="SAPBEXresItem 3 3" xfId="6107" xr:uid="{C776AEF0-69B0-4D94-9A95-132B3CEFD074}"/>
    <cellStyle name="SAPBEXresItem 3 4" xfId="7348" xr:uid="{3E06B08D-0B4C-48D3-8FDB-EE30CB8A8F4F}"/>
    <cellStyle name="SAPBEXresItem 3 5" xfId="8577" xr:uid="{212DD58F-4026-45A9-A233-5141F75F2654}"/>
    <cellStyle name="SAPBEXresItem 3 6" xfId="9821" xr:uid="{B042D595-4100-4540-9C3B-6705AD44DA27}"/>
    <cellStyle name="SAPBEXresItem 3 7" xfId="11051" xr:uid="{321FE68C-2007-405C-AD43-1420195EF090}"/>
    <cellStyle name="SAPBEXresItem 3 8" xfId="9975" xr:uid="{D33B1181-E39F-4DFF-9895-9334183D2B34}"/>
    <cellStyle name="SAPBEXresItem 3 9" xfId="13337" xr:uid="{93F47564-2536-4102-B7C0-B4DAC931CC41}"/>
    <cellStyle name="SAPBEXresItem 4" xfId="2039" xr:uid="{00000000-0005-0000-0000-00003B090000}"/>
    <cellStyle name="SAPBEXresItem 4 10" xfId="14422" xr:uid="{275C9ABA-82BD-4B5F-A8B2-23FD5284698A}"/>
    <cellStyle name="SAPBEXresItem 4 11" xfId="15310" xr:uid="{5D3A9AF0-7802-45EC-AC39-0458062F93A4}"/>
    <cellStyle name="SAPBEXresItem 4 2" xfId="4639" xr:uid="{9B3A7160-E10A-4E35-B467-AD3C41A2A7A4}"/>
    <cellStyle name="SAPBEXresItem 4 3" xfId="6108" xr:uid="{D9C200BE-4C58-46A9-8312-CF1A7B7FCB06}"/>
    <cellStyle name="SAPBEXresItem 4 4" xfId="7349" xr:uid="{3A57C805-50C3-4514-9023-DCC9EC8D9086}"/>
    <cellStyle name="SAPBEXresItem 4 5" xfId="8578" xr:uid="{3101D3D7-1486-4623-8F86-AE7EB5C0584C}"/>
    <cellStyle name="SAPBEXresItem 4 6" xfId="9822" xr:uid="{20C10143-6318-4BC4-831F-5DD3A754782B}"/>
    <cellStyle name="SAPBEXresItem 4 7" xfId="11052" xr:uid="{C53FC643-ADA5-4417-AE45-0C6A84C4B901}"/>
    <cellStyle name="SAPBEXresItem 4 8" xfId="10059" xr:uid="{E6447976-4C2A-4EC2-85D2-197AE8CCF1E4}"/>
    <cellStyle name="SAPBEXresItem 4 9" xfId="13338" xr:uid="{5D57330E-92FB-495F-A99C-53E792731C68}"/>
    <cellStyle name="SAPBEXresItem 5" xfId="2040" xr:uid="{00000000-0005-0000-0000-00003C090000}"/>
    <cellStyle name="SAPBEXresItem 5 10" xfId="14423" xr:uid="{9498D341-D7F6-4945-8817-D2DCAA5A7440}"/>
    <cellStyle name="SAPBEXresItem 5 11" xfId="15311" xr:uid="{3DB779C5-1BD9-401C-ADF3-8CFAFEE34762}"/>
    <cellStyle name="SAPBEXresItem 5 2" xfId="4640" xr:uid="{5B8FB382-D745-4555-BE79-56CC01DD0EE2}"/>
    <cellStyle name="SAPBEXresItem 5 3" xfId="6109" xr:uid="{739F8E43-F9DC-4D2D-8FBE-B6FE5B8FC387}"/>
    <cellStyle name="SAPBEXresItem 5 4" xfId="7350" xr:uid="{B6808B8F-8B77-4059-A8BB-00223E32B740}"/>
    <cellStyle name="SAPBEXresItem 5 5" xfId="8579" xr:uid="{977AEB1C-9F55-45F0-8949-2F6FF2D75AC4}"/>
    <cellStyle name="SAPBEXresItem 5 6" xfId="9823" xr:uid="{1CEF97AB-E0CC-4FFF-A6C3-A38EF331861B}"/>
    <cellStyle name="SAPBEXresItem 5 7" xfId="11053" xr:uid="{012FA1C7-4F93-41A5-BC07-699263C8F40C}"/>
    <cellStyle name="SAPBEXresItem 5 8" xfId="11380" xr:uid="{5246797C-11C0-4AD7-8D95-0C6FB7A0B7BF}"/>
    <cellStyle name="SAPBEXresItem 5 9" xfId="13339" xr:uid="{44CBC000-4A31-41F1-8703-BCA81D067A00}"/>
    <cellStyle name="SAPBEXresItem 6" xfId="2041" xr:uid="{00000000-0005-0000-0000-00003D090000}"/>
    <cellStyle name="SAPBEXresItem 6 10" xfId="14424" xr:uid="{1CC94722-03B2-4A89-A1C1-E10931412E9F}"/>
    <cellStyle name="SAPBEXresItem 6 11" xfId="15312" xr:uid="{603DA9C9-2859-4467-A13D-39D4203F0BAF}"/>
    <cellStyle name="SAPBEXresItem 6 2" xfId="4641" xr:uid="{7F79C3D2-0FD6-4358-A06E-6E3672EFA286}"/>
    <cellStyle name="SAPBEXresItem 6 3" xfId="6110" xr:uid="{721616C9-CB2F-492B-9C71-184E9B767094}"/>
    <cellStyle name="SAPBEXresItem 6 4" xfId="7351" xr:uid="{8195D156-0883-4B42-B525-BE45AB644437}"/>
    <cellStyle name="SAPBEXresItem 6 5" xfId="8580" xr:uid="{E518EE03-3D19-49D6-B64A-1C5B8B49A907}"/>
    <cellStyle name="SAPBEXresItem 6 6" xfId="9824" xr:uid="{356DD4BA-44E8-4689-AEE4-992401F3E7D8}"/>
    <cellStyle name="SAPBEXresItem 6 7" xfId="11054" xr:uid="{75EAE94B-EE6D-4030-BD58-DEC73A591EF7}"/>
    <cellStyle name="SAPBEXresItem 6 8" xfId="10060" xr:uid="{7520E906-999B-4E9B-96BA-14DD17AA391F}"/>
    <cellStyle name="SAPBEXresItem 6 9" xfId="13340" xr:uid="{AF77F304-C4B0-4315-823E-551BA5A11A50}"/>
    <cellStyle name="SAPBEXresItem 7" xfId="2042" xr:uid="{00000000-0005-0000-0000-00003E090000}"/>
    <cellStyle name="SAPBEXresItem 7 10" xfId="14425" xr:uid="{773004E1-E563-4AAC-8B85-6FDE2DDE6ADF}"/>
    <cellStyle name="SAPBEXresItem 7 11" xfId="15313" xr:uid="{C4A9B49C-8FAB-4A11-8998-293A7EA0BFC8}"/>
    <cellStyle name="SAPBEXresItem 7 2" xfId="4642" xr:uid="{396F1283-EF0C-4197-853B-F4BBAC1E4486}"/>
    <cellStyle name="SAPBEXresItem 7 3" xfId="6111" xr:uid="{0C830D56-3259-4D2C-8E0D-5662546B557B}"/>
    <cellStyle name="SAPBEXresItem 7 4" xfId="7352" xr:uid="{C3DCDADB-AF08-4983-AB83-D392B8A797F9}"/>
    <cellStyle name="SAPBEXresItem 7 5" xfId="8581" xr:uid="{C7BF2A72-D34F-47BC-954D-014DAC033883}"/>
    <cellStyle name="SAPBEXresItem 7 6" xfId="9825" xr:uid="{44C4AD27-202D-4709-B1FC-61E52E1F5E38}"/>
    <cellStyle name="SAPBEXresItem 7 7" xfId="11055" xr:uid="{4E2BB6D8-297E-4030-A21A-970508620F9F}"/>
    <cellStyle name="SAPBEXresItem 7 8" xfId="10061" xr:uid="{031FEC61-9D83-441B-9477-F7ECCAD852EE}"/>
    <cellStyle name="SAPBEXresItem 7 9" xfId="13341" xr:uid="{7D795226-ACAC-4604-AD79-DFB24B02010B}"/>
    <cellStyle name="SAPBEXresItem 8" xfId="2043" xr:uid="{00000000-0005-0000-0000-00003F090000}"/>
    <cellStyle name="SAPBEXresItem 8 10" xfId="14426" xr:uid="{305A10A8-D212-4701-BB65-0D0A120AC57E}"/>
    <cellStyle name="SAPBEXresItem 8 11" xfId="15314" xr:uid="{07A6CCB3-A363-4365-9F31-AE1E0D1DEBDF}"/>
    <cellStyle name="SAPBEXresItem 8 2" xfId="4643" xr:uid="{18C4C81A-2DDC-4E61-8B4D-F2B347342A7B}"/>
    <cellStyle name="SAPBEXresItem 8 3" xfId="6112" xr:uid="{B46ACF9E-7504-4A33-A973-18C8BE0857F6}"/>
    <cellStyle name="SAPBEXresItem 8 4" xfId="7353" xr:uid="{8B71BA8B-228A-4A30-BABE-66A99CAA2BE4}"/>
    <cellStyle name="SAPBEXresItem 8 5" xfId="8582" xr:uid="{8541E622-4BE7-46C1-9979-69A3B3924C15}"/>
    <cellStyle name="SAPBEXresItem 8 6" xfId="9826" xr:uid="{88A8DF5D-D7D4-436F-8DCA-FCF903ED9AE1}"/>
    <cellStyle name="SAPBEXresItem 8 7" xfId="11056" xr:uid="{B2176658-9FD4-4767-8CDA-833C6BA77FBD}"/>
    <cellStyle name="SAPBEXresItem 8 8" xfId="10062" xr:uid="{FB929684-4936-4549-89EA-6EA6B17BD02E}"/>
    <cellStyle name="SAPBEXresItem 8 9" xfId="13342" xr:uid="{01225BFF-6939-42BA-AF94-9E5CCED10049}"/>
    <cellStyle name="SAPBEXresItem 9" xfId="2044" xr:uid="{00000000-0005-0000-0000-000040090000}"/>
    <cellStyle name="SAPBEXresItem 9 10" xfId="14427" xr:uid="{FCA8B894-25E8-48C5-8FC6-B0D2C17688AE}"/>
    <cellStyle name="SAPBEXresItem 9 11" xfId="15315" xr:uid="{38D5DB54-DCFF-4E0A-915B-37711E938238}"/>
    <cellStyle name="SAPBEXresItem 9 2" xfId="4644" xr:uid="{2E0D0F00-60E3-4CA8-B984-A50B551312BE}"/>
    <cellStyle name="SAPBEXresItem 9 3" xfId="6113" xr:uid="{BCD42F91-F085-4F71-A116-CC0F7C36776C}"/>
    <cellStyle name="SAPBEXresItem 9 4" xfId="7354" xr:uid="{8F62ACAF-38E6-49A1-9BC0-EDB2F69B262F}"/>
    <cellStyle name="SAPBEXresItem 9 5" xfId="8583" xr:uid="{960C6370-DD16-4CC4-A979-6BE1D10215D9}"/>
    <cellStyle name="SAPBEXresItem 9 6" xfId="9827" xr:uid="{3E6CA2E7-2B6A-49DB-BA67-2534F0D2B749}"/>
    <cellStyle name="SAPBEXresItem 9 7" xfId="11057" xr:uid="{AEB53E72-B379-4A8E-887A-F9DED59DDBF3}"/>
    <cellStyle name="SAPBEXresItem 9 8" xfId="10063" xr:uid="{4ED1995C-2A6C-458A-ADBB-3D7D4678D6D8}"/>
    <cellStyle name="SAPBEXresItem 9 9" xfId="13343" xr:uid="{3094BD32-A347-4328-BD6A-9CF3151DD5A3}"/>
    <cellStyle name="SAPBEXresItem_valor justo.junio2010" xfId="5749" xr:uid="{9C8BBAD7-A170-4773-8533-556E19066EBF}"/>
    <cellStyle name="SAPBEXresItemX" xfId="2045" xr:uid="{00000000-0005-0000-0000-000041090000}"/>
    <cellStyle name="SAPBEXresItemX 10" xfId="2046" xr:uid="{00000000-0005-0000-0000-000042090000}"/>
    <cellStyle name="SAPBEXresItemX 10 10" xfId="14429" xr:uid="{47F76B22-7CFE-4A91-B102-5B4A6614A334}"/>
    <cellStyle name="SAPBEXresItemX 10 11" xfId="15317" xr:uid="{AA293EC4-A256-4F40-9842-D62DFDC1FFBB}"/>
    <cellStyle name="SAPBEXresItemX 10 2" xfId="4646" xr:uid="{BEBBA913-B8F7-4BFF-AEB7-E2FAAC912CAA}"/>
    <cellStyle name="SAPBEXresItemX 10 3" xfId="6115" xr:uid="{B9ACA827-A04F-4E0F-9FD4-A554D32E1EC7}"/>
    <cellStyle name="SAPBEXresItemX 10 4" xfId="7356" xr:uid="{399FFF80-334D-4184-A474-DD88842B9FDA}"/>
    <cellStyle name="SAPBEXresItemX 10 5" xfId="8585" xr:uid="{50F3C7E4-A652-4218-B402-0B78B0808891}"/>
    <cellStyle name="SAPBEXresItemX 10 6" xfId="9829" xr:uid="{E4D68A1B-62D5-4831-8408-E92C455A262A}"/>
    <cellStyle name="SAPBEXresItemX 10 7" xfId="11059" xr:uid="{9B859A77-3B2D-485B-A79B-35AEBF636568}"/>
    <cellStyle name="SAPBEXresItemX 10 8" xfId="10065" xr:uid="{3381D64F-58F6-4759-A847-168FEB5DB3AD}"/>
    <cellStyle name="SAPBEXresItemX 10 9" xfId="13345" xr:uid="{AD0310A2-FA6A-4E51-976D-34E0031F4427}"/>
    <cellStyle name="SAPBEXresItemX 11" xfId="2047" xr:uid="{00000000-0005-0000-0000-000043090000}"/>
    <cellStyle name="SAPBEXresItemX 11 10" xfId="14430" xr:uid="{313D6B0B-9197-447D-B75A-D5D26225D0D4}"/>
    <cellStyle name="SAPBEXresItemX 11 11" xfId="15318" xr:uid="{B1199E7D-0E49-4771-B97D-1211463D5E03}"/>
    <cellStyle name="SAPBEXresItemX 11 2" xfId="4647" xr:uid="{6CBACFEC-7EB7-485E-BAC1-5236307AC10E}"/>
    <cellStyle name="SAPBEXresItemX 11 3" xfId="6116" xr:uid="{1413E76C-FB4D-437F-A7E7-4273F1B606E2}"/>
    <cellStyle name="SAPBEXresItemX 11 4" xfId="7357" xr:uid="{265C69DD-0305-4D79-BFCE-5D66344BDD6E}"/>
    <cellStyle name="SAPBEXresItemX 11 5" xfId="8586" xr:uid="{7A27058E-38D4-4575-B093-D8BC93C2E3F3}"/>
    <cellStyle name="SAPBEXresItemX 11 6" xfId="9830" xr:uid="{9F5AC403-8AA2-4845-9AB9-C779965B546B}"/>
    <cellStyle name="SAPBEXresItemX 11 7" xfId="11060" xr:uid="{272A5EBB-793E-4339-A08E-9BC15EBA1246}"/>
    <cellStyle name="SAPBEXresItemX 11 8" xfId="10066" xr:uid="{3E2D7930-DDE8-45C3-BCF7-76F710D368EF}"/>
    <cellStyle name="SAPBEXresItemX 11 9" xfId="13346" xr:uid="{EFE6D635-8055-4270-9450-F2FB8A33A176}"/>
    <cellStyle name="SAPBEXresItemX 12" xfId="2714" xr:uid="{00000000-0005-0000-0000-000044090000}"/>
    <cellStyle name="SAPBEXresItemX 13" xfId="2754" xr:uid="{00000000-0005-0000-0000-000045090000}"/>
    <cellStyle name="SAPBEXresItemX 14" xfId="2809" xr:uid="{EBA9A1FF-F308-4DA4-B86E-80EA39248D31}"/>
    <cellStyle name="SAPBEXresItemX 15" xfId="2861" xr:uid="{F98D5D55-F3D3-4804-9D8D-6C36F8A4B95E}"/>
    <cellStyle name="SAPBEXresItemX 16" xfId="2903" xr:uid="{785F0A46-94A5-47F2-BCF1-4F32EF4474C3}"/>
    <cellStyle name="SAPBEXresItemX 17" xfId="2947" xr:uid="{3A9DBD63-3CB1-4D11-B7A1-0848E42DD91B}"/>
    <cellStyle name="SAPBEXresItemX 18" xfId="2991" xr:uid="{B08C655C-3CBC-4987-909B-8842E82CF89D}"/>
    <cellStyle name="SAPBEXresItemX 19" xfId="4645" xr:uid="{182D3E26-70C4-4B93-BF41-EC72B538DBDC}"/>
    <cellStyle name="SAPBEXresItemX 2" xfId="2048" xr:uid="{00000000-0005-0000-0000-000046090000}"/>
    <cellStyle name="SAPBEXresItemX 2 10" xfId="13347" xr:uid="{D94287F5-6691-40AD-824C-F3EC98F4C831}"/>
    <cellStyle name="SAPBEXresItemX 2 11" xfId="14431" xr:uid="{FB0CBE52-424B-4881-9CB6-EDAC39F6EEB8}"/>
    <cellStyle name="SAPBEXresItemX 2 12" xfId="15319" xr:uid="{B66C18EA-5ADA-4911-AC96-2C729C434DB7}"/>
    <cellStyle name="SAPBEXresItemX 2 2" xfId="2049" xr:uid="{00000000-0005-0000-0000-000047090000}"/>
    <cellStyle name="SAPBEXresItemX 2 2 10" xfId="13348" xr:uid="{D0AAD6EC-C85F-408E-839C-FA6AE2AAC153}"/>
    <cellStyle name="SAPBEXresItemX 2 2 11" xfId="14432" xr:uid="{46D60AE5-9F48-4388-85B6-4424C5F09B13}"/>
    <cellStyle name="SAPBEXresItemX 2 2 12" xfId="15320" xr:uid="{C0B08DB4-F775-49D7-8E0F-DFB998DBF7E7}"/>
    <cellStyle name="SAPBEXresItemX 2 2 2" xfId="2050" xr:uid="{00000000-0005-0000-0000-000048090000}"/>
    <cellStyle name="SAPBEXresItemX 2 2 2 10" xfId="14433" xr:uid="{28F1558B-591F-4FAD-A9D4-C5FBB77FEE58}"/>
    <cellStyle name="SAPBEXresItemX 2 2 2 11" xfId="15321" xr:uid="{D7D84FBE-0ECD-4F67-9400-D7D03CF8301E}"/>
    <cellStyle name="SAPBEXresItemX 2 2 2 2" xfId="4650" xr:uid="{C8299EED-3A13-4CFB-A7A4-E9177EBFCD99}"/>
    <cellStyle name="SAPBEXresItemX 2 2 2 3" xfId="6119" xr:uid="{F2CF5FBB-D488-4D39-BBAF-9A4071607089}"/>
    <cellStyle name="SAPBEXresItemX 2 2 2 4" xfId="7360" xr:uid="{C6997880-8785-424C-A0A7-159200F14485}"/>
    <cellStyle name="SAPBEXresItemX 2 2 2 5" xfId="8589" xr:uid="{97AD2564-EF6D-4123-93F9-33C197AAE998}"/>
    <cellStyle name="SAPBEXresItemX 2 2 2 6" xfId="9833" xr:uid="{FEFCA8AD-944E-4999-BCE2-CB474180FE0A}"/>
    <cellStyle name="SAPBEXresItemX 2 2 2 7" xfId="11063" xr:uid="{20092C90-5355-4F20-B946-0DC36E5D610F}"/>
    <cellStyle name="SAPBEXresItemX 2 2 2 8" xfId="10069" xr:uid="{FA7D050A-F9E3-4E52-9B32-024A88F6D04E}"/>
    <cellStyle name="SAPBEXresItemX 2 2 2 9" xfId="13349" xr:uid="{B00493B1-EF9E-4A29-B80F-AB25E8DCDA82}"/>
    <cellStyle name="SAPBEXresItemX 2 2 3" xfId="4649" xr:uid="{46177D3E-735F-47D8-9B60-A0C1FC16B84D}"/>
    <cellStyle name="SAPBEXresItemX 2 2 4" xfId="6118" xr:uid="{285C1675-FD7B-4650-B841-167826D874E9}"/>
    <cellStyle name="SAPBEXresItemX 2 2 5" xfId="7359" xr:uid="{7F4A1F60-FED9-4FC6-801A-D712638640B6}"/>
    <cellStyle name="SAPBEXresItemX 2 2 6" xfId="8588" xr:uid="{87FD4043-D7C4-447E-8BB1-547A652E8F9D}"/>
    <cellStyle name="SAPBEXresItemX 2 2 7" xfId="9832" xr:uid="{CC72847F-0988-4B10-BB26-E3BFA1D6A60D}"/>
    <cellStyle name="SAPBEXresItemX 2 2 8" xfId="11062" xr:uid="{47EC43A1-C43D-477D-AD45-1BC865849DD7}"/>
    <cellStyle name="SAPBEXresItemX 2 2 9" xfId="10068" xr:uid="{CB724DEC-6D34-4472-A35F-AA2542D6A9BD}"/>
    <cellStyle name="SAPBEXresItemX 2 3" xfId="4648" xr:uid="{3EDAD3D5-FB8B-44AD-BE3C-A19882DDC0FC}"/>
    <cellStyle name="SAPBEXresItemX 2 4" xfId="6117" xr:uid="{679F7465-3A4D-4E71-964D-CB97757B1E92}"/>
    <cellStyle name="SAPBEXresItemX 2 5" xfId="7358" xr:uid="{73DD6D16-DAC4-45B4-A07B-0DC9C2F852B1}"/>
    <cellStyle name="SAPBEXresItemX 2 6" xfId="8587" xr:uid="{25FF5961-AAF1-44A9-8E6E-B8E8EFA73F32}"/>
    <cellStyle name="SAPBEXresItemX 2 7" xfId="9831" xr:uid="{94B4CE16-6DB4-4999-B2FF-462ED0025A3D}"/>
    <cellStyle name="SAPBEXresItemX 2 8" xfId="11061" xr:uid="{8CD96EDD-D82E-49E7-961F-A1877077D913}"/>
    <cellStyle name="SAPBEXresItemX 2 9" xfId="10067" xr:uid="{AAA92613-D155-4EFF-84A7-5AC9381A53E3}"/>
    <cellStyle name="SAPBEXresItemX 20" xfId="6114" xr:uid="{2204E20C-5A3F-45A2-A16B-5834920CF485}"/>
    <cellStyle name="SAPBEXresItemX 21" xfId="7355" xr:uid="{02D549DC-4F9F-4251-B5BB-37282945F073}"/>
    <cellStyle name="SAPBEXresItemX 22" xfId="8584" xr:uid="{92821692-02F4-4ED3-87A2-79FB8D5549E8}"/>
    <cellStyle name="SAPBEXresItemX 23" xfId="9828" xr:uid="{DBF0D93F-42BA-41E9-A959-6F33D92FC40B}"/>
    <cellStyle name="SAPBEXresItemX 24" xfId="11058" xr:uid="{DF781266-4274-4D0E-B140-D3939DFD1EDE}"/>
    <cellStyle name="SAPBEXresItemX 25" xfId="10064" xr:uid="{7140EB3A-5E1D-4ED7-8B8E-B1502E7AAF8C}"/>
    <cellStyle name="SAPBEXresItemX 26" xfId="13344" xr:uid="{997B1D9E-2928-4844-A76F-A46C3B68895F}"/>
    <cellStyle name="SAPBEXresItemX 27" xfId="14428" xr:uid="{FC97D08C-0F28-432D-8F93-D2CD47F15193}"/>
    <cellStyle name="SAPBEXresItemX 28" xfId="15316" xr:uid="{7D71D622-704B-4C77-9EC3-A45F6C9326E4}"/>
    <cellStyle name="SAPBEXresItemX 29" xfId="15902" xr:uid="{69C1C1A5-CF8C-40E0-A6E5-A26AADAC19E5}"/>
    <cellStyle name="SAPBEXresItemX 3" xfId="2051" xr:uid="{00000000-0005-0000-0000-000049090000}"/>
    <cellStyle name="SAPBEXresItemX 3 10" xfId="14434" xr:uid="{E0187722-F7CF-44BB-BC36-98A2A9A90E95}"/>
    <cellStyle name="SAPBEXresItemX 3 11" xfId="15322" xr:uid="{A4FCBEC6-6ECC-4644-949C-0B78FD4DBC0F}"/>
    <cellStyle name="SAPBEXresItemX 3 2" xfId="4651" xr:uid="{91E58FF0-FEE7-4F35-8673-5C8571DEC727}"/>
    <cellStyle name="SAPBEXresItemX 3 3" xfId="6120" xr:uid="{1B75AEA6-2085-415F-881C-46B9CEB46DAB}"/>
    <cellStyle name="SAPBEXresItemX 3 4" xfId="7361" xr:uid="{69A56222-E477-436D-91B0-9484E9F1846E}"/>
    <cellStyle name="SAPBEXresItemX 3 5" xfId="8590" xr:uid="{D6030DEE-863E-4E6E-8668-B9605845CB4C}"/>
    <cellStyle name="SAPBEXresItemX 3 6" xfId="9834" xr:uid="{AA3B70B6-0D24-4EE0-AD11-E3EA33557130}"/>
    <cellStyle name="SAPBEXresItemX 3 7" xfId="11064" xr:uid="{C9E0C6D7-5A23-4F29-AAA1-9CADCC831512}"/>
    <cellStyle name="SAPBEXresItemX 3 8" xfId="10070" xr:uid="{705BA0F6-A20C-482A-894B-1B14BE0F4752}"/>
    <cellStyle name="SAPBEXresItemX 3 9" xfId="13350" xr:uid="{3D524520-35FF-47BA-B0EA-E69ED653DCC5}"/>
    <cellStyle name="SAPBEXresItemX 4" xfId="2052" xr:uid="{00000000-0005-0000-0000-00004A090000}"/>
    <cellStyle name="SAPBEXresItemX 4 10" xfId="14435" xr:uid="{ACFB1AAC-9755-4613-A1A8-01DC4CC351CC}"/>
    <cellStyle name="SAPBEXresItemX 4 11" xfId="15323" xr:uid="{E454146B-61E0-4E05-B257-C608DDA6249A}"/>
    <cellStyle name="SAPBEXresItemX 4 2" xfId="4652" xr:uid="{0FBBA97B-8DCE-4AD5-BDFC-26ECB43F6944}"/>
    <cellStyle name="SAPBEXresItemX 4 3" xfId="6121" xr:uid="{B5A3BC51-AEF5-489E-A694-9C57A5047250}"/>
    <cellStyle name="SAPBEXresItemX 4 4" xfId="7362" xr:uid="{C4CE1E28-9E6A-48A8-A2E3-6F9678850658}"/>
    <cellStyle name="SAPBEXresItemX 4 5" xfId="8591" xr:uid="{CB8262EF-40FA-4F5C-8A5A-603DF9ADFAAD}"/>
    <cellStyle name="SAPBEXresItemX 4 6" xfId="9835" xr:uid="{9D5E1009-4507-4183-9A6E-787DD730B2F7}"/>
    <cellStyle name="SAPBEXresItemX 4 7" xfId="11065" xr:uid="{9210D149-32A9-4D30-AC87-719EF2DBD885}"/>
    <cellStyle name="SAPBEXresItemX 4 8" xfId="10071" xr:uid="{0E064333-D7C4-4EF1-9CBB-66A7F5DDEE3F}"/>
    <cellStyle name="SAPBEXresItemX 4 9" xfId="13351" xr:uid="{03DC3F70-2524-49A6-804B-553C2A180A5D}"/>
    <cellStyle name="SAPBEXresItemX 5" xfId="2053" xr:uid="{00000000-0005-0000-0000-00004B090000}"/>
    <cellStyle name="SAPBEXresItemX 5 10" xfId="14436" xr:uid="{2315287F-8E52-404F-853F-8F8A78F5234F}"/>
    <cellStyle name="SAPBEXresItemX 5 11" xfId="15324" xr:uid="{322E07D3-9E80-4506-9677-1D908F7974C9}"/>
    <cellStyle name="SAPBEXresItemX 5 2" xfId="4653" xr:uid="{9BE513E3-B27E-43E8-9BC0-F923976008A2}"/>
    <cellStyle name="SAPBEXresItemX 5 3" xfId="6122" xr:uid="{C6A07050-B0BA-4FD4-9189-7643D20F41E5}"/>
    <cellStyle name="SAPBEXresItemX 5 4" xfId="7363" xr:uid="{20E53BE3-71A5-40A6-AE89-A023CDB04AB2}"/>
    <cellStyle name="SAPBEXresItemX 5 5" xfId="8592" xr:uid="{C6707D0E-230F-4A3D-A233-CA2A954B6967}"/>
    <cellStyle name="SAPBEXresItemX 5 6" xfId="9836" xr:uid="{13FE57BB-C73F-4EED-9C58-551C887F2CC6}"/>
    <cellStyle name="SAPBEXresItemX 5 7" xfId="11066" xr:uid="{3A89FA73-53AC-4EF1-8649-F5405C2B668C}"/>
    <cellStyle name="SAPBEXresItemX 5 8" xfId="11589" xr:uid="{6E816B13-93FE-47F7-B2E6-2EE35D6F9329}"/>
    <cellStyle name="SAPBEXresItemX 5 9" xfId="13352" xr:uid="{BD09A724-40D9-40A5-837D-382A1ED8422C}"/>
    <cellStyle name="SAPBEXresItemX 6" xfId="2054" xr:uid="{00000000-0005-0000-0000-00004C090000}"/>
    <cellStyle name="SAPBEXresItemX 6 10" xfId="14437" xr:uid="{B5275700-6442-47B9-A31B-176B58541122}"/>
    <cellStyle name="SAPBEXresItemX 6 11" xfId="15325" xr:uid="{964DD5EC-C8BC-496F-A448-F9DC18890932}"/>
    <cellStyle name="SAPBEXresItemX 6 2" xfId="4654" xr:uid="{E100DA03-EAD5-4494-8FA7-030C179D3EE7}"/>
    <cellStyle name="SAPBEXresItemX 6 3" xfId="6123" xr:uid="{A56B7C76-18E5-4CF2-83CC-BD4DE63EC3E0}"/>
    <cellStyle name="SAPBEXresItemX 6 4" xfId="7364" xr:uid="{4BDD2DC9-5EF0-4E0E-9FE7-E6E365A94BF0}"/>
    <cellStyle name="SAPBEXresItemX 6 5" xfId="8593" xr:uid="{C920EE3B-A73A-4A03-9D6C-F587A952DC6E}"/>
    <cellStyle name="SAPBEXresItemX 6 6" xfId="9837" xr:uid="{0C186A26-BEFC-4EE2-AE40-00CA6811B46F}"/>
    <cellStyle name="SAPBEXresItemX 6 7" xfId="11067" xr:uid="{8BACE381-DC08-4BDD-BEA2-F0B0438E9EA1}"/>
    <cellStyle name="SAPBEXresItemX 6 8" xfId="11588" xr:uid="{5E155F0F-9C97-4310-86C7-193BEB613946}"/>
    <cellStyle name="SAPBEXresItemX 6 9" xfId="13353" xr:uid="{5AA0C5B2-6667-49E0-A337-78716DE63B7A}"/>
    <cellStyle name="SAPBEXresItemX 7" xfId="2055" xr:uid="{00000000-0005-0000-0000-00004D090000}"/>
    <cellStyle name="SAPBEXresItemX 7 10" xfId="14438" xr:uid="{20E50939-B033-40D2-839D-CB1782D8805F}"/>
    <cellStyle name="SAPBEXresItemX 7 11" xfId="15326" xr:uid="{F4D5D9C6-9FE3-4836-8A6E-5CA06E51A52D}"/>
    <cellStyle name="SAPBEXresItemX 7 2" xfId="4655" xr:uid="{97E5B71E-D142-4B99-94F7-0A04C5DAD845}"/>
    <cellStyle name="SAPBEXresItemX 7 3" xfId="6124" xr:uid="{30A7906F-7010-4229-8559-9547C5C58785}"/>
    <cellStyle name="SAPBEXresItemX 7 4" xfId="7365" xr:uid="{15FF794A-C054-4E9E-ADB6-E62EB8DC689F}"/>
    <cellStyle name="SAPBEXresItemX 7 5" xfId="8594" xr:uid="{F6E2DCD7-5F7B-405C-B80F-3D3243C24F2E}"/>
    <cellStyle name="SAPBEXresItemX 7 6" xfId="9838" xr:uid="{6F9A72CD-B656-4D7E-8E38-5C9903CA077D}"/>
    <cellStyle name="SAPBEXresItemX 7 7" xfId="11068" xr:uid="{2EA85BB8-A0BF-4F6D-A26C-5809896C1E7A}"/>
    <cellStyle name="SAPBEXresItemX 7 8" xfId="9976" xr:uid="{7E10AC5C-B624-46CE-9501-07A4EE8592FB}"/>
    <cellStyle name="SAPBEXresItemX 7 9" xfId="13354" xr:uid="{8490A073-339B-4A6C-87CE-D1C771555B27}"/>
    <cellStyle name="SAPBEXresItemX 8" xfId="2056" xr:uid="{00000000-0005-0000-0000-00004E090000}"/>
    <cellStyle name="SAPBEXresItemX 8 10" xfId="14439" xr:uid="{33A5C941-9A4E-40A0-8319-F48D688BF6D9}"/>
    <cellStyle name="SAPBEXresItemX 8 11" xfId="15327" xr:uid="{603EB310-885C-425F-8507-1848C172618D}"/>
    <cellStyle name="SAPBEXresItemX 8 2" xfId="4656" xr:uid="{5EF40A6E-AD9A-4069-A0FA-C6091834DE16}"/>
    <cellStyle name="SAPBEXresItemX 8 3" xfId="6125" xr:uid="{CB195887-6BAB-4F17-BC71-2D506A8EB6A1}"/>
    <cellStyle name="SAPBEXresItemX 8 4" xfId="7366" xr:uid="{7DF40A05-2530-479D-9973-9EC5DC8C4D31}"/>
    <cellStyle name="SAPBEXresItemX 8 5" xfId="8595" xr:uid="{2094397E-595F-4ED4-A764-85815F4BEE0B}"/>
    <cellStyle name="SAPBEXresItemX 8 6" xfId="9839" xr:uid="{C4CBBB6A-2C5A-413C-BC35-DC0861B7FFE5}"/>
    <cellStyle name="SAPBEXresItemX 8 7" xfId="11069" xr:uid="{F3A592EB-9A19-43B2-9207-408EFE221193}"/>
    <cellStyle name="SAPBEXresItemX 8 8" xfId="10385" xr:uid="{A741A590-F7A1-4935-8F9F-ADD48705CE1A}"/>
    <cellStyle name="SAPBEXresItemX 8 9" xfId="13355" xr:uid="{A1B09B55-44D2-4AC0-9DCB-F54B982B9E3F}"/>
    <cellStyle name="SAPBEXresItemX 9" xfId="2057" xr:uid="{00000000-0005-0000-0000-00004F090000}"/>
    <cellStyle name="SAPBEXresItemX 9 10" xfId="14440" xr:uid="{41EA8C2E-D415-4110-ABD7-B61D3C80A3F1}"/>
    <cellStyle name="SAPBEXresItemX 9 11" xfId="15328" xr:uid="{2217EBC0-868C-4B3D-9E33-8760E595B96D}"/>
    <cellStyle name="SAPBEXresItemX 9 2" xfId="4657" xr:uid="{D5468070-0F78-473E-A11A-3F2D011CB60B}"/>
    <cellStyle name="SAPBEXresItemX 9 3" xfId="6126" xr:uid="{C8B4AB19-EEE6-4ED5-A1FB-3513028ADA75}"/>
    <cellStyle name="SAPBEXresItemX 9 4" xfId="7367" xr:uid="{C76F3F14-63FC-4C4B-88DC-A8E9885C4F39}"/>
    <cellStyle name="SAPBEXresItemX 9 5" xfId="8596" xr:uid="{82F16E31-9CDE-4D0F-B743-51BB02684B0A}"/>
    <cellStyle name="SAPBEXresItemX 9 6" xfId="9840" xr:uid="{29D92F13-3E58-4D41-AF15-959D06AD8962}"/>
    <cellStyle name="SAPBEXresItemX 9 7" xfId="11070" xr:uid="{336134A3-54F7-4A73-A6D6-5AC4A11EDF27}"/>
    <cellStyle name="SAPBEXresItemX 9 8" xfId="12154" xr:uid="{8BC9D381-E3E7-411C-8A1A-BB06C8E709AF}"/>
    <cellStyle name="SAPBEXresItemX 9 9" xfId="13356" xr:uid="{6937EF90-2E9F-4A18-8469-E122386A5434}"/>
    <cellStyle name="SAPBEXresItemX_valor justo.junio2010" xfId="5750" xr:uid="{8492D739-CE7A-4C45-AAB1-5F68536A7B0E}"/>
    <cellStyle name="SAPBEXstdData" xfId="174" xr:uid="{00000000-0005-0000-0000-000050090000}"/>
    <cellStyle name="SAPBEXstdData 10" xfId="2058" xr:uid="{00000000-0005-0000-0000-000051090000}"/>
    <cellStyle name="SAPBEXstdData 10 10" xfId="13357" xr:uid="{212DB69B-CBB9-496F-9497-827CDE9B3FD2}"/>
    <cellStyle name="SAPBEXstdData 10 11" xfId="14441" xr:uid="{57877E62-34FF-4633-B1B8-CA7E089712B6}"/>
    <cellStyle name="SAPBEXstdData 10 12" xfId="15329" xr:uid="{1CCDAC55-3783-491E-A995-CA5ADB4A7CBB}"/>
    <cellStyle name="SAPBEXstdData 10 2" xfId="5751" xr:uid="{F852BEB2-16E2-4D6A-8BA0-AE2AE02D974F}"/>
    <cellStyle name="SAPBEXstdData 10 2 10" xfId="15815" xr:uid="{C0E15E79-E054-44A2-965B-ADDE56C5A4E0}"/>
    <cellStyle name="SAPBEXstdData 10 2 2" xfId="7216" xr:uid="{4B7D1B77-3290-46A1-8FE6-688E8E54A88D}"/>
    <cellStyle name="SAPBEXstdData 10 2 3" xfId="8437" xr:uid="{D4E84FA0-0337-4422-930E-D0FDA19EA29B}"/>
    <cellStyle name="SAPBEXstdData 10 2 4" xfId="9689" xr:uid="{C64FA2FB-E954-4BD1-ADD2-3AC578D8808F}"/>
    <cellStyle name="SAPBEXstdData 10 2 5" xfId="10923" xr:uid="{E8DD553D-9D9B-4AAE-93E1-176D31F8EF85}"/>
    <cellStyle name="SAPBEXstdData 10 2 6" xfId="12082" xr:uid="{82703456-D589-4DB0-9989-E906A42133F3}"/>
    <cellStyle name="SAPBEXstdData 10 2 7" xfId="13210" xr:uid="{85C0E09A-9CB5-4923-B727-CF558964768F}"/>
    <cellStyle name="SAPBEXstdData 10 2 8" xfId="14317" xr:uid="{86234433-B94D-4CA0-87D4-2D66F2F99019}"/>
    <cellStyle name="SAPBEXstdData 10 2 9" xfId="15223" xr:uid="{411A935E-FDEA-4312-A3D5-2F975D710769}"/>
    <cellStyle name="SAPBEXstdData 10 3" xfId="4658" xr:uid="{5B4B7C00-6E0B-4DF4-B83B-DAC5F27BD197}"/>
    <cellStyle name="SAPBEXstdData 10 4" xfId="6127" xr:uid="{08BEDFB4-0264-464B-8224-9E34ACA3B909}"/>
    <cellStyle name="SAPBEXstdData 10 5" xfId="7368" xr:uid="{6F5D49EB-398B-4FA1-8DAC-E5DE82860829}"/>
    <cellStyle name="SAPBEXstdData 10 6" xfId="8597" xr:uid="{5772D994-6D6D-4DC0-B392-E441D5A04B3F}"/>
    <cellStyle name="SAPBEXstdData 10 7" xfId="9841" xr:uid="{C9E8D0D2-3959-44B2-AA06-5A01C70B03AE}"/>
    <cellStyle name="SAPBEXstdData 10 8" xfId="11071" xr:uid="{826C05E3-4650-41AD-A286-497705C88F06}"/>
    <cellStyle name="SAPBEXstdData 10 9" xfId="12155" xr:uid="{A53F7931-7115-4231-AFE1-77243F0A88D4}"/>
    <cellStyle name="SAPBEXstdData 11" xfId="2059" xr:uid="{00000000-0005-0000-0000-000052090000}"/>
    <cellStyle name="SAPBEXstdData 11 10" xfId="13358" xr:uid="{A2B9698E-CB9E-47EC-9A34-89FBB4F6AFF2}"/>
    <cellStyle name="SAPBEXstdData 11 11" xfId="14442" xr:uid="{BB420C10-9C22-40B3-B318-E9F13B53083D}"/>
    <cellStyle name="SAPBEXstdData 11 12" xfId="15330" xr:uid="{3615C46B-424C-471B-AC94-39784ACD5EB4}"/>
    <cellStyle name="SAPBEXstdData 11 2" xfId="5752" xr:uid="{C10EAAB5-4578-431D-8A0E-0653E788B166}"/>
    <cellStyle name="SAPBEXstdData 11 2 10" xfId="15816" xr:uid="{A559BB85-1365-448C-A101-D6DF6FE4FE6A}"/>
    <cellStyle name="SAPBEXstdData 11 2 2" xfId="7217" xr:uid="{66EF31BD-29A4-44B3-9AA9-5652CC1DF8DB}"/>
    <cellStyle name="SAPBEXstdData 11 2 3" xfId="8438" xr:uid="{ED8E9EF3-ACD2-4A5E-8CE4-3709624FBC9D}"/>
    <cellStyle name="SAPBEXstdData 11 2 4" xfId="9690" xr:uid="{905AF0D2-7E8D-438D-87E8-20E05AFFF671}"/>
    <cellStyle name="SAPBEXstdData 11 2 5" xfId="10924" xr:uid="{F68B6C0E-8747-4E0F-8770-6474E7F7F9F3}"/>
    <cellStyle name="SAPBEXstdData 11 2 6" xfId="12083" xr:uid="{EF16712D-5D68-400F-9D9A-474EF62D5796}"/>
    <cellStyle name="SAPBEXstdData 11 2 7" xfId="13211" xr:uid="{7C66D0DD-AE56-4C08-ADE3-F7F560A41EED}"/>
    <cellStyle name="SAPBEXstdData 11 2 8" xfId="14318" xr:uid="{C1E27CD1-DCA8-43FE-8181-0F84BE843608}"/>
    <cellStyle name="SAPBEXstdData 11 2 9" xfId="15224" xr:uid="{B520B10A-861D-4B93-8F30-D309D17B4116}"/>
    <cellStyle name="SAPBEXstdData 11 3" xfId="4659" xr:uid="{1B1E817F-CC4E-429B-8FC9-0B064BDE48D8}"/>
    <cellStyle name="SAPBEXstdData 11 4" xfId="6128" xr:uid="{D37469B2-4025-4437-B0C6-ECC3821C24B9}"/>
    <cellStyle name="SAPBEXstdData 11 5" xfId="7369" xr:uid="{6A127033-D643-47F3-937C-DABB8C050852}"/>
    <cellStyle name="SAPBEXstdData 11 6" xfId="8598" xr:uid="{4FB1800A-EA53-4416-BCC2-2C154EDF3C27}"/>
    <cellStyle name="SAPBEXstdData 11 7" xfId="9842" xr:uid="{DC494D60-4BCC-4AC6-9666-E61B6DFE21CD}"/>
    <cellStyle name="SAPBEXstdData 11 8" xfId="11072" xr:uid="{75880A68-E23F-487E-BDF2-F959BE1624E5}"/>
    <cellStyle name="SAPBEXstdData 11 9" xfId="12156" xr:uid="{5F951E84-E9E9-4564-8BCC-C4B0DBD71E0E}"/>
    <cellStyle name="SAPBEXstdData 12" xfId="2060" xr:uid="{00000000-0005-0000-0000-000053090000}"/>
    <cellStyle name="SAPBEXstdData 12 10" xfId="13359" xr:uid="{3E3140B4-43A6-4D49-90A1-BE7DCC2E7B9F}"/>
    <cellStyle name="SAPBEXstdData 12 11" xfId="14443" xr:uid="{533CE032-2631-40AC-9509-7A3773BE5E64}"/>
    <cellStyle name="SAPBEXstdData 12 12" xfId="15331" xr:uid="{7EC11893-F4A7-4A8A-B9C2-AA30E44A5A09}"/>
    <cellStyle name="SAPBEXstdData 12 2" xfId="5753" xr:uid="{A8259D3B-1C35-4C31-B9F4-D0483E51D722}"/>
    <cellStyle name="SAPBEXstdData 12 2 10" xfId="15817" xr:uid="{CB6B9439-F899-4F36-8560-09815193CD34}"/>
    <cellStyle name="SAPBEXstdData 12 2 2" xfId="7218" xr:uid="{3A108B11-F3D8-41A5-B9AE-555D414A0064}"/>
    <cellStyle name="SAPBEXstdData 12 2 3" xfId="8439" xr:uid="{4A3B1947-4CD5-4F45-B6BA-805C65C5E8F8}"/>
    <cellStyle name="SAPBEXstdData 12 2 4" xfId="9691" xr:uid="{FDBD3916-A0BE-40FF-A9E7-9D5154B89A76}"/>
    <cellStyle name="SAPBEXstdData 12 2 5" xfId="10925" xr:uid="{F2D2BA9C-D50C-4773-B07E-14366BCE0275}"/>
    <cellStyle name="SAPBEXstdData 12 2 6" xfId="12084" xr:uid="{FD3CC433-9C11-43AA-9940-A497197DB7CD}"/>
    <cellStyle name="SAPBEXstdData 12 2 7" xfId="13212" xr:uid="{E87D19B6-8E87-4690-920F-18D052F10076}"/>
    <cellStyle name="SAPBEXstdData 12 2 8" xfId="14319" xr:uid="{7F0719F7-4232-4D30-8BD7-2767997D02A6}"/>
    <cellStyle name="SAPBEXstdData 12 2 9" xfId="15225" xr:uid="{137C4E8D-EFE9-4678-B46D-9527EEFCC40C}"/>
    <cellStyle name="SAPBEXstdData 12 3" xfId="4660" xr:uid="{799EF40E-7531-4B2F-801E-1FFFD52E2A40}"/>
    <cellStyle name="SAPBEXstdData 12 4" xfId="6129" xr:uid="{A2F373F0-23AA-46DF-B1D1-8E96BE9F7CE0}"/>
    <cellStyle name="SAPBEXstdData 12 5" xfId="7370" xr:uid="{6325333C-68FD-4644-AED2-43EF5CFD1CB6}"/>
    <cellStyle name="SAPBEXstdData 12 6" xfId="8599" xr:uid="{A0F0059D-99BA-436F-B994-07CDCFC6B23B}"/>
    <cellStyle name="SAPBEXstdData 12 7" xfId="9843" xr:uid="{0F167A61-9CDC-4318-AFE6-07DE18D537AB}"/>
    <cellStyle name="SAPBEXstdData 12 8" xfId="11073" xr:uid="{52FCE9F6-E98E-4532-BAF9-CB6F928FA7E6}"/>
    <cellStyle name="SAPBEXstdData 12 9" xfId="12157" xr:uid="{42A68FAD-59EE-426B-9087-F621603270FE}"/>
    <cellStyle name="SAPBEXstdData 13" xfId="2061" xr:uid="{00000000-0005-0000-0000-000054090000}"/>
    <cellStyle name="SAPBEXstdData 13 10" xfId="13360" xr:uid="{C59C0402-70F4-4BE8-B117-1EBB4794099F}"/>
    <cellStyle name="SAPBEXstdData 13 11" xfId="14444" xr:uid="{C45E3014-3CE1-46F9-A456-A8D22DD90F58}"/>
    <cellStyle name="SAPBEXstdData 13 12" xfId="15332" xr:uid="{73636DEB-BAA3-4E96-B5C1-ADD4FE8A5A34}"/>
    <cellStyle name="SAPBEXstdData 13 2" xfId="5754" xr:uid="{29A50945-FC77-428F-9634-0533868B73CE}"/>
    <cellStyle name="SAPBEXstdData 13 2 10" xfId="15818" xr:uid="{89AF6569-E306-409D-A85A-0B478132BC1A}"/>
    <cellStyle name="SAPBEXstdData 13 2 2" xfId="7219" xr:uid="{554BE2F9-6E7F-451D-B3F1-ED16BED0DAF3}"/>
    <cellStyle name="SAPBEXstdData 13 2 3" xfId="8440" xr:uid="{FF675F18-D086-49EB-8CAD-9667FFB61676}"/>
    <cellStyle name="SAPBEXstdData 13 2 4" xfId="9692" xr:uid="{47DC5560-CA96-4242-8CF2-0744071C9221}"/>
    <cellStyle name="SAPBEXstdData 13 2 5" xfId="10926" xr:uid="{ECA1E33F-7592-4A82-8360-CCF66C49FE6E}"/>
    <cellStyle name="SAPBEXstdData 13 2 6" xfId="12085" xr:uid="{E02E8B1E-4C79-49F6-9603-D00752DD79EA}"/>
    <cellStyle name="SAPBEXstdData 13 2 7" xfId="13213" xr:uid="{A075ADFA-C7DF-4752-827D-9113AF3B8494}"/>
    <cellStyle name="SAPBEXstdData 13 2 8" xfId="14320" xr:uid="{84C0A8F7-485C-4A52-9AB1-C650E1A3B75A}"/>
    <cellStyle name="SAPBEXstdData 13 2 9" xfId="15226" xr:uid="{C6135DFA-D4CD-4113-A51C-F2DF9E0B4004}"/>
    <cellStyle name="SAPBEXstdData 13 3" xfId="4661" xr:uid="{234F9E48-4313-4B0E-8C59-ED42A2A303C8}"/>
    <cellStyle name="SAPBEXstdData 13 4" xfId="6130" xr:uid="{E0A18BDD-18ED-4656-86D7-54DBFA442937}"/>
    <cellStyle name="SAPBEXstdData 13 5" xfId="7371" xr:uid="{F26A2D48-9E39-4709-8C8C-3F07B2FBAE0E}"/>
    <cellStyle name="SAPBEXstdData 13 6" xfId="8600" xr:uid="{A09C1238-5BA8-4198-8853-4EBAF7FF9138}"/>
    <cellStyle name="SAPBEXstdData 13 7" xfId="9844" xr:uid="{4C3EA63B-BB45-44EA-9AE6-6AF2EFFC0BA2}"/>
    <cellStyle name="SAPBEXstdData 13 8" xfId="11074" xr:uid="{A07F19D2-5CE3-4C66-BB57-2935A23FFF75}"/>
    <cellStyle name="SAPBEXstdData 13 9" xfId="12158" xr:uid="{F4A6FABD-044D-4E2A-8333-C69AE5FE934B}"/>
    <cellStyle name="SAPBEXstdData 14" xfId="2062" xr:uid="{00000000-0005-0000-0000-000055090000}"/>
    <cellStyle name="SAPBEXstdData 14 10" xfId="13361" xr:uid="{8DE14794-7CD3-49D9-A13E-FF06271B66C3}"/>
    <cellStyle name="SAPBEXstdData 14 11" xfId="14445" xr:uid="{C95F4155-2BD3-4188-A9F8-4A794E1DA749}"/>
    <cellStyle name="SAPBEXstdData 14 12" xfId="15333" xr:uid="{F654318C-A236-4670-8076-047115F456BE}"/>
    <cellStyle name="SAPBEXstdData 14 2" xfId="5755" xr:uid="{443D5DEB-0EF6-41EF-9AA5-C043094EE1BE}"/>
    <cellStyle name="SAPBEXstdData 14 2 10" xfId="15819" xr:uid="{175DC476-D09C-43E4-B186-33819A96E41D}"/>
    <cellStyle name="SAPBEXstdData 14 2 2" xfId="7220" xr:uid="{7CA29C9F-0A73-426E-9FD3-4CCF0FEA3165}"/>
    <cellStyle name="SAPBEXstdData 14 2 3" xfId="8441" xr:uid="{C78CC300-FB5E-49FE-9978-1DCB18E14FFC}"/>
    <cellStyle name="SAPBEXstdData 14 2 4" xfId="9693" xr:uid="{3C0B77F7-35C1-466E-BB46-E4336A8D28EF}"/>
    <cellStyle name="SAPBEXstdData 14 2 5" xfId="10927" xr:uid="{B9A317A5-E8EC-489A-812A-36B4E6D3C260}"/>
    <cellStyle name="SAPBEXstdData 14 2 6" xfId="12086" xr:uid="{1FE513C3-0146-4FCE-8DA8-59B290EC0FFF}"/>
    <cellStyle name="SAPBEXstdData 14 2 7" xfId="13214" xr:uid="{575C1AD2-C119-4608-97E1-677FC1407EDA}"/>
    <cellStyle name="SAPBEXstdData 14 2 8" xfId="14321" xr:uid="{8A9FC459-A3B4-4A70-8C8A-FFF6BD6EE941}"/>
    <cellStyle name="SAPBEXstdData 14 2 9" xfId="15227" xr:uid="{F736686B-78E2-4CDE-86DB-67A4C80BB416}"/>
    <cellStyle name="SAPBEXstdData 14 3" xfId="4662" xr:uid="{ECAEF37D-AE91-4A13-ABB5-BF477A1DE180}"/>
    <cellStyle name="SAPBEXstdData 14 4" xfId="6131" xr:uid="{53A55A68-9603-41A2-9B86-7EE5C9B4BCDC}"/>
    <cellStyle name="SAPBEXstdData 14 5" xfId="7372" xr:uid="{A5766E06-5A31-44AF-828F-198D9C06E1F0}"/>
    <cellStyle name="SAPBEXstdData 14 6" xfId="8601" xr:uid="{09CED608-484C-4604-A20A-0DE14E9E4F5C}"/>
    <cellStyle name="SAPBEXstdData 14 7" xfId="9845" xr:uid="{B724D329-9674-488F-9656-2BE78DA117E4}"/>
    <cellStyle name="SAPBEXstdData 14 8" xfId="11075" xr:uid="{68E89C8D-4639-4AED-92F4-262649CB6204}"/>
    <cellStyle name="SAPBEXstdData 14 9" xfId="12159" xr:uid="{BF764375-208E-40A1-930C-B391CB94E4A5}"/>
    <cellStyle name="SAPBEXstdData 15" xfId="2063" xr:uid="{00000000-0005-0000-0000-000056090000}"/>
    <cellStyle name="SAPBEXstdData 15 10" xfId="13362" xr:uid="{464E8622-B0A8-4DAE-80BC-54A85CCF613C}"/>
    <cellStyle name="SAPBEXstdData 15 11" xfId="14446" xr:uid="{53E46AB3-EEF7-4155-B928-BDC04D908408}"/>
    <cellStyle name="SAPBEXstdData 15 12" xfId="15334" xr:uid="{EB4576CB-2467-474A-8060-57386052E832}"/>
    <cellStyle name="SAPBEXstdData 15 2" xfId="5756" xr:uid="{2800936A-5384-4AC4-93B4-8986B9B352FC}"/>
    <cellStyle name="SAPBEXstdData 15 2 10" xfId="15820" xr:uid="{2A7EA415-6DB4-4A10-A722-9B7881EA525C}"/>
    <cellStyle name="SAPBEXstdData 15 2 2" xfId="7221" xr:uid="{CB63939A-6767-484E-A1A7-3935A6672385}"/>
    <cellStyle name="SAPBEXstdData 15 2 3" xfId="8442" xr:uid="{EE9B19BD-D16E-42AD-B06E-E6CDB3DF6475}"/>
    <cellStyle name="SAPBEXstdData 15 2 4" xfId="9694" xr:uid="{9F7DDEF5-5C20-46FE-93F5-DB348FBA8492}"/>
    <cellStyle name="SAPBEXstdData 15 2 5" xfId="10928" xr:uid="{5364841D-95F6-4466-97AC-047F6ECE286E}"/>
    <cellStyle name="SAPBEXstdData 15 2 6" xfId="12087" xr:uid="{BCF6C7CF-CE6D-4477-A620-F812D934FE00}"/>
    <cellStyle name="SAPBEXstdData 15 2 7" xfId="13215" xr:uid="{35AEF0C4-049F-4A4D-916B-1C42ECA0E3D3}"/>
    <cellStyle name="SAPBEXstdData 15 2 8" xfId="14322" xr:uid="{010F0AD2-08AE-4401-9ACA-D543E0DBB7E0}"/>
    <cellStyle name="SAPBEXstdData 15 2 9" xfId="15228" xr:uid="{1F3000C2-9565-42F1-91BF-FE28378BC849}"/>
    <cellStyle name="SAPBEXstdData 15 3" xfId="4663" xr:uid="{935295F5-CB5B-404A-BDAD-E3A234BCD532}"/>
    <cellStyle name="SAPBEXstdData 15 4" xfId="6132" xr:uid="{0E10BC26-9638-4E33-8669-8F5924301985}"/>
    <cellStyle name="SAPBEXstdData 15 5" xfId="7373" xr:uid="{50A551C4-21DC-4E83-9B59-3E71442B8380}"/>
    <cellStyle name="SAPBEXstdData 15 6" xfId="8602" xr:uid="{E951BAFE-5C8E-4E55-9D96-33C8A944E2A2}"/>
    <cellStyle name="SAPBEXstdData 15 7" xfId="9846" xr:uid="{412F9648-A7AC-4C32-B4A4-C2D53B335576}"/>
    <cellStyle name="SAPBEXstdData 15 8" xfId="11076" xr:uid="{F6920A6E-4913-4694-BFCD-05C520C42BAB}"/>
    <cellStyle name="SAPBEXstdData 15 9" xfId="12160" xr:uid="{754971F6-0921-4256-8718-99320A872FBD}"/>
    <cellStyle name="SAPBEXstdData 16" xfId="2064" xr:uid="{00000000-0005-0000-0000-000057090000}"/>
    <cellStyle name="SAPBEXstdData 16 10" xfId="13363" xr:uid="{481A89CE-BB08-4234-9332-7B85F127C8EC}"/>
    <cellStyle name="SAPBEXstdData 16 11" xfId="14447" xr:uid="{693B24FA-B995-4398-AD1B-09FED25CC6B8}"/>
    <cellStyle name="SAPBEXstdData 16 12" xfId="15335" xr:uid="{512645CF-31E9-4A8F-B30E-E20D578A3D96}"/>
    <cellStyle name="SAPBEXstdData 16 2" xfId="5757" xr:uid="{B7915602-89AE-4E7D-8AF6-5F5166E65509}"/>
    <cellStyle name="SAPBEXstdData 16 2 10" xfId="15821" xr:uid="{D31644C4-D585-4697-8CDE-D588915E72A6}"/>
    <cellStyle name="SAPBEXstdData 16 2 2" xfId="7222" xr:uid="{F705AD94-0901-4C33-8CD3-CDE86EEF24D5}"/>
    <cellStyle name="SAPBEXstdData 16 2 3" xfId="8443" xr:uid="{BA2D5981-2971-4771-ADA9-3DA297D93AD4}"/>
    <cellStyle name="SAPBEXstdData 16 2 4" xfId="9695" xr:uid="{D9C9B816-5260-4F42-8974-402BCE48A621}"/>
    <cellStyle name="SAPBEXstdData 16 2 5" xfId="10929" xr:uid="{2FFB9491-CB93-4AC1-9432-8BA944CE7143}"/>
    <cellStyle name="SAPBEXstdData 16 2 6" xfId="12088" xr:uid="{7199088D-CBA3-4421-A850-1884C8B84CE7}"/>
    <cellStyle name="SAPBEXstdData 16 2 7" xfId="13216" xr:uid="{F5620FE1-3BDC-4A17-BAF3-395DA14A4D9F}"/>
    <cellStyle name="SAPBEXstdData 16 2 8" xfId="14323" xr:uid="{53376229-BFB9-4938-97E7-F582ED7DB96B}"/>
    <cellStyle name="SAPBEXstdData 16 2 9" xfId="15229" xr:uid="{E4BEFDB8-03DD-4B1F-A1C8-334C8823A9AA}"/>
    <cellStyle name="SAPBEXstdData 16 3" xfId="4664" xr:uid="{1129B30B-63C6-4982-9410-764679B9C464}"/>
    <cellStyle name="SAPBEXstdData 16 4" xfId="6133" xr:uid="{04E3C187-F688-4CB5-AF58-9108422027FE}"/>
    <cellStyle name="SAPBEXstdData 16 5" xfId="7374" xr:uid="{40AC4B23-2C8D-422D-8240-26CC6D904A26}"/>
    <cellStyle name="SAPBEXstdData 16 6" xfId="8603" xr:uid="{FE0BAF7A-692C-4AE7-B76B-F8696B6C1CBC}"/>
    <cellStyle name="SAPBEXstdData 16 7" xfId="9847" xr:uid="{57BBAC8C-AB83-4D82-A9B6-79A5BE1D5D25}"/>
    <cellStyle name="SAPBEXstdData 16 8" xfId="11077" xr:uid="{E3DA8915-CDB3-4029-B9F0-5DC166224FBC}"/>
    <cellStyle name="SAPBEXstdData 16 9" xfId="12161" xr:uid="{46746C84-BBE7-4593-9885-C10468C3C274}"/>
    <cellStyle name="SAPBEXstdData 17" xfId="2684" xr:uid="{00000000-0005-0000-0000-000058090000}"/>
    <cellStyle name="SAPBEXstdData 18" xfId="2762" xr:uid="{00000000-0005-0000-0000-000059090000}"/>
    <cellStyle name="SAPBEXstdData 19" xfId="2773" xr:uid="{BB075A78-0CAA-406F-B2F0-867BB31321BF}"/>
    <cellStyle name="SAPBEXstdData 2" xfId="2065" xr:uid="{00000000-0005-0000-0000-00005A090000}"/>
    <cellStyle name="SAPBEXstdData 2 10" xfId="12162" xr:uid="{B2FE676D-19AA-4DA8-8189-E0ABA6F16084}"/>
    <cellStyle name="SAPBEXstdData 2 11" xfId="13364" xr:uid="{7A064E4F-FAF4-4187-ACA8-48B7B8EFD45A}"/>
    <cellStyle name="SAPBEXstdData 2 12" xfId="14448" xr:uid="{311A79C1-CA78-4492-8C40-9580ECE36D4E}"/>
    <cellStyle name="SAPBEXstdData 2 13" xfId="15336" xr:uid="{D0F0805A-1434-42CE-BC45-A4EB7DBA5649}"/>
    <cellStyle name="SAPBEXstdData 2 2" xfId="2066" xr:uid="{00000000-0005-0000-0000-00005B090000}"/>
    <cellStyle name="SAPBEXstdData 2 2 10" xfId="13365" xr:uid="{37838AAF-5BEC-45C8-AB88-7CECE4FB3CC0}"/>
    <cellStyle name="SAPBEXstdData 2 2 11" xfId="14449" xr:uid="{B92CC554-1195-4402-A4A0-077C9386BC23}"/>
    <cellStyle name="SAPBEXstdData 2 2 12" xfId="15337" xr:uid="{ADCD7C83-04E1-45DD-BCFC-C72B4F9BD566}"/>
    <cellStyle name="SAPBEXstdData 2 2 2" xfId="2067" xr:uid="{00000000-0005-0000-0000-00005C090000}"/>
    <cellStyle name="SAPBEXstdData 2 2 2 10" xfId="13366" xr:uid="{993AD438-86EB-44BB-823C-83A90372D553}"/>
    <cellStyle name="SAPBEXstdData 2 2 2 11" xfId="14450" xr:uid="{6AE21CEC-A09D-4006-80A8-D7F63D586207}"/>
    <cellStyle name="SAPBEXstdData 2 2 2 12" xfId="15338" xr:uid="{6EE9BEF1-E914-4D33-93CD-A92C9E81598F}"/>
    <cellStyle name="SAPBEXstdData 2 2 2 2" xfId="5759" xr:uid="{B7E2EBC4-770D-467C-A00A-02E2B2DEB5DD}"/>
    <cellStyle name="SAPBEXstdData 2 2 2 2 10" xfId="15823" xr:uid="{70D5FA67-F6B0-4122-8440-873970674191}"/>
    <cellStyle name="SAPBEXstdData 2 2 2 2 2" xfId="7224" xr:uid="{50145A5D-B345-4A07-A8EC-746FE93280E3}"/>
    <cellStyle name="SAPBEXstdData 2 2 2 2 3" xfId="8445" xr:uid="{6D60FF21-025B-471F-90FA-82F4B964A155}"/>
    <cellStyle name="SAPBEXstdData 2 2 2 2 4" xfId="9697" xr:uid="{47CEE9DB-27EC-4DC9-93CF-DAC3B7F5AC16}"/>
    <cellStyle name="SAPBEXstdData 2 2 2 2 5" xfId="10931" xr:uid="{7A88DD60-333B-4740-9BE7-7E828E690CD0}"/>
    <cellStyle name="SAPBEXstdData 2 2 2 2 6" xfId="12090" xr:uid="{AE327493-74CE-44F4-8DB8-4E5E648F479B}"/>
    <cellStyle name="SAPBEXstdData 2 2 2 2 7" xfId="13218" xr:uid="{E0E78DBB-D212-4CD3-80AE-236B893CF478}"/>
    <cellStyle name="SAPBEXstdData 2 2 2 2 8" xfId="14325" xr:uid="{C31247C6-0103-40D4-87BB-14293F6AAB53}"/>
    <cellStyle name="SAPBEXstdData 2 2 2 2 9" xfId="15231" xr:uid="{AE4EB367-CDB1-445E-88F1-17927F58CF53}"/>
    <cellStyle name="SAPBEXstdData 2 2 2 3" xfId="4667" xr:uid="{9453CA42-5FE2-40A6-8DE3-F484D16229F7}"/>
    <cellStyle name="SAPBEXstdData 2 2 2 4" xfId="6136" xr:uid="{E1821812-2735-45BF-BF6D-9F404E0251AE}"/>
    <cellStyle name="SAPBEXstdData 2 2 2 5" xfId="7377" xr:uid="{0CA44C47-8BFB-4EE9-902B-0EA9639E5C7B}"/>
    <cellStyle name="SAPBEXstdData 2 2 2 6" xfId="8606" xr:uid="{C7F62E67-F166-48EA-8904-5F73C0A9F245}"/>
    <cellStyle name="SAPBEXstdData 2 2 2 7" xfId="9850" xr:uid="{ED26BC8F-3BD1-46E8-AC66-76826A91BF2D}"/>
    <cellStyle name="SAPBEXstdData 2 2 2 8" xfId="11080" xr:uid="{C5E9B8F4-F2E7-474F-87BB-1F5149E7F736}"/>
    <cellStyle name="SAPBEXstdData 2 2 2 9" xfId="12164" xr:uid="{33E9FF9D-CB34-46C1-97A7-3E6A3EBFB250}"/>
    <cellStyle name="SAPBEXstdData 2 2 3" xfId="4666" xr:uid="{62E82974-CD48-460C-B561-D09DD173BDFE}"/>
    <cellStyle name="SAPBEXstdData 2 2 4" xfId="6135" xr:uid="{4B091351-BF2B-4AA2-957F-758EB14479FD}"/>
    <cellStyle name="SAPBEXstdData 2 2 5" xfId="7376" xr:uid="{7AC3588C-CF40-4A93-B632-6E585A12F160}"/>
    <cellStyle name="SAPBEXstdData 2 2 6" xfId="8605" xr:uid="{7820A9E9-38BE-40C2-89BD-71A1E8D36097}"/>
    <cellStyle name="SAPBEXstdData 2 2 7" xfId="9849" xr:uid="{200B3D30-25A3-44D5-BC83-23AA7922DEC6}"/>
    <cellStyle name="SAPBEXstdData 2 2 8" xfId="11079" xr:uid="{20B94F8E-B669-4D3B-873E-B388BACCAE0E}"/>
    <cellStyle name="SAPBEXstdData 2 2 9" xfId="12163" xr:uid="{587A55B2-6289-4963-A611-51BFE17CEE4F}"/>
    <cellStyle name="SAPBEXstdData 2 3" xfId="5758" xr:uid="{5F6D9FE9-9498-481D-A498-D0FD4F096BA7}"/>
    <cellStyle name="SAPBEXstdData 2 3 10" xfId="15822" xr:uid="{5852EDF7-0C4A-4D81-8D6E-5010DBCD80F7}"/>
    <cellStyle name="SAPBEXstdData 2 3 2" xfId="7223" xr:uid="{0F662206-F319-453C-B7BB-D1D5F0E6EFD8}"/>
    <cellStyle name="SAPBEXstdData 2 3 3" xfId="8444" xr:uid="{88F77CBF-9D66-46E2-9241-ED96B90FFEBF}"/>
    <cellStyle name="SAPBEXstdData 2 3 4" xfId="9696" xr:uid="{14119D20-1B2A-4B0F-AA96-931385C8382A}"/>
    <cellStyle name="SAPBEXstdData 2 3 5" xfId="10930" xr:uid="{8E0660FB-0845-4A50-81C1-13AA7F7651CD}"/>
    <cellStyle name="SAPBEXstdData 2 3 6" xfId="12089" xr:uid="{C67FA333-73E6-40D5-9D1B-28B6D17FB58D}"/>
    <cellStyle name="SAPBEXstdData 2 3 7" xfId="13217" xr:uid="{77FD5C92-1F5B-4958-BF0C-6665D6AF8FC9}"/>
    <cellStyle name="SAPBEXstdData 2 3 8" xfId="14324" xr:uid="{8C590934-450D-4834-A00A-F7BA35DDB55A}"/>
    <cellStyle name="SAPBEXstdData 2 3 9" xfId="15230" xr:uid="{376C9BCB-C62D-46DF-825B-9C5B239EF3CF}"/>
    <cellStyle name="SAPBEXstdData 2 4" xfId="4665" xr:uid="{6745020D-9D9A-4C52-B5D9-8088FC3E640B}"/>
    <cellStyle name="SAPBEXstdData 2 5" xfId="6134" xr:uid="{0C33B222-2934-4A9A-A07A-4FEBF28D2FF2}"/>
    <cellStyle name="SAPBEXstdData 2 6" xfId="7375" xr:uid="{A374239C-68AF-4D84-B17F-E44F60FC04B6}"/>
    <cellStyle name="SAPBEXstdData 2 7" xfId="8604" xr:uid="{EB9BA84D-8C71-4E04-B787-308FF78DBD91}"/>
    <cellStyle name="SAPBEXstdData 2 8" xfId="9848" xr:uid="{306CAA7E-C16D-4273-853B-F495287A57CA}"/>
    <cellStyle name="SAPBEXstdData 2 9" xfId="11078" xr:uid="{BA5A9613-0202-4E83-B1C8-E5F77FEE3D9A}"/>
    <cellStyle name="SAPBEXstdData 20" xfId="2818" xr:uid="{CFDCA3B1-3ACB-4E17-8529-75445CBD8BBD}"/>
    <cellStyle name="SAPBEXstdData 21" xfId="2827" xr:uid="{1317A729-7228-478A-8A1F-8E2F4419AF50}"/>
    <cellStyle name="SAPBEXstdData 22" xfId="2904" xr:uid="{30D2ECAB-BF4B-4589-9659-FFD79D82B1AA}"/>
    <cellStyle name="SAPBEXstdData 23" xfId="2948" xr:uid="{A2044744-2108-433D-A5A4-442AE437D556}"/>
    <cellStyle name="SAPBEXstdData 24" xfId="2992" xr:uid="{411D4D94-5869-4114-B11F-164E96BE8761}"/>
    <cellStyle name="SAPBEXstdData 25" xfId="3160" xr:uid="{A401C66B-BE2E-4833-B11F-3AD944B69250}"/>
    <cellStyle name="SAPBEXstdData 26" xfId="4785" xr:uid="{97B2D25F-F995-4DF3-919B-3B0F8341053B}"/>
    <cellStyle name="SAPBEXstdData 27" xfId="6269" xr:uid="{AA64D60B-E6FC-4A94-9F6F-22819EF308C5}"/>
    <cellStyle name="SAPBEXstdData 28" xfId="7488" xr:uid="{32847E91-8E5D-413C-8B02-A525C63A26F5}"/>
    <cellStyle name="SAPBEXstdData 29" xfId="9134" xr:uid="{F81D3689-8889-465B-9BF7-469183B434A9}"/>
    <cellStyle name="SAPBEXstdData 3" xfId="2068" xr:uid="{00000000-0005-0000-0000-00005D090000}"/>
    <cellStyle name="SAPBEXstdData 3 10" xfId="13367" xr:uid="{19A1E355-139F-4A45-8D65-93A8DECF73B0}"/>
    <cellStyle name="SAPBEXstdData 3 11" xfId="14451" xr:uid="{0194A1B3-86DB-4554-AD8E-0D366582EF6B}"/>
    <cellStyle name="SAPBEXstdData 3 12" xfId="15339" xr:uid="{15497EE9-D0D1-40E5-9ED4-B0CFD881F27B}"/>
    <cellStyle name="SAPBEXstdData 3 2" xfId="5760" xr:uid="{B4F8BF67-5B2B-4401-B357-216DB5B08C83}"/>
    <cellStyle name="SAPBEXstdData 3 2 10" xfId="15824" xr:uid="{DDED1D07-A92C-4594-8334-DD18DEFB7081}"/>
    <cellStyle name="SAPBEXstdData 3 2 2" xfId="7225" xr:uid="{E04ACE62-A447-4DA3-973E-30C19491DB35}"/>
    <cellStyle name="SAPBEXstdData 3 2 3" xfId="8446" xr:uid="{130D4680-ACCA-4D48-8994-382007597184}"/>
    <cellStyle name="SAPBEXstdData 3 2 4" xfId="9698" xr:uid="{CA83AE4C-C94D-4DDF-9142-7D04403D16D1}"/>
    <cellStyle name="SAPBEXstdData 3 2 5" xfId="10932" xr:uid="{ACF4573C-1BFF-4D91-9A89-73C315F54CDF}"/>
    <cellStyle name="SAPBEXstdData 3 2 6" xfId="12091" xr:uid="{CC891B10-1CBF-4DB3-8C27-E8A38F939943}"/>
    <cellStyle name="SAPBEXstdData 3 2 7" xfId="13219" xr:uid="{A5EDF3E2-54FF-4116-A2ED-9DDF164BB9DE}"/>
    <cellStyle name="SAPBEXstdData 3 2 8" xfId="14326" xr:uid="{CD42B19C-2892-43CC-A58A-7D94C3A0384B}"/>
    <cellStyle name="SAPBEXstdData 3 2 9" xfId="15232" xr:uid="{FF622712-29FF-43F0-ACE9-A647328A02C6}"/>
    <cellStyle name="SAPBEXstdData 3 3" xfId="4668" xr:uid="{0B94A449-EBF9-4E25-B5BA-C9E17534C50B}"/>
    <cellStyle name="SAPBEXstdData 3 4" xfId="6137" xr:uid="{0257D86F-9256-47F6-B870-964C84166405}"/>
    <cellStyle name="SAPBEXstdData 3 5" xfId="7378" xr:uid="{751E476A-CEFE-4A50-8439-9BE944C91E13}"/>
    <cellStyle name="SAPBEXstdData 3 6" xfId="8607" xr:uid="{162FF7D4-0873-47F7-8639-1C18B4B66DC8}"/>
    <cellStyle name="SAPBEXstdData 3 7" xfId="9851" xr:uid="{066E354B-5F6D-4393-BB7D-555FD31BB381}"/>
    <cellStyle name="SAPBEXstdData 3 8" xfId="11081" xr:uid="{8D844745-CE7D-4157-90D7-1538C4A6548E}"/>
    <cellStyle name="SAPBEXstdData 3 9" xfId="12165" xr:uid="{340DF609-9DC7-44CD-8624-650CAC3FF503}"/>
    <cellStyle name="SAPBEXstdData 30" xfId="10379" xr:uid="{3FE8B383-F962-44AD-84FD-77B5B04FA9AA}"/>
    <cellStyle name="SAPBEXstdData 31" xfId="11552" xr:uid="{0815A63D-05DC-441E-A068-7C9E084C94EF}"/>
    <cellStyle name="SAPBEXstdData 32" xfId="12666" xr:uid="{7ED8C1C4-7338-4D41-9A27-51679A88E27A}"/>
    <cellStyle name="SAPBEXstdData 33" xfId="13490" xr:uid="{5CC7B7B6-9C4D-4567-AFFE-8152A6D679FC}"/>
    <cellStyle name="SAPBEXstdData 34" xfId="14770" xr:uid="{17316896-FF0A-4855-8E36-EE431C16E763}"/>
    <cellStyle name="SAPBEXstdData 35" xfId="15903" xr:uid="{3F5B4BDF-2883-4A17-9E64-F00B41DF9544}"/>
    <cellStyle name="SAPBEXstdData 4" xfId="2069" xr:uid="{00000000-0005-0000-0000-00005E090000}"/>
    <cellStyle name="SAPBEXstdData 4 10" xfId="13368" xr:uid="{5DD12C9D-0478-4BC9-858E-4D7AA3696EDA}"/>
    <cellStyle name="SAPBEXstdData 4 11" xfId="14452" xr:uid="{99705D0F-02A4-45D0-8C37-9D9443548B28}"/>
    <cellStyle name="SAPBEXstdData 4 12" xfId="15340" xr:uid="{B867E21E-3EE6-407D-BCE5-5CB23F0CDC33}"/>
    <cellStyle name="SAPBEXstdData 4 2" xfId="5761" xr:uid="{E77345F2-39FD-4E67-A23E-0F61A526D907}"/>
    <cellStyle name="SAPBEXstdData 4 2 10" xfId="15825" xr:uid="{22A01132-465A-4912-BB05-742CA096CD09}"/>
    <cellStyle name="SAPBEXstdData 4 2 2" xfId="7226" xr:uid="{A2DD0489-F59F-4471-A83D-8E938EAF00B4}"/>
    <cellStyle name="SAPBEXstdData 4 2 3" xfId="8447" xr:uid="{5467F66B-49D8-4DC5-8079-13BFF3DFCF49}"/>
    <cellStyle name="SAPBEXstdData 4 2 4" xfId="9699" xr:uid="{A32D7533-666D-42E0-B665-FBF983731C9C}"/>
    <cellStyle name="SAPBEXstdData 4 2 5" xfId="10933" xr:uid="{CCE7D2EF-CF28-445C-A249-3492714A2B83}"/>
    <cellStyle name="SAPBEXstdData 4 2 6" xfId="12092" xr:uid="{995C71ED-6796-4EDA-99AF-DCA072A192B9}"/>
    <cellStyle name="SAPBEXstdData 4 2 7" xfId="13220" xr:uid="{7D76527D-409F-4A8F-A44C-22DAAC83BFD9}"/>
    <cellStyle name="SAPBEXstdData 4 2 8" xfId="14327" xr:uid="{66426E29-FAA8-4CE6-BB78-ED6460DF622B}"/>
    <cellStyle name="SAPBEXstdData 4 2 9" xfId="15233" xr:uid="{CC7129C7-BB39-4CFD-B70B-0FA080635B84}"/>
    <cellStyle name="SAPBEXstdData 4 3" xfId="4669" xr:uid="{3DE19C56-5730-4B2E-8C12-CADC230E7B2D}"/>
    <cellStyle name="SAPBEXstdData 4 4" xfId="6138" xr:uid="{2F086DF1-BE67-4F12-988F-BE62B8174716}"/>
    <cellStyle name="SAPBEXstdData 4 5" xfId="7379" xr:uid="{CDAB53A7-A1C9-407A-93FF-B6C966D4BB9A}"/>
    <cellStyle name="SAPBEXstdData 4 6" xfId="8608" xr:uid="{C624F2D1-E9FA-4E7E-B060-22B6587CC556}"/>
    <cellStyle name="SAPBEXstdData 4 7" xfId="9852" xr:uid="{CCC20B25-6ECD-45BA-9366-9103E8A473CB}"/>
    <cellStyle name="SAPBEXstdData 4 8" xfId="11082" xr:uid="{AF883381-38CE-4747-9EFF-C6BED5036D06}"/>
    <cellStyle name="SAPBEXstdData 4 9" xfId="12166" xr:uid="{DA9D732E-D8DD-4841-A389-735136811147}"/>
    <cellStyle name="SAPBEXstdData 5" xfId="2070" xr:uid="{00000000-0005-0000-0000-00005F090000}"/>
    <cellStyle name="SAPBEXstdData 5 10" xfId="13369" xr:uid="{E7B45AB9-CCCE-41E8-94A9-33B94AC985F6}"/>
    <cellStyle name="SAPBEXstdData 5 11" xfId="14453" xr:uid="{47E2A675-D945-4A4B-A2EF-FA3DF8FA05B5}"/>
    <cellStyle name="SAPBEXstdData 5 12" xfId="15341" xr:uid="{475ACB6B-C18B-4DC6-9696-237984742FF5}"/>
    <cellStyle name="SAPBEXstdData 5 2" xfId="5762" xr:uid="{89E6F377-655D-4326-A541-9EBC2D342700}"/>
    <cellStyle name="SAPBEXstdData 5 2 10" xfId="15826" xr:uid="{54D07241-D9D7-462C-BEE4-EB089BF4D492}"/>
    <cellStyle name="SAPBEXstdData 5 2 2" xfId="7227" xr:uid="{49787FF4-7E4D-4B4E-BD13-372FD45FFBE6}"/>
    <cellStyle name="SAPBEXstdData 5 2 3" xfId="8448" xr:uid="{61110577-2E06-49BC-84DC-2F6DE85CD3D8}"/>
    <cellStyle name="SAPBEXstdData 5 2 4" xfId="9700" xr:uid="{A4916F76-2AAA-4BBF-8F11-B55519A71308}"/>
    <cellStyle name="SAPBEXstdData 5 2 5" xfId="10934" xr:uid="{B5D91F48-005B-4D7B-BF14-5CB8C3162D6A}"/>
    <cellStyle name="SAPBEXstdData 5 2 6" xfId="12093" xr:uid="{848FBC8F-81BB-4DF1-A21B-9CB6ED32E3DE}"/>
    <cellStyle name="SAPBEXstdData 5 2 7" xfId="13221" xr:uid="{755E8830-277D-468E-B24C-095EB28162C4}"/>
    <cellStyle name="SAPBEXstdData 5 2 8" xfId="14328" xr:uid="{03A64A4C-8F91-45B8-8DFB-9367F57B5B1B}"/>
    <cellStyle name="SAPBEXstdData 5 2 9" xfId="15234" xr:uid="{B5B551DF-823C-448C-AD9D-F2B216FD3BF8}"/>
    <cellStyle name="SAPBEXstdData 5 3" xfId="4670" xr:uid="{B59717A4-B200-4100-AFC1-F981F8CD574A}"/>
    <cellStyle name="SAPBEXstdData 5 4" xfId="6139" xr:uid="{D027F1C3-A4EB-44A0-B4E5-AC4466260B92}"/>
    <cellStyle name="SAPBEXstdData 5 5" xfId="7380" xr:uid="{A3844837-8E84-45B9-B34D-F4E772E68C0A}"/>
    <cellStyle name="SAPBEXstdData 5 6" xfId="8609" xr:uid="{49D194EB-E381-4EA3-9D02-8080836E8A92}"/>
    <cellStyle name="SAPBEXstdData 5 7" xfId="9853" xr:uid="{27DCF16F-A379-4EA4-906F-554C15ADE334}"/>
    <cellStyle name="SAPBEXstdData 5 8" xfId="11083" xr:uid="{E0E46BCE-D0E6-42CA-9EA3-09F13E3208E1}"/>
    <cellStyle name="SAPBEXstdData 5 9" xfId="12167" xr:uid="{291CCDDE-B8A8-4531-A8AC-71528AE73373}"/>
    <cellStyle name="SAPBEXstdData 6" xfId="2071" xr:uid="{00000000-0005-0000-0000-000060090000}"/>
    <cellStyle name="SAPBEXstdData 6 10" xfId="13370" xr:uid="{12713A81-F265-4DAD-AEB0-B9760B3DB2B4}"/>
    <cellStyle name="SAPBEXstdData 6 11" xfId="14454" xr:uid="{E7E8A960-300E-4DF9-B76F-990B961A51F1}"/>
    <cellStyle name="SAPBEXstdData 6 12" xfId="15342" xr:uid="{99054FB5-595B-418E-BDF7-D6FD340173E0}"/>
    <cellStyle name="SAPBEXstdData 6 2" xfId="5763" xr:uid="{BB7F73E6-9ED5-4C80-A975-B07E306CE965}"/>
    <cellStyle name="SAPBEXstdData 6 2 10" xfId="15827" xr:uid="{5A6C3D6E-D4C8-4BF3-B30F-4E787DFBFB1C}"/>
    <cellStyle name="SAPBEXstdData 6 2 2" xfId="7228" xr:uid="{1FA0AFBB-DEFD-48D7-BCF7-85ACC396734C}"/>
    <cellStyle name="SAPBEXstdData 6 2 3" xfId="8449" xr:uid="{1E42DD09-3726-4E65-BDB0-F4D19B9E9322}"/>
    <cellStyle name="SAPBEXstdData 6 2 4" xfId="9701" xr:uid="{C1597CA5-8E87-4CBB-B3A7-62CB5ED50FD8}"/>
    <cellStyle name="SAPBEXstdData 6 2 5" xfId="10935" xr:uid="{4909C35C-AD59-4CA1-8B76-F7C706ACD2CF}"/>
    <cellStyle name="SAPBEXstdData 6 2 6" xfId="12094" xr:uid="{A0EFE571-ED2F-4013-B109-CF1EDE7D7B4D}"/>
    <cellStyle name="SAPBEXstdData 6 2 7" xfId="13222" xr:uid="{D53B748E-3910-4119-95E0-67AA99F00EB4}"/>
    <cellStyle name="SAPBEXstdData 6 2 8" xfId="14329" xr:uid="{E6D969E3-A208-4305-8B74-8F897A59E3C1}"/>
    <cellStyle name="SAPBEXstdData 6 2 9" xfId="15235" xr:uid="{0E8B5882-FB88-412C-A036-60384B4F5D3A}"/>
    <cellStyle name="SAPBEXstdData 6 3" xfId="4671" xr:uid="{0EDDDCE1-52AC-4CD0-8740-232EF01A3DA2}"/>
    <cellStyle name="SAPBEXstdData 6 4" xfId="6140" xr:uid="{FDC91033-F202-4A7F-9D8F-24E0DFE38767}"/>
    <cellStyle name="SAPBEXstdData 6 5" xfId="7381" xr:uid="{887B00F7-B249-4A07-A3BD-5E9BCC9FD2E8}"/>
    <cellStyle name="SAPBEXstdData 6 6" xfId="8610" xr:uid="{EA965DA2-120B-4B9B-A51E-B4560617E07D}"/>
    <cellStyle name="SAPBEXstdData 6 7" xfId="9854" xr:uid="{C5412CDE-5147-46D0-82D8-04EE8666CB90}"/>
    <cellStyle name="SAPBEXstdData 6 8" xfId="11084" xr:uid="{A37C40D2-CFBF-4F48-9552-6A38ACCBE5DF}"/>
    <cellStyle name="SAPBEXstdData 6 9" xfId="12168" xr:uid="{C44EBA2E-5632-4776-B603-9ACE9A3F8FCC}"/>
    <cellStyle name="SAPBEXstdData 7" xfId="2072" xr:uid="{00000000-0005-0000-0000-000061090000}"/>
    <cellStyle name="SAPBEXstdData 7 10" xfId="13371" xr:uid="{11C1FF76-C054-4EDF-85B7-A1446DE1D583}"/>
    <cellStyle name="SAPBEXstdData 7 11" xfId="14455" xr:uid="{4571CEC5-1BAE-4632-BF1B-6104EE43DB60}"/>
    <cellStyle name="SAPBEXstdData 7 12" xfId="15343" xr:uid="{0D802CAA-E9BB-4A71-BB2B-7C999C16C57E}"/>
    <cellStyle name="SAPBEXstdData 7 2" xfId="5764" xr:uid="{9F0D3A56-7DB3-45DC-A6DA-3DB54FE9D1ED}"/>
    <cellStyle name="SAPBEXstdData 7 2 10" xfId="15828" xr:uid="{C458BDA7-716B-415B-816F-7EBADA1218F9}"/>
    <cellStyle name="SAPBEXstdData 7 2 2" xfId="7229" xr:uid="{8717E24B-8306-4B81-96C1-16B95B1D64F8}"/>
    <cellStyle name="SAPBEXstdData 7 2 3" xfId="8450" xr:uid="{990E3602-EF3A-4DA3-B495-615D2A85803C}"/>
    <cellStyle name="SAPBEXstdData 7 2 4" xfId="9702" xr:uid="{4539EB14-51BF-46CF-A14E-11C86D0203F5}"/>
    <cellStyle name="SAPBEXstdData 7 2 5" xfId="10936" xr:uid="{FE6C904A-321A-457E-9F50-380F3D58538C}"/>
    <cellStyle name="SAPBEXstdData 7 2 6" xfId="12095" xr:uid="{208F4FF0-C53F-47B7-A7BF-E9571F76C16D}"/>
    <cellStyle name="SAPBEXstdData 7 2 7" xfId="13223" xr:uid="{A3DEE20B-2BDD-4989-94D5-089476B0F9AF}"/>
    <cellStyle name="SAPBEXstdData 7 2 8" xfId="14330" xr:uid="{837FF39C-1F4F-4219-BC8D-A23641D5DD0B}"/>
    <cellStyle name="SAPBEXstdData 7 2 9" xfId="15236" xr:uid="{298971F8-E1DB-423F-9DB7-E856320C91F5}"/>
    <cellStyle name="SAPBEXstdData 7 3" xfId="4672" xr:uid="{4899D166-F0FE-4252-8753-DEA47208CD85}"/>
    <cellStyle name="SAPBEXstdData 7 4" xfId="6141" xr:uid="{065B7A01-14D6-45C5-B17E-EF0E35DB5857}"/>
    <cellStyle name="SAPBEXstdData 7 5" xfId="7382" xr:uid="{3853D929-7C15-41D4-8FD0-14D021B3CEE0}"/>
    <cellStyle name="SAPBEXstdData 7 6" xfId="8611" xr:uid="{C972DFD4-18C6-4A8B-8E1B-68464A30D7BD}"/>
    <cellStyle name="SAPBEXstdData 7 7" xfId="9855" xr:uid="{8FBC0846-4718-42A8-B767-FF117585FB2E}"/>
    <cellStyle name="SAPBEXstdData 7 8" xfId="11085" xr:uid="{70CE07A5-A0B8-430C-B94E-7502518F6410}"/>
    <cellStyle name="SAPBEXstdData 7 9" xfId="12169" xr:uid="{20B2487C-E833-48AC-8624-752236EA4548}"/>
    <cellStyle name="SAPBEXstdData 8" xfId="2073" xr:uid="{00000000-0005-0000-0000-000062090000}"/>
    <cellStyle name="SAPBEXstdData 8 10" xfId="13372" xr:uid="{9E738440-0CA1-494D-ADF3-4F8CE71F61EE}"/>
    <cellStyle name="SAPBEXstdData 8 11" xfId="14456" xr:uid="{6A96ACCD-E51D-4702-8F7F-08FC7F3D5B92}"/>
    <cellStyle name="SAPBEXstdData 8 12" xfId="15344" xr:uid="{8B05CAF9-BBFD-4BC7-B21B-BAEBAB108F5C}"/>
    <cellStyle name="SAPBEXstdData 8 2" xfId="5765" xr:uid="{C33216A0-BBD0-481F-9DC7-215357DF1FF1}"/>
    <cellStyle name="SAPBEXstdData 8 2 10" xfId="15829" xr:uid="{4C0564BD-9E3D-4A3B-9026-D1E40D6E306E}"/>
    <cellStyle name="SAPBEXstdData 8 2 2" xfId="7230" xr:uid="{8A0067DF-F757-4493-AA34-F6E3E6348CED}"/>
    <cellStyle name="SAPBEXstdData 8 2 3" xfId="8451" xr:uid="{E84B7678-2D91-4458-8B63-21B221DE7949}"/>
    <cellStyle name="SAPBEXstdData 8 2 4" xfId="9703" xr:uid="{6CD585D7-88B7-4D90-8EAA-96A04ABE1508}"/>
    <cellStyle name="SAPBEXstdData 8 2 5" xfId="10937" xr:uid="{A42F3BAB-5DB4-4532-B675-A308961A827F}"/>
    <cellStyle name="SAPBEXstdData 8 2 6" xfId="12096" xr:uid="{E37076FC-6C25-403C-9E5F-F0A69A432393}"/>
    <cellStyle name="SAPBEXstdData 8 2 7" xfId="13224" xr:uid="{A95CF9F4-51BB-474F-9BBA-3DD0F14AA0F3}"/>
    <cellStyle name="SAPBEXstdData 8 2 8" xfId="14331" xr:uid="{34387415-A7B5-4F6D-B2EF-5DD6FD90EAFE}"/>
    <cellStyle name="SAPBEXstdData 8 2 9" xfId="15237" xr:uid="{7A71D3CC-3072-448E-9999-84C99EDDB8D4}"/>
    <cellStyle name="SAPBEXstdData 8 3" xfId="4673" xr:uid="{6C3C8788-0CFB-44DF-8000-5097E132945C}"/>
    <cellStyle name="SAPBEXstdData 8 4" xfId="6142" xr:uid="{B7ABBB52-A362-4F4B-9BEB-9C16A16629EF}"/>
    <cellStyle name="SAPBEXstdData 8 5" xfId="7383" xr:uid="{0F455EB5-E9A9-40E3-AD11-8DF08E507913}"/>
    <cellStyle name="SAPBEXstdData 8 6" xfId="8612" xr:uid="{9B6AC172-9FBC-4608-8BD0-C854BD78BCF8}"/>
    <cellStyle name="SAPBEXstdData 8 7" xfId="9856" xr:uid="{549BB354-740E-49E8-802D-8823B7DB1E44}"/>
    <cellStyle name="SAPBEXstdData 8 8" xfId="11086" xr:uid="{E5A585BB-9DAC-4BDB-830C-9556EAA6711C}"/>
    <cellStyle name="SAPBEXstdData 8 9" xfId="12170" xr:uid="{798A8DC8-ABDF-4C58-A168-3951B20CB903}"/>
    <cellStyle name="SAPBEXstdData 9" xfId="2074" xr:uid="{00000000-0005-0000-0000-000063090000}"/>
    <cellStyle name="SAPBEXstdData 9 10" xfId="13373" xr:uid="{CACFA8F0-A9B7-4625-B127-F9A68F6487AE}"/>
    <cellStyle name="SAPBEXstdData 9 11" xfId="14457" xr:uid="{89D32C61-12F4-4426-BBA0-A20AD06F3D39}"/>
    <cellStyle name="SAPBEXstdData 9 12" xfId="15345" xr:uid="{CF810860-4A54-41D8-B7F7-817E65A45BF7}"/>
    <cellStyle name="SAPBEXstdData 9 2" xfId="5766" xr:uid="{4B7BA6B8-00D3-4F95-85E5-88F7955C2981}"/>
    <cellStyle name="SAPBEXstdData 9 2 10" xfId="15830" xr:uid="{4BC62A0F-02B4-4A21-A6A7-1C0CCC88937E}"/>
    <cellStyle name="SAPBEXstdData 9 2 2" xfId="7231" xr:uid="{5E3A4186-669F-4FA2-A5AB-1155CB0BC10E}"/>
    <cellStyle name="SAPBEXstdData 9 2 3" xfId="8452" xr:uid="{57772D13-6091-414B-BBC7-942EEED2172A}"/>
    <cellStyle name="SAPBEXstdData 9 2 4" xfId="9704" xr:uid="{4B1DEEFD-ABD9-4B6F-B6E8-CDCEF61DA967}"/>
    <cellStyle name="SAPBEXstdData 9 2 5" xfId="10938" xr:uid="{269327CB-8E3D-490A-8517-0CA968EE2010}"/>
    <cellStyle name="SAPBEXstdData 9 2 6" xfId="12097" xr:uid="{50302F40-4B04-4589-AFBB-92121DFD128B}"/>
    <cellStyle name="SAPBEXstdData 9 2 7" xfId="13225" xr:uid="{64D8AABD-FFB3-47C3-8502-4F76452FB91C}"/>
    <cellStyle name="SAPBEXstdData 9 2 8" xfId="14332" xr:uid="{F9FB8045-24A0-4E0E-A85B-B7852D10D129}"/>
    <cellStyle name="SAPBEXstdData 9 2 9" xfId="15238" xr:uid="{5D45FFDC-DD84-428A-AFED-D39FE7FD8449}"/>
    <cellStyle name="SAPBEXstdData 9 3" xfId="4674" xr:uid="{10A6E025-185C-43E4-9F9E-AD060AAA2EAD}"/>
    <cellStyle name="SAPBEXstdData 9 4" xfId="6143" xr:uid="{3473AFBE-BD4C-42B7-BC79-2F54C7C01935}"/>
    <cellStyle name="SAPBEXstdData 9 5" xfId="7384" xr:uid="{87199EAC-CE9E-4CB7-B018-011F90ADD723}"/>
    <cellStyle name="SAPBEXstdData 9 6" xfId="8613" xr:uid="{9BF84FCF-7427-44B7-9B62-C6DFCE076E95}"/>
    <cellStyle name="SAPBEXstdData 9 7" xfId="9857" xr:uid="{F7FF0D04-B752-4FDD-9E8F-5B86F6CCF28C}"/>
    <cellStyle name="SAPBEXstdData 9 8" xfId="11087" xr:uid="{4309CB95-D641-4C52-9088-15568BB84C6A}"/>
    <cellStyle name="SAPBEXstdData 9 9" xfId="12171" xr:uid="{32CA4B08-B2EE-470D-A3C6-8BE44A947A10}"/>
    <cellStyle name="SAPBEXstdData_gxaccion, 68" xfId="2075" xr:uid="{00000000-0005-0000-0000-000064090000}"/>
    <cellStyle name="SAPBEXstdDataEmph" xfId="2076" xr:uid="{00000000-0005-0000-0000-000065090000}"/>
    <cellStyle name="SAPBEXstdDataEmph 10" xfId="2077" xr:uid="{00000000-0005-0000-0000-000066090000}"/>
    <cellStyle name="SAPBEXstdDataEmph 10 10" xfId="13375" xr:uid="{0980601D-F457-4084-844E-2C7FD572FA33}"/>
    <cellStyle name="SAPBEXstdDataEmph 10 11" xfId="14459" xr:uid="{678901B1-D69A-46FD-A6DC-8705CE854214}"/>
    <cellStyle name="SAPBEXstdDataEmph 10 12" xfId="15347" xr:uid="{10006ED9-49D1-4E99-BD1D-9769C021A40B}"/>
    <cellStyle name="SAPBEXstdDataEmph 10 2" xfId="5767" xr:uid="{35C7D020-C03A-4329-966A-820FB500E42E}"/>
    <cellStyle name="SAPBEXstdDataEmph 10 2 10" xfId="15831" xr:uid="{6986601E-7D2B-48BF-9FDF-3B2500E774A9}"/>
    <cellStyle name="SAPBEXstdDataEmph 10 2 2" xfId="7232" xr:uid="{DBF65FC8-9643-4147-93D9-4808CAB69F4B}"/>
    <cellStyle name="SAPBEXstdDataEmph 10 2 3" xfId="8453" xr:uid="{61B2D897-1900-4442-8BAC-2A4136D2F6D8}"/>
    <cellStyle name="SAPBEXstdDataEmph 10 2 4" xfId="9705" xr:uid="{6182CAA9-B7A6-405B-86CB-5A1834EE03CA}"/>
    <cellStyle name="SAPBEXstdDataEmph 10 2 5" xfId="10939" xr:uid="{053D8194-7026-457E-9719-2B6A01774DEC}"/>
    <cellStyle name="SAPBEXstdDataEmph 10 2 6" xfId="12098" xr:uid="{D7A9F0BF-9ADA-45C3-80DA-49F5715715E0}"/>
    <cellStyle name="SAPBEXstdDataEmph 10 2 7" xfId="13226" xr:uid="{0D7D07F0-2A4F-4391-BEBA-A72A4065BB2E}"/>
    <cellStyle name="SAPBEXstdDataEmph 10 2 8" xfId="14333" xr:uid="{5465EF2F-E3E0-4280-A286-2372DC8DCC6E}"/>
    <cellStyle name="SAPBEXstdDataEmph 10 2 9" xfId="15239" xr:uid="{C53CB9FA-BB45-4762-B01F-F5F7D2AA9C84}"/>
    <cellStyle name="SAPBEXstdDataEmph 10 3" xfId="4676" xr:uid="{2548E4E7-27AB-43E3-B9E1-71F01791BFE8}"/>
    <cellStyle name="SAPBEXstdDataEmph 10 4" xfId="6145" xr:uid="{2EE7A4EF-7FD6-4B48-AC50-94BA1BF43781}"/>
    <cellStyle name="SAPBEXstdDataEmph 10 5" xfId="7386" xr:uid="{79413C24-4CF8-4366-87B6-3EBB000BDC7B}"/>
    <cellStyle name="SAPBEXstdDataEmph 10 6" xfId="8615" xr:uid="{8A4D0B14-AD87-43A7-9FAB-D1C5CE786569}"/>
    <cellStyle name="SAPBEXstdDataEmph 10 7" xfId="9859" xr:uid="{D7E6BEB1-0ED8-46A2-AE62-15C33276B3BD}"/>
    <cellStyle name="SAPBEXstdDataEmph 10 8" xfId="11089" xr:uid="{CC12C10E-8BCC-4649-A327-FDDE42401D28}"/>
    <cellStyle name="SAPBEXstdDataEmph 10 9" xfId="12173" xr:uid="{983A5D5F-3F21-43F8-8878-6D5864BE2357}"/>
    <cellStyle name="SAPBEXstdDataEmph 11" xfId="2078" xr:uid="{00000000-0005-0000-0000-000067090000}"/>
    <cellStyle name="SAPBEXstdDataEmph 11 10" xfId="13376" xr:uid="{38E6E17D-96E4-4359-8211-390109A854CA}"/>
    <cellStyle name="SAPBEXstdDataEmph 11 11" xfId="14460" xr:uid="{0E6D726A-556F-4181-BC38-FDD7EF5230F0}"/>
    <cellStyle name="SAPBEXstdDataEmph 11 12" xfId="15348" xr:uid="{FB41DAF6-658C-498E-B5A3-FC00773D5566}"/>
    <cellStyle name="SAPBEXstdDataEmph 11 2" xfId="5768" xr:uid="{FDC478E5-96F2-471F-AFF5-82C7CE106727}"/>
    <cellStyle name="SAPBEXstdDataEmph 11 2 10" xfId="15832" xr:uid="{75791753-57CA-4CFA-ADD2-81837A0046F3}"/>
    <cellStyle name="SAPBEXstdDataEmph 11 2 2" xfId="7233" xr:uid="{059F83B6-CE5A-4BB2-82DD-F45D8F301124}"/>
    <cellStyle name="SAPBEXstdDataEmph 11 2 3" xfId="8454" xr:uid="{49F1DD70-3AA0-4983-B6EC-ADA4F86C044E}"/>
    <cellStyle name="SAPBEXstdDataEmph 11 2 4" xfId="9706" xr:uid="{3429E880-3A3A-466A-B362-DB76A2A4F1C2}"/>
    <cellStyle name="SAPBEXstdDataEmph 11 2 5" xfId="10940" xr:uid="{D81499C8-DE35-4EA3-901A-34BE797936BD}"/>
    <cellStyle name="SAPBEXstdDataEmph 11 2 6" xfId="12099" xr:uid="{B30BC344-98F2-4CB6-B480-C3828A0443B9}"/>
    <cellStyle name="SAPBEXstdDataEmph 11 2 7" xfId="13227" xr:uid="{E447DB1B-4936-4788-BB5B-54379B6F933F}"/>
    <cellStyle name="SAPBEXstdDataEmph 11 2 8" xfId="14334" xr:uid="{9FD19796-E0F4-470B-92DA-6152566037DE}"/>
    <cellStyle name="SAPBEXstdDataEmph 11 2 9" xfId="15240" xr:uid="{0794DFBA-6E08-4276-AEC8-FF0DCB2BFCC0}"/>
    <cellStyle name="SAPBEXstdDataEmph 11 3" xfId="4677" xr:uid="{93FCAE75-B836-412C-9B9C-CE29B08195CD}"/>
    <cellStyle name="SAPBEXstdDataEmph 11 4" xfId="6146" xr:uid="{5E81B352-90E3-44A7-82C7-475CB4D8DD19}"/>
    <cellStyle name="SAPBEXstdDataEmph 11 5" xfId="7387" xr:uid="{5B803262-083A-4E51-BA41-8C4744E04DF6}"/>
    <cellStyle name="SAPBEXstdDataEmph 11 6" xfId="8616" xr:uid="{2FA5BD74-54A9-4D4A-BBBA-D23CCE5DA96D}"/>
    <cellStyle name="SAPBEXstdDataEmph 11 7" xfId="9860" xr:uid="{6EDCD587-233C-429C-937B-2DE6321D8AEB}"/>
    <cellStyle name="SAPBEXstdDataEmph 11 8" xfId="11090" xr:uid="{851EE613-A69B-4D2F-9F01-5B663A110238}"/>
    <cellStyle name="SAPBEXstdDataEmph 11 9" xfId="12174" xr:uid="{8646A949-0992-4C7B-A3AB-41B773F4CAD2}"/>
    <cellStyle name="SAPBEXstdDataEmph 12" xfId="2715" xr:uid="{00000000-0005-0000-0000-000068090000}"/>
    <cellStyle name="SAPBEXstdDataEmph 13" xfId="2763" xr:uid="{00000000-0005-0000-0000-000069090000}"/>
    <cellStyle name="SAPBEXstdDataEmph 14" xfId="2810" xr:uid="{C74522C8-E4D2-49A1-8C4D-93497C15488D}"/>
    <cellStyle name="SAPBEXstdDataEmph 15" xfId="2862" xr:uid="{AFFB30DE-DAAA-44D2-9B2A-C1220312BB5C}"/>
    <cellStyle name="SAPBEXstdDataEmph 16" xfId="2905" xr:uid="{D342C00C-B2AF-4D9B-826B-8EBC6E1A096D}"/>
    <cellStyle name="SAPBEXstdDataEmph 17" xfId="2949" xr:uid="{87E23C4C-7E7B-4375-83FC-9F89295FC9D4}"/>
    <cellStyle name="SAPBEXstdDataEmph 18" xfId="2993" xr:uid="{B576AD31-CEFC-447B-A4B9-8538D183AB91}"/>
    <cellStyle name="SAPBEXstdDataEmph 19" xfId="4675" xr:uid="{EFB100FF-B9E0-444F-912D-035C104267AA}"/>
    <cellStyle name="SAPBEXstdDataEmph 2" xfId="2079" xr:uid="{00000000-0005-0000-0000-00006A090000}"/>
    <cellStyle name="SAPBEXstdDataEmph 2 10" xfId="12175" xr:uid="{06A74A11-D7F4-4387-9575-A9E739B953BF}"/>
    <cellStyle name="SAPBEXstdDataEmph 2 11" xfId="13377" xr:uid="{413997F4-9ED5-4803-B7EF-BF68A6BA7FE0}"/>
    <cellStyle name="SAPBEXstdDataEmph 2 12" xfId="14461" xr:uid="{BC9A3D3A-0F54-4EC2-B131-45C6A59929FC}"/>
    <cellStyle name="SAPBEXstdDataEmph 2 13" xfId="15349" xr:uid="{E7B1119D-CF12-44D1-9497-AC4518A50362}"/>
    <cellStyle name="SAPBEXstdDataEmph 2 2" xfId="2080" xr:uid="{00000000-0005-0000-0000-00006B090000}"/>
    <cellStyle name="SAPBEXstdDataEmph 2 2 10" xfId="13378" xr:uid="{76CE3281-2C03-4BBB-9E59-37EFFA2D7AEF}"/>
    <cellStyle name="SAPBEXstdDataEmph 2 2 11" xfId="14462" xr:uid="{8FF2CEAF-15FA-4284-BEC3-F20D2CB95FEE}"/>
    <cellStyle name="SAPBEXstdDataEmph 2 2 12" xfId="15350" xr:uid="{2FA925FB-2106-46C2-95DA-A97354866B21}"/>
    <cellStyle name="SAPBEXstdDataEmph 2 2 2" xfId="2081" xr:uid="{00000000-0005-0000-0000-00006C090000}"/>
    <cellStyle name="SAPBEXstdDataEmph 2 2 2 10" xfId="13379" xr:uid="{37CFDB28-66AD-47EF-AC83-322D227A7E6D}"/>
    <cellStyle name="SAPBEXstdDataEmph 2 2 2 11" xfId="14463" xr:uid="{5C0AADAA-C38B-4988-9D52-32AE1CB7FC15}"/>
    <cellStyle name="SAPBEXstdDataEmph 2 2 2 12" xfId="15351" xr:uid="{38337617-57C8-4869-92F9-A05F8B498A8E}"/>
    <cellStyle name="SAPBEXstdDataEmph 2 2 2 2" xfId="5770" xr:uid="{FDA585EC-3295-4022-9345-3BCAC1370FB2}"/>
    <cellStyle name="SAPBEXstdDataEmph 2 2 2 2 10" xfId="15834" xr:uid="{D3D1E5B0-2E0A-4101-AB44-1100EA8DE2BC}"/>
    <cellStyle name="SAPBEXstdDataEmph 2 2 2 2 2" xfId="7235" xr:uid="{2043DCB9-8304-4E9E-B864-9EEC08BA90CD}"/>
    <cellStyle name="SAPBEXstdDataEmph 2 2 2 2 3" xfId="8456" xr:uid="{DEE0A26B-6D15-4B4A-B027-8E5970A02419}"/>
    <cellStyle name="SAPBEXstdDataEmph 2 2 2 2 4" xfId="9708" xr:uid="{951EB544-545A-4552-ACF3-C14D64280DB7}"/>
    <cellStyle name="SAPBEXstdDataEmph 2 2 2 2 5" xfId="10942" xr:uid="{5A8E70B9-0294-4438-B166-C8387B56318D}"/>
    <cellStyle name="SAPBEXstdDataEmph 2 2 2 2 6" xfId="12101" xr:uid="{BBCF4C82-FC9E-4748-884D-66A4BA54C82C}"/>
    <cellStyle name="SAPBEXstdDataEmph 2 2 2 2 7" xfId="13229" xr:uid="{676879A6-A2E9-446F-897E-D90D71D65EF3}"/>
    <cellStyle name="SAPBEXstdDataEmph 2 2 2 2 8" xfId="14336" xr:uid="{592CF20F-0904-465A-931B-ED2745DFB5DC}"/>
    <cellStyle name="SAPBEXstdDataEmph 2 2 2 2 9" xfId="15242" xr:uid="{3F5A1F03-EEEF-472E-9D8E-6C608EA37C77}"/>
    <cellStyle name="SAPBEXstdDataEmph 2 2 2 3" xfId="4680" xr:uid="{96386506-98AB-4B21-8396-825AA88B1899}"/>
    <cellStyle name="SAPBEXstdDataEmph 2 2 2 4" xfId="6149" xr:uid="{91986FCB-15C1-4267-A034-FE0A2E9116B5}"/>
    <cellStyle name="SAPBEXstdDataEmph 2 2 2 5" xfId="7390" xr:uid="{37EC0571-3FF8-4716-995A-49E24CFA0A9C}"/>
    <cellStyle name="SAPBEXstdDataEmph 2 2 2 6" xfId="8619" xr:uid="{13514F72-A0FE-4DAE-A4CA-C72001E584F2}"/>
    <cellStyle name="SAPBEXstdDataEmph 2 2 2 7" xfId="9863" xr:uid="{E785F560-2398-46EB-B062-9542AC4FA930}"/>
    <cellStyle name="SAPBEXstdDataEmph 2 2 2 8" xfId="11093" xr:uid="{5193CA66-8C6E-4498-B0CB-F8D326C2EEA0}"/>
    <cellStyle name="SAPBEXstdDataEmph 2 2 2 9" xfId="12177" xr:uid="{04A9D177-B4D9-4D10-9A96-3C183F5D4EA9}"/>
    <cellStyle name="SAPBEXstdDataEmph 2 2 3" xfId="4679" xr:uid="{5E014F82-6C4B-4160-94F7-8BE19480A966}"/>
    <cellStyle name="SAPBEXstdDataEmph 2 2 4" xfId="6148" xr:uid="{D6CEAE2E-C2D6-4F7C-9E3B-B7A7736B51E3}"/>
    <cellStyle name="SAPBEXstdDataEmph 2 2 5" xfId="7389" xr:uid="{CEBC5943-34B3-4321-A9C1-800D5E5C85A1}"/>
    <cellStyle name="SAPBEXstdDataEmph 2 2 6" xfId="8618" xr:uid="{7645A960-54C7-4F5B-8D7F-0313DF29297C}"/>
    <cellStyle name="SAPBEXstdDataEmph 2 2 7" xfId="9862" xr:uid="{E721F400-CF09-4F39-B2AA-D2D344D6162D}"/>
    <cellStyle name="SAPBEXstdDataEmph 2 2 8" xfId="11092" xr:uid="{CEDFA0E1-AE2B-4A70-93FD-700F9A1AD65B}"/>
    <cellStyle name="SAPBEXstdDataEmph 2 2 9" xfId="12176" xr:uid="{BD1D3D0A-D88D-427D-B1E4-39661092AB84}"/>
    <cellStyle name="SAPBEXstdDataEmph 2 3" xfId="5769" xr:uid="{ED45884A-60C5-4776-A107-162ED2A7E544}"/>
    <cellStyle name="SAPBEXstdDataEmph 2 3 10" xfId="15833" xr:uid="{9A6625F2-C5CA-4B17-B89B-518261F0BFBB}"/>
    <cellStyle name="SAPBEXstdDataEmph 2 3 2" xfId="7234" xr:uid="{1F4543B5-8CFE-4CCE-B78C-B6E942C10DA0}"/>
    <cellStyle name="SAPBEXstdDataEmph 2 3 3" xfId="8455" xr:uid="{E6EA80FE-16DB-4FC6-A3D5-C0A397A92324}"/>
    <cellStyle name="SAPBEXstdDataEmph 2 3 4" xfId="9707" xr:uid="{554C032B-4EAC-4FD5-97A0-EE07035E3EB3}"/>
    <cellStyle name="SAPBEXstdDataEmph 2 3 5" xfId="10941" xr:uid="{DA8BA0E5-DF28-47AA-820C-6D163202C203}"/>
    <cellStyle name="SAPBEXstdDataEmph 2 3 6" xfId="12100" xr:uid="{DB806E06-D1C5-4B90-9FD0-BF157E6840E7}"/>
    <cellStyle name="SAPBEXstdDataEmph 2 3 7" xfId="13228" xr:uid="{81C2CB42-6AFA-4729-8E84-3601AFAA54AE}"/>
    <cellStyle name="SAPBEXstdDataEmph 2 3 8" xfId="14335" xr:uid="{A6220A95-2CCC-45B7-95DF-4A91E9E3B61D}"/>
    <cellStyle name="SAPBEXstdDataEmph 2 3 9" xfId="15241" xr:uid="{8758B90E-5048-48DC-A1BF-208D47A6F5C1}"/>
    <cellStyle name="SAPBEXstdDataEmph 2 4" xfId="4678" xr:uid="{7D32DF38-DFF2-4BFA-BB1B-ABDE894EF9EF}"/>
    <cellStyle name="SAPBEXstdDataEmph 2 5" xfId="6147" xr:uid="{3FB529F4-8288-489C-89C1-105A04043A80}"/>
    <cellStyle name="SAPBEXstdDataEmph 2 6" xfId="7388" xr:uid="{14E31548-00A4-4F18-934C-33D4CC06A958}"/>
    <cellStyle name="SAPBEXstdDataEmph 2 7" xfId="8617" xr:uid="{BB988B9A-DD4C-4AEF-AB27-25B5C8C4C2C2}"/>
    <cellStyle name="SAPBEXstdDataEmph 2 8" xfId="9861" xr:uid="{6971B8DF-5083-417F-9343-31E970D06358}"/>
    <cellStyle name="SAPBEXstdDataEmph 2 9" xfId="11091" xr:uid="{6E07618F-CE77-42E3-8CCE-9647CB8AF41D}"/>
    <cellStyle name="SAPBEXstdDataEmph 20" xfId="6144" xr:uid="{1DF43D35-E6E9-404E-AC46-A5C20F1F8D38}"/>
    <cellStyle name="SAPBEXstdDataEmph 21" xfId="7385" xr:uid="{2AFBFD2A-B06C-4290-AABC-10205192B47D}"/>
    <cellStyle name="SAPBEXstdDataEmph 22" xfId="8614" xr:uid="{194A4FA5-7193-495A-B5BB-F33634C91520}"/>
    <cellStyle name="SAPBEXstdDataEmph 23" xfId="9858" xr:uid="{63139721-515C-4E58-82DF-382F81622E2E}"/>
    <cellStyle name="SAPBEXstdDataEmph 24" xfId="11088" xr:uid="{1555CB82-CB7E-4BB0-894E-4606586F41F7}"/>
    <cellStyle name="SAPBEXstdDataEmph 25" xfId="12172" xr:uid="{95488D9C-25A6-4A87-A0C0-3186A9E78E91}"/>
    <cellStyle name="SAPBEXstdDataEmph 26" xfId="13374" xr:uid="{A03024FB-1E05-4C30-84DA-04061F21D9AA}"/>
    <cellStyle name="SAPBEXstdDataEmph 27" xfId="14458" xr:uid="{00B4D90A-C374-4229-B97A-ABA79FDACD40}"/>
    <cellStyle name="SAPBEXstdDataEmph 28" xfId="15346" xr:uid="{EEAF0602-EF4A-4BBB-B872-6472FF151C7A}"/>
    <cellStyle name="SAPBEXstdDataEmph 29" xfId="15904" xr:uid="{673D7473-1419-4FE5-B092-5036161205C9}"/>
    <cellStyle name="SAPBEXstdDataEmph 3" xfId="2082" xr:uid="{00000000-0005-0000-0000-00006D090000}"/>
    <cellStyle name="SAPBEXstdDataEmph 3 10" xfId="13380" xr:uid="{711405DB-B6BD-43E1-B7A4-8DA161C7BEBA}"/>
    <cellStyle name="SAPBEXstdDataEmph 3 11" xfId="14464" xr:uid="{F4F4BBC2-8C87-4FD7-A022-3569DD1A1597}"/>
    <cellStyle name="SAPBEXstdDataEmph 3 12" xfId="15352" xr:uid="{84A18105-BB47-4C68-A66E-91717CEC54D0}"/>
    <cellStyle name="SAPBEXstdDataEmph 3 2" xfId="5771" xr:uid="{0DB121C3-2A06-4858-9AA1-B3CE9346C56D}"/>
    <cellStyle name="SAPBEXstdDataEmph 3 2 10" xfId="15835" xr:uid="{C3D62682-DCF7-48F0-86BE-16E1C73B854F}"/>
    <cellStyle name="SAPBEXstdDataEmph 3 2 2" xfId="7236" xr:uid="{48963378-0043-43B6-974A-5858F6EE3B84}"/>
    <cellStyle name="SAPBEXstdDataEmph 3 2 3" xfId="8457" xr:uid="{6AF3F1DC-0915-48B4-8346-DE3A9889DD11}"/>
    <cellStyle name="SAPBEXstdDataEmph 3 2 4" xfId="9709" xr:uid="{4D3A33BB-3845-48F9-B408-68416FA7E315}"/>
    <cellStyle name="SAPBEXstdDataEmph 3 2 5" xfId="10943" xr:uid="{D9019DCB-C3EC-44FC-AD4C-B86A322F00A5}"/>
    <cellStyle name="SAPBEXstdDataEmph 3 2 6" xfId="12102" xr:uid="{9092AEE4-2181-4DC6-B417-8E828771688A}"/>
    <cellStyle name="SAPBEXstdDataEmph 3 2 7" xfId="13230" xr:uid="{AF21341C-1123-4FAC-8BC6-CC39A7B312F8}"/>
    <cellStyle name="SAPBEXstdDataEmph 3 2 8" xfId="14337" xr:uid="{2A63A23C-5814-4370-8AC4-4E04CED68FCE}"/>
    <cellStyle name="SAPBEXstdDataEmph 3 2 9" xfId="15243" xr:uid="{396BC7E9-DCDE-463D-BC29-252B5AA5A089}"/>
    <cellStyle name="SAPBEXstdDataEmph 3 3" xfId="4681" xr:uid="{F35E0CB2-ECA3-4965-A1A8-2A216E580481}"/>
    <cellStyle name="SAPBEXstdDataEmph 3 4" xfId="6150" xr:uid="{1616333F-4A18-42C7-B4E8-17BEB7111931}"/>
    <cellStyle name="SAPBEXstdDataEmph 3 5" xfId="7391" xr:uid="{711D1827-51E6-4242-B7C3-491BDE670C78}"/>
    <cellStyle name="SAPBEXstdDataEmph 3 6" xfId="8620" xr:uid="{7803510B-A780-46EF-8A36-8A8865A6E854}"/>
    <cellStyle name="SAPBEXstdDataEmph 3 7" xfId="9864" xr:uid="{D5DFE24C-57C7-4550-A4AF-C2AC05A51354}"/>
    <cellStyle name="SAPBEXstdDataEmph 3 8" xfId="11094" xr:uid="{66D58762-C887-4C34-A672-2BC41F44D9E7}"/>
    <cellStyle name="SAPBEXstdDataEmph 3 9" xfId="12178" xr:uid="{DF36AA48-9A81-415B-B6A0-288C8197985A}"/>
    <cellStyle name="SAPBEXstdDataEmph 4" xfId="2083" xr:uid="{00000000-0005-0000-0000-00006E090000}"/>
    <cellStyle name="SAPBEXstdDataEmph 4 10" xfId="13381" xr:uid="{A4D232AF-71D7-4228-88F5-5EB35B95B612}"/>
    <cellStyle name="SAPBEXstdDataEmph 4 11" xfId="14465" xr:uid="{D6D50A83-F266-45F5-BF6F-42998F8E0D67}"/>
    <cellStyle name="SAPBEXstdDataEmph 4 12" xfId="15353" xr:uid="{4CB5C40B-8C1F-41C5-B131-F81560DA1AB8}"/>
    <cellStyle name="SAPBEXstdDataEmph 4 2" xfId="5772" xr:uid="{A6E7BDCC-C4D9-472A-B09F-257AD62286B8}"/>
    <cellStyle name="SAPBEXstdDataEmph 4 2 10" xfId="15836" xr:uid="{40CD4797-FBCB-4D96-95FD-DFAC45D4B38C}"/>
    <cellStyle name="SAPBEXstdDataEmph 4 2 2" xfId="7237" xr:uid="{00EDADA8-8F0E-49C0-9148-5EA329FCEEC0}"/>
    <cellStyle name="SAPBEXstdDataEmph 4 2 3" xfId="8458" xr:uid="{0F1C0610-7ABA-42B7-B893-E11B84468539}"/>
    <cellStyle name="SAPBEXstdDataEmph 4 2 4" xfId="9710" xr:uid="{D02B5F7F-C7AA-49D6-A6CE-B1D898F6674C}"/>
    <cellStyle name="SAPBEXstdDataEmph 4 2 5" xfId="10944" xr:uid="{C9A73F97-4374-4A96-9BCB-ADD15CB3D171}"/>
    <cellStyle name="SAPBEXstdDataEmph 4 2 6" xfId="12103" xr:uid="{23251C55-49E2-42FC-A9F5-E31F89C2FCEC}"/>
    <cellStyle name="SAPBEXstdDataEmph 4 2 7" xfId="13231" xr:uid="{16FBEEB6-7272-44EB-A00A-6EE5F4BA4409}"/>
    <cellStyle name="SAPBEXstdDataEmph 4 2 8" xfId="14338" xr:uid="{4EE5CC26-3CB9-4F94-9673-93A957DF4759}"/>
    <cellStyle name="SAPBEXstdDataEmph 4 2 9" xfId="15244" xr:uid="{FC9CB08A-F4EF-4011-AC74-6327E1E4C3DD}"/>
    <cellStyle name="SAPBEXstdDataEmph 4 3" xfId="4682" xr:uid="{5DEF6E24-75BB-4F5B-9CD1-38957A67B644}"/>
    <cellStyle name="SAPBEXstdDataEmph 4 4" xfId="6151" xr:uid="{F779F83B-6583-4F74-A395-541E90FA178D}"/>
    <cellStyle name="SAPBEXstdDataEmph 4 5" xfId="7392" xr:uid="{FCC27996-9664-44EA-A027-F8D3A080E528}"/>
    <cellStyle name="SAPBEXstdDataEmph 4 6" xfId="8621" xr:uid="{E544697E-FA1C-4F7C-9200-E08A9AF62823}"/>
    <cellStyle name="SAPBEXstdDataEmph 4 7" xfId="9865" xr:uid="{A250DDB3-BF4F-45F0-AE02-23298DBE15F4}"/>
    <cellStyle name="SAPBEXstdDataEmph 4 8" xfId="11095" xr:uid="{4D8DD3CC-B321-49C9-A9CD-838615963F4B}"/>
    <cellStyle name="SAPBEXstdDataEmph 4 9" xfId="12179" xr:uid="{E073D8D7-8BDD-4ED3-879E-B22AB1461225}"/>
    <cellStyle name="SAPBEXstdDataEmph 5" xfId="2084" xr:uid="{00000000-0005-0000-0000-00006F090000}"/>
    <cellStyle name="SAPBEXstdDataEmph 5 10" xfId="13382" xr:uid="{CF478457-1492-4965-A7FC-A798E7292B7F}"/>
    <cellStyle name="SAPBEXstdDataEmph 5 11" xfId="14466" xr:uid="{658F7914-CA30-47EE-A28A-1C2B06CDE4CA}"/>
    <cellStyle name="SAPBEXstdDataEmph 5 12" xfId="15354" xr:uid="{6208C65E-4626-4D3E-994C-3B3B9D9B6855}"/>
    <cellStyle name="SAPBEXstdDataEmph 5 2" xfId="5773" xr:uid="{AF3ADA9E-2475-458B-B3EF-4F915B0FB4BB}"/>
    <cellStyle name="SAPBEXstdDataEmph 5 2 10" xfId="15837" xr:uid="{2F50A3DC-EDE2-4C71-A636-81E3361B5005}"/>
    <cellStyle name="SAPBEXstdDataEmph 5 2 2" xfId="7238" xr:uid="{B924F9CD-9F8B-4995-9CA1-C3DB27DFD90F}"/>
    <cellStyle name="SAPBEXstdDataEmph 5 2 3" xfId="8459" xr:uid="{08E735C9-1D23-4034-8522-DCB07D843387}"/>
    <cellStyle name="SAPBEXstdDataEmph 5 2 4" xfId="9711" xr:uid="{B1A00563-3189-43E2-9B01-3511E72EAD63}"/>
    <cellStyle name="SAPBEXstdDataEmph 5 2 5" xfId="10945" xr:uid="{804BF7F6-370A-4030-889C-B602B0E52064}"/>
    <cellStyle name="SAPBEXstdDataEmph 5 2 6" xfId="12104" xr:uid="{04A19E1E-B266-445F-B2A3-B48343ADA8E7}"/>
    <cellStyle name="SAPBEXstdDataEmph 5 2 7" xfId="13232" xr:uid="{44C9E8D8-3EB8-4940-9DDE-904158358F1F}"/>
    <cellStyle name="SAPBEXstdDataEmph 5 2 8" xfId="14339" xr:uid="{82E6AA76-4149-44B6-9B24-59543B0A0F4A}"/>
    <cellStyle name="SAPBEXstdDataEmph 5 2 9" xfId="15245" xr:uid="{33367038-B67A-42B5-87E0-9A78B5A0479C}"/>
    <cellStyle name="SAPBEXstdDataEmph 5 3" xfId="4683" xr:uid="{6B806C41-74E6-499E-B0B5-8BA8D5F4194C}"/>
    <cellStyle name="SAPBEXstdDataEmph 5 4" xfId="6152" xr:uid="{122CF7DB-4CC4-423F-8991-8FCCD70CB3BB}"/>
    <cellStyle name="SAPBEXstdDataEmph 5 5" xfId="7393" xr:uid="{F79AEB12-BB56-4152-8468-06EBA3B161A7}"/>
    <cellStyle name="SAPBEXstdDataEmph 5 6" xfId="8622" xr:uid="{C521D08E-CF2D-45E7-BB05-511BDC5A6501}"/>
    <cellStyle name="SAPBEXstdDataEmph 5 7" xfId="9866" xr:uid="{F7A78173-781E-4C14-8782-F216504C9537}"/>
    <cellStyle name="SAPBEXstdDataEmph 5 8" xfId="11096" xr:uid="{23286B0A-B6C8-4062-A404-5AF03BCA5D5F}"/>
    <cellStyle name="SAPBEXstdDataEmph 5 9" xfId="12180" xr:uid="{2C71D3A2-B843-4F53-9C52-773A0294A2BF}"/>
    <cellStyle name="SAPBEXstdDataEmph 6" xfId="2085" xr:uid="{00000000-0005-0000-0000-000070090000}"/>
    <cellStyle name="SAPBEXstdDataEmph 6 10" xfId="13383" xr:uid="{640599A4-2FF3-4EC9-8329-2EC227729F0A}"/>
    <cellStyle name="SAPBEXstdDataEmph 6 11" xfId="14467" xr:uid="{A3CCC5E9-1CC8-4329-B8A8-CFBE25D18B17}"/>
    <cellStyle name="SAPBEXstdDataEmph 6 12" xfId="15355" xr:uid="{45ACD55D-5286-48E0-AF68-4C86B43982E6}"/>
    <cellStyle name="SAPBEXstdDataEmph 6 2" xfId="5774" xr:uid="{F21022C2-C131-4BC2-A746-D6C8AACFDDB2}"/>
    <cellStyle name="SAPBEXstdDataEmph 6 2 10" xfId="15838" xr:uid="{9C69ACC1-D06C-4A7D-B259-BFF50C674D05}"/>
    <cellStyle name="SAPBEXstdDataEmph 6 2 2" xfId="7239" xr:uid="{99712D7F-2783-4777-BC80-1A268CB10916}"/>
    <cellStyle name="SAPBEXstdDataEmph 6 2 3" xfId="8460" xr:uid="{F3BFF9DA-0B75-4A12-B3B8-68C9A1BB4D61}"/>
    <cellStyle name="SAPBEXstdDataEmph 6 2 4" xfId="9712" xr:uid="{FDFDB486-B5BD-49CD-87CB-5E6990161058}"/>
    <cellStyle name="SAPBEXstdDataEmph 6 2 5" xfId="10946" xr:uid="{DDA18007-E972-4CB4-BCC7-FD47620FF1D4}"/>
    <cellStyle name="SAPBEXstdDataEmph 6 2 6" xfId="12105" xr:uid="{2A654154-88F1-4950-AA2D-DA2987052B49}"/>
    <cellStyle name="SAPBEXstdDataEmph 6 2 7" xfId="13233" xr:uid="{1A2D020B-6722-494B-B21F-54F9174836A5}"/>
    <cellStyle name="SAPBEXstdDataEmph 6 2 8" xfId="14340" xr:uid="{5AF9B846-CF5F-4D40-9A5A-FC92D0B03638}"/>
    <cellStyle name="SAPBEXstdDataEmph 6 2 9" xfId="15246" xr:uid="{3D36D3B7-AF94-4EF6-9FF7-2BEE9484A54C}"/>
    <cellStyle name="SAPBEXstdDataEmph 6 3" xfId="4684" xr:uid="{B87C7539-9A0F-4052-A413-76F2A3E85773}"/>
    <cellStyle name="SAPBEXstdDataEmph 6 4" xfId="6153" xr:uid="{D46EB2D9-0105-4162-8D96-4F270CF8F15F}"/>
    <cellStyle name="SAPBEXstdDataEmph 6 5" xfId="7394" xr:uid="{EDEF381B-ABA2-469B-B108-00DA9C55D69F}"/>
    <cellStyle name="SAPBEXstdDataEmph 6 6" xfId="8623" xr:uid="{2E14AD1C-055D-4D99-8C8C-BD78AD327637}"/>
    <cellStyle name="SAPBEXstdDataEmph 6 7" xfId="9867" xr:uid="{68CA769E-2682-45F9-96FA-13BDAD463F9D}"/>
    <cellStyle name="SAPBEXstdDataEmph 6 8" xfId="11097" xr:uid="{CFBA1313-A383-4510-9060-482A65DCACE4}"/>
    <cellStyle name="SAPBEXstdDataEmph 6 9" xfId="12181" xr:uid="{00323B17-970C-46D7-BECF-3FDD76FE7CB5}"/>
    <cellStyle name="SAPBEXstdDataEmph 7" xfId="2086" xr:uid="{00000000-0005-0000-0000-000071090000}"/>
    <cellStyle name="SAPBEXstdDataEmph 7 10" xfId="13384" xr:uid="{92A275DD-3127-46D2-8918-9EAC588B7513}"/>
    <cellStyle name="SAPBEXstdDataEmph 7 11" xfId="14468" xr:uid="{066DF06E-68CF-4943-9E28-56AB8CE38050}"/>
    <cellStyle name="SAPBEXstdDataEmph 7 12" xfId="15356" xr:uid="{D0BFE2ED-8867-4C08-9AAA-9500B7F19462}"/>
    <cellStyle name="SAPBEXstdDataEmph 7 2" xfId="5775" xr:uid="{C9086ED7-8E62-4D90-B77B-75D3A7A297DA}"/>
    <cellStyle name="SAPBEXstdDataEmph 7 2 10" xfId="15839" xr:uid="{69EAA03E-D4ED-4C17-BE9D-02FB47E383F4}"/>
    <cellStyle name="SAPBEXstdDataEmph 7 2 2" xfId="7240" xr:uid="{AE82CACF-0B21-41E6-AA4C-D0614D4A13EE}"/>
    <cellStyle name="SAPBEXstdDataEmph 7 2 3" xfId="8461" xr:uid="{0F606299-AA3E-434C-8922-526196C231FB}"/>
    <cellStyle name="SAPBEXstdDataEmph 7 2 4" xfId="9713" xr:uid="{76C6F654-AD9E-4D60-9581-1BDFFCAC3BE1}"/>
    <cellStyle name="SAPBEXstdDataEmph 7 2 5" xfId="10947" xr:uid="{1462F219-3F39-4FFA-A71A-9EC6879D20BB}"/>
    <cellStyle name="SAPBEXstdDataEmph 7 2 6" xfId="12106" xr:uid="{38D2C280-F9FD-488A-832A-98084C80BF6B}"/>
    <cellStyle name="SAPBEXstdDataEmph 7 2 7" xfId="13234" xr:uid="{FD3BA807-4EDA-4272-8CB7-19EADCB240EB}"/>
    <cellStyle name="SAPBEXstdDataEmph 7 2 8" xfId="14341" xr:uid="{F7135EB6-0B3B-4807-8E74-260CB8B473A9}"/>
    <cellStyle name="SAPBEXstdDataEmph 7 2 9" xfId="15247" xr:uid="{5691E415-DAAD-413A-A654-E794521FD52B}"/>
    <cellStyle name="SAPBEXstdDataEmph 7 3" xfId="4685" xr:uid="{01B8E2B6-282F-455C-9D98-259E6135D23F}"/>
    <cellStyle name="SAPBEXstdDataEmph 7 4" xfId="6154" xr:uid="{EA4C415B-E49E-4246-8910-4CE12E7F9B34}"/>
    <cellStyle name="SAPBEXstdDataEmph 7 5" xfId="7395" xr:uid="{9B2F7DB8-7B04-4020-A5EC-F2288BF2092D}"/>
    <cellStyle name="SAPBEXstdDataEmph 7 6" xfId="8624" xr:uid="{3E734F67-3959-4575-BC8F-01953249FCCE}"/>
    <cellStyle name="SAPBEXstdDataEmph 7 7" xfId="9868" xr:uid="{93600C89-83CA-446C-B02D-58EBB419FD86}"/>
    <cellStyle name="SAPBEXstdDataEmph 7 8" xfId="11098" xr:uid="{71D4185D-F6BB-4A62-95E2-E3FEEE235220}"/>
    <cellStyle name="SAPBEXstdDataEmph 7 9" xfId="12182" xr:uid="{76898611-4CA0-45F6-BA65-76F4E8E4D40E}"/>
    <cellStyle name="SAPBEXstdDataEmph 8" xfId="2087" xr:uid="{00000000-0005-0000-0000-000072090000}"/>
    <cellStyle name="SAPBEXstdDataEmph 8 10" xfId="13385" xr:uid="{C55BBCD0-C0E2-4D59-A3AF-3CEA5D07A7B0}"/>
    <cellStyle name="SAPBEXstdDataEmph 8 11" xfId="14469" xr:uid="{90B13DD0-5012-48C5-9A17-5580A87E003E}"/>
    <cellStyle name="SAPBEXstdDataEmph 8 12" xfId="15357" xr:uid="{F26157D7-6152-44C0-B8EF-F220B17A8597}"/>
    <cellStyle name="SAPBEXstdDataEmph 8 2" xfId="5776" xr:uid="{379B546D-F59F-4F3F-8E28-17602D796123}"/>
    <cellStyle name="SAPBEXstdDataEmph 8 2 10" xfId="15840" xr:uid="{0FC5A863-8AD6-4D63-8F30-89EE2B928716}"/>
    <cellStyle name="SAPBEXstdDataEmph 8 2 2" xfId="7241" xr:uid="{04897E58-7DCC-4BCC-882A-8B7DDA6B1003}"/>
    <cellStyle name="SAPBEXstdDataEmph 8 2 3" xfId="8462" xr:uid="{215261EF-48AE-43B6-89FA-452537D59A1C}"/>
    <cellStyle name="SAPBEXstdDataEmph 8 2 4" xfId="9714" xr:uid="{2F67E912-9C76-4157-8DC5-362E2CA1BAF7}"/>
    <cellStyle name="SAPBEXstdDataEmph 8 2 5" xfId="10948" xr:uid="{F58548DE-7C71-41A0-BDA3-4A1AEF1C0707}"/>
    <cellStyle name="SAPBEXstdDataEmph 8 2 6" xfId="12107" xr:uid="{6E637A7A-8C28-4FB2-9A21-907F59D3DE89}"/>
    <cellStyle name="SAPBEXstdDataEmph 8 2 7" xfId="13235" xr:uid="{92F54730-7967-4B72-A69D-942F5112787C}"/>
    <cellStyle name="SAPBEXstdDataEmph 8 2 8" xfId="14342" xr:uid="{6062B831-4472-4BAB-B00B-A6DDCF09840B}"/>
    <cellStyle name="SAPBEXstdDataEmph 8 2 9" xfId="15248" xr:uid="{35C49219-FB3C-4C65-AFC7-BB6535EBDB39}"/>
    <cellStyle name="SAPBEXstdDataEmph 8 3" xfId="4686" xr:uid="{48A85CCB-5993-47E8-A2EA-320823023AB5}"/>
    <cellStyle name="SAPBEXstdDataEmph 8 4" xfId="6155" xr:uid="{842B9ECA-0104-421A-951D-867981BE31DE}"/>
    <cellStyle name="SAPBEXstdDataEmph 8 5" xfId="7396" xr:uid="{62330724-EFA4-4AA4-A19A-B1AE6AC51F5C}"/>
    <cellStyle name="SAPBEXstdDataEmph 8 6" xfId="8625" xr:uid="{DF0C9AED-BA2D-4ED9-95F1-E123094A2699}"/>
    <cellStyle name="SAPBEXstdDataEmph 8 7" xfId="9869" xr:uid="{8E61305F-3B20-4960-8836-FDECE897C15D}"/>
    <cellStyle name="SAPBEXstdDataEmph 8 8" xfId="11099" xr:uid="{29DC687C-D0CE-404F-A50A-F539818FDDB7}"/>
    <cellStyle name="SAPBEXstdDataEmph 8 9" xfId="12183" xr:uid="{05A9CACB-1C86-45BD-8EA4-528865850FBE}"/>
    <cellStyle name="SAPBEXstdDataEmph 9" xfId="2088" xr:uid="{00000000-0005-0000-0000-000073090000}"/>
    <cellStyle name="SAPBEXstdDataEmph 9 10" xfId="13386" xr:uid="{3082EF85-091B-4FA8-B8D5-03058C7F0215}"/>
    <cellStyle name="SAPBEXstdDataEmph 9 11" xfId="14470" xr:uid="{2B82339D-A61E-4DFB-B9D0-E15732F6ADFC}"/>
    <cellStyle name="SAPBEXstdDataEmph 9 12" xfId="15358" xr:uid="{BF4F352A-FA1E-46E9-BFE9-D0D41EDB41A2}"/>
    <cellStyle name="SAPBEXstdDataEmph 9 2" xfId="5777" xr:uid="{459B8661-2E71-46F6-812B-739432DC93BB}"/>
    <cellStyle name="SAPBEXstdDataEmph 9 2 10" xfId="15841" xr:uid="{1CC69764-3FFD-4175-9E2E-E8776A22A0CC}"/>
    <cellStyle name="SAPBEXstdDataEmph 9 2 2" xfId="7242" xr:uid="{67262358-50A8-4B28-B473-1AF3B0434DA0}"/>
    <cellStyle name="SAPBEXstdDataEmph 9 2 3" xfId="8463" xr:uid="{F3154C27-2F12-41F4-BC53-07731B4CDD6D}"/>
    <cellStyle name="SAPBEXstdDataEmph 9 2 4" xfId="9715" xr:uid="{D6E6A4A9-37EE-43E8-BDD6-C3FA0998FCC4}"/>
    <cellStyle name="SAPBEXstdDataEmph 9 2 5" xfId="10949" xr:uid="{E4E30BA8-8A0B-4465-B01D-6C0C8B63A0B9}"/>
    <cellStyle name="SAPBEXstdDataEmph 9 2 6" xfId="12108" xr:uid="{B90AA385-3CFF-47DC-A1C5-CDC62A113BA0}"/>
    <cellStyle name="SAPBEXstdDataEmph 9 2 7" xfId="13236" xr:uid="{14E1C57F-2A7E-4A01-86B3-5F12C010BAF4}"/>
    <cellStyle name="SAPBEXstdDataEmph 9 2 8" xfId="14343" xr:uid="{0DA233BF-A0B2-4B5E-88CE-1D51D02F1FC7}"/>
    <cellStyle name="SAPBEXstdDataEmph 9 2 9" xfId="15249" xr:uid="{E2107049-D3CD-4F80-935D-094AA5FC8D13}"/>
    <cellStyle name="SAPBEXstdDataEmph 9 3" xfId="4687" xr:uid="{1B84E656-0789-42BB-B1AA-98EB30E081F0}"/>
    <cellStyle name="SAPBEXstdDataEmph 9 4" xfId="6156" xr:uid="{D14E2214-451D-4EF2-BCAC-54C88FA0906C}"/>
    <cellStyle name="SAPBEXstdDataEmph 9 5" xfId="7397" xr:uid="{D47B87AF-3046-4D08-9C9D-34922A2A734C}"/>
    <cellStyle name="SAPBEXstdDataEmph 9 6" xfId="8626" xr:uid="{91952358-7921-4F9C-BF87-004F11757FE1}"/>
    <cellStyle name="SAPBEXstdDataEmph 9 7" xfId="9870" xr:uid="{C37086C1-F6B5-4546-813E-9300906875CC}"/>
    <cellStyle name="SAPBEXstdDataEmph 9 8" xfId="11100" xr:uid="{8E48411A-4CD6-4D5C-B93E-8DC6D29809E2}"/>
    <cellStyle name="SAPBEXstdDataEmph 9 9" xfId="12184" xr:uid="{983C8618-5B8A-4FAE-A146-1D273F95D463}"/>
    <cellStyle name="SAPBEXstdDataEmph_valor justo.junio2010" xfId="5778" xr:uid="{7A05565C-F6C0-41F6-B297-687D2BD194D7}"/>
    <cellStyle name="SAPBEXstdItem" xfId="2089" xr:uid="{00000000-0005-0000-0000-000074090000}"/>
    <cellStyle name="SAPBEXstdItem 10" xfId="2090" xr:uid="{00000000-0005-0000-0000-000075090000}"/>
    <cellStyle name="SAPBEXstdItem 10 10" xfId="13388" xr:uid="{D76BEB5C-A23A-48E4-B7E2-76DEB1E8801A}"/>
    <cellStyle name="SAPBEXstdItem 10 11" xfId="14472" xr:uid="{3EFDE26A-08B0-44BA-AAB1-9819C61E26DF}"/>
    <cellStyle name="SAPBEXstdItem 10 12" xfId="15360" xr:uid="{80A26BB7-AA56-435B-8D93-2717CF09A10C}"/>
    <cellStyle name="SAPBEXstdItem 10 2" xfId="5779" xr:uid="{8F6333E9-3FF4-447C-9F1A-11527621B8CF}"/>
    <cellStyle name="SAPBEXstdItem 10 2 2" xfId="7243" xr:uid="{0692584C-EB49-4EF8-84B7-2579F5AC3FBB}"/>
    <cellStyle name="SAPBEXstdItem 10 2 3" xfId="8464" xr:uid="{9B7A9521-02C0-47D6-ACB5-CE0B218995AE}"/>
    <cellStyle name="SAPBEXstdItem 10 2 4" xfId="9716" xr:uid="{737307D9-BB0D-44DC-A774-082564E4BD65}"/>
    <cellStyle name="SAPBEXstdItem 10 2 5" xfId="10950" xr:uid="{2C4440E7-558A-4D3D-8266-F952B04A6689}"/>
    <cellStyle name="SAPBEXstdItem 10 2 6" xfId="13237" xr:uid="{3959C43F-BC0F-4267-BD47-04018C581625}"/>
    <cellStyle name="SAPBEXstdItem 10 2 7" xfId="14344" xr:uid="{555184AB-C2D1-42C8-B310-2653B1C00138}"/>
    <cellStyle name="SAPBEXstdItem 10 2 8" xfId="15250" xr:uid="{465801FC-1EF1-4930-810D-C08DFB34E72A}"/>
    <cellStyle name="SAPBEXstdItem 10 2 9" xfId="15842" xr:uid="{7C2C16ED-E8A9-4F59-9CBB-0B653A02EEF3}"/>
    <cellStyle name="SAPBEXstdItem 10 3" xfId="4689" xr:uid="{0E280F8C-AB47-4AED-9D72-BC598A868DE3}"/>
    <cellStyle name="SAPBEXstdItem 10 4" xfId="6158" xr:uid="{D1F08765-18EB-44A1-9AE6-26F87D862E8A}"/>
    <cellStyle name="SAPBEXstdItem 10 5" xfId="7399" xr:uid="{BF83F6C3-3402-42A5-9297-6C8E5928D6D6}"/>
    <cellStyle name="SAPBEXstdItem 10 6" xfId="8628" xr:uid="{4C724913-7C2D-4291-9D68-C1FEAFD0141F}"/>
    <cellStyle name="SAPBEXstdItem 10 7" xfId="9872" xr:uid="{814DE1B9-A913-4CB0-8687-AE317066B0BD}"/>
    <cellStyle name="SAPBEXstdItem 10 8" xfId="11102" xr:uid="{3D214A93-0E47-42BF-AAF7-5EB5727917D9}"/>
    <cellStyle name="SAPBEXstdItem 10 9" xfId="12186" xr:uid="{C16E5D96-183E-4095-8576-8D3A0CB81C2D}"/>
    <cellStyle name="SAPBEXstdItem 11" xfId="2091" xr:uid="{00000000-0005-0000-0000-000076090000}"/>
    <cellStyle name="SAPBEXstdItem 11 10" xfId="13389" xr:uid="{D9BAFD7D-7E70-417D-9A4E-EB7A790E6DD7}"/>
    <cellStyle name="SAPBEXstdItem 11 11" xfId="14473" xr:uid="{98C08436-6203-4E3A-94E9-A661D5BD3BB0}"/>
    <cellStyle name="SAPBEXstdItem 11 12" xfId="15361" xr:uid="{FE8CD86B-6563-417C-945A-0E3820B60A03}"/>
    <cellStyle name="SAPBEXstdItem 11 2" xfId="5780" xr:uid="{415952EB-BB87-4F20-BBA4-7E3D1E618308}"/>
    <cellStyle name="SAPBEXstdItem 11 2 2" xfId="7244" xr:uid="{66F6D49E-5C44-40B4-883D-7A98C226A44D}"/>
    <cellStyle name="SAPBEXstdItem 11 2 3" xfId="8465" xr:uid="{24EB35A0-4122-4DC4-8A3F-EF79BBD680A7}"/>
    <cellStyle name="SAPBEXstdItem 11 2 4" xfId="9717" xr:uid="{F29C639E-374F-4DA1-8F3E-DB05272875D5}"/>
    <cellStyle name="SAPBEXstdItem 11 2 5" xfId="10951" xr:uid="{243C8E7F-2488-41DD-A50B-8A9E752A9395}"/>
    <cellStyle name="SAPBEXstdItem 11 2 6" xfId="13238" xr:uid="{4A1A62C5-9EBA-4E2D-9EE7-C58F3F6A2BF2}"/>
    <cellStyle name="SAPBEXstdItem 11 2 7" xfId="14345" xr:uid="{C085A3F9-966C-4828-8FFF-8CE40FE92340}"/>
    <cellStyle name="SAPBEXstdItem 11 2 8" xfId="15251" xr:uid="{9B59EE14-BE0B-4F9A-89D2-4AC966F6BE75}"/>
    <cellStyle name="SAPBEXstdItem 11 2 9" xfId="15843" xr:uid="{B602DFD0-2653-4A5B-84C7-9C62AD4D0DDC}"/>
    <cellStyle name="SAPBEXstdItem 11 3" xfId="4690" xr:uid="{CFDB1093-6DCB-42D4-8979-0DF82743C179}"/>
    <cellStyle name="SAPBEXstdItem 11 4" xfId="6159" xr:uid="{B5081B3D-DF92-4A1A-9499-DAFA2364CFAC}"/>
    <cellStyle name="SAPBEXstdItem 11 5" xfId="7400" xr:uid="{7D1573AB-DB5E-4AA8-91EB-CE3B82598ED0}"/>
    <cellStyle name="SAPBEXstdItem 11 6" xfId="8629" xr:uid="{3D33659B-14E1-412E-9AD8-B28AFB004988}"/>
    <cellStyle name="SAPBEXstdItem 11 7" xfId="9873" xr:uid="{E7DFF205-4947-4FE0-99BE-C3712343B99B}"/>
    <cellStyle name="SAPBEXstdItem 11 8" xfId="11103" xr:uid="{C2586C7E-D030-4C3B-9341-8FF2E306CFD4}"/>
    <cellStyle name="SAPBEXstdItem 11 9" xfId="12187" xr:uid="{86DEDB98-41E7-4314-87F7-3FEA41D88468}"/>
    <cellStyle name="SAPBEXstdItem 12" xfId="2092" xr:uid="{00000000-0005-0000-0000-000077090000}"/>
    <cellStyle name="SAPBEXstdItem 12 10" xfId="13390" xr:uid="{4628E8D2-E151-472A-83C5-3C3C900B5633}"/>
    <cellStyle name="SAPBEXstdItem 12 11" xfId="14474" xr:uid="{F6611A67-7533-4BBE-9E45-31FC91F56429}"/>
    <cellStyle name="SAPBEXstdItem 12 12" xfId="15362" xr:uid="{6E50D53D-6B6D-4AB2-8FB4-71DA90FECEA1}"/>
    <cellStyle name="SAPBEXstdItem 12 2" xfId="5781" xr:uid="{AA9E3413-2CDC-4918-B49B-B90D32D3488C}"/>
    <cellStyle name="SAPBEXstdItem 12 2 10" xfId="15844" xr:uid="{8ACF3199-E6A9-4D1A-BFFF-FB5785CE87B9}"/>
    <cellStyle name="SAPBEXstdItem 12 2 2" xfId="7245" xr:uid="{BACCC0E9-4357-4B48-8945-81F0A6001F7A}"/>
    <cellStyle name="SAPBEXstdItem 12 2 3" xfId="8466" xr:uid="{5DB98AF4-EED8-4465-9BA9-092B87E777D7}"/>
    <cellStyle name="SAPBEXstdItem 12 2 4" xfId="9718" xr:uid="{585CA972-1CBE-4B3C-B5B1-190C2D30AC4B}"/>
    <cellStyle name="SAPBEXstdItem 12 2 5" xfId="10952" xr:uid="{74C46D63-B9CD-4EE4-98A8-F58385A840C6}"/>
    <cellStyle name="SAPBEXstdItem 12 2 6" xfId="12111" xr:uid="{5AB8D988-4A39-4E4E-ACAC-D0564679B4F2}"/>
    <cellStyle name="SAPBEXstdItem 12 2 7" xfId="13239" xr:uid="{74708DAC-126F-4D49-9886-B326C677F2F9}"/>
    <cellStyle name="SAPBEXstdItem 12 2 8" xfId="14346" xr:uid="{D0304963-EFAC-4619-8836-A7CFC79CDC2B}"/>
    <cellStyle name="SAPBEXstdItem 12 2 9" xfId="15252" xr:uid="{37B2481E-C820-4079-AD04-9469105CDCAF}"/>
    <cellStyle name="SAPBEXstdItem 12 3" xfId="4691" xr:uid="{B2619E53-33D4-491D-9D75-897866D40F2A}"/>
    <cellStyle name="SAPBEXstdItem 12 4" xfId="6160" xr:uid="{D665C767-7232-40DB-B2A1-DB2C64F0FF71}"/>
    <cellStyle name="SAPBEXstdItem 12 5" xfId="7401" xr:uid="{CD37B893-09BA-48BD-91EE-E672C8405DC4}"/>
    <cellStyle name="SAPBEXstdItem 12 6" xfId="8630" xr:uid="{56B4A109-4365-46F7-A5EB-E0924C0CCB01}"/>
    <cellStyle name="SAPBEXstdItem 12 7" xfId="9874" xr:uid="{AC1CF9AD-9B16-40B5-8CE7-EFE3C30819EA}"/>
    <cellStyle name="SAPBEXstdItem 12 8" xfId="11104" xr:uid="{CF6AD235-5E91-46B5-A779-FF7652190CF9}"/>
    <cellStyle name="SAPBEXstdItem 12 9" xfId="12188" xr:uid="{B4086857-885C-4F77-9F38-FF332A339512}"/>
    <cellStyle name="SAPBEXstdItem 13" xfId="2093" xr:uid="{00000000-0005-0000-0000-000078090000}"/>
    <cellStyle name="SAPBEXstdItem 13 10" xfId="13391" xr:uid="{E99EAA79-AB72-48B3-BDE4-B1E80AD7B35F}"/>
    <cellStyle name="SAPBEXstdItem 13 11" xfId="14475" xr:uid="{186D87DB-0C50-4100-901F-4F7B45B47AC4}"/>
    <cellStyle name="SAPBEXstdItem 13 12" xfId="15363" xr:uid="{6B25403E-567D-4A3C-B5AA-51AAFDFE2189}"/>
    <cellStyle name="SAPBEXstdItem 13 2" xfId="5782" xr:uid="{5D90410E-08C1-44D7-A9C7-70C103ABF8B6}"/>
    <cellStyle name="SAPBEXstdItem 13 2 10" xfId="15845" xr:uid="{81F7296B-F796-4E5F-BA35-EA3029FBA62F}"/>
    <cellStyle name="SAPBEXstdItem 13 2 2" xfId="7246" xr:uid="{25C009FB-62ED-4D47-A846-27C05C534E26}"/>
    <cellStyle name="SAPBEXstdItem 13 2 3" xfId="8467" xr:uid="{B5F5A546-96E6-4197-A187-C3327B10EC6C}"/>
    <cellStyle name="SAPBEXstdItem 13 2 4" xfId="9719" xr:uid="{CECB199E-823A-4A4D-86A4-7CED47370956}"/>
    <cellStyle name="SAPBEXstdItem 13 2 5" xfId="10953" xr:uid="{2E70F56E-F916-4132-A70B-E8F7145E1E8E}"/>
    <cellStyle name="SAPBEXstdItem 13 2 6" xfId="12112" xr:uid="{15EE7F5E-D82A-406F-99BB-926EEA952F67}"/>
    <cellStyle name="SAPBEXstdItem 13 2 7" xfId="13240" xr:uid="{5FC760F6-B01F-4F9A-B51F-08CEAD5EE10F}"/>
    <cellStyle name="SAPBEXstdItem 13 2 8" xfId="14347" xr:uid="{A233D906-C8FF-4B19-AA19-C11D67C0877C}"/>
    <cellStyle name="SAPBEXstdItem 13 2 9" xfId="15253" xr:uid="{EF558CFD-7148-4833-A178-A7EC3C5259C1}"/>
    <cellStyle name="SAPBEXstdItem 13 3" xfId="4692" xr:uid="{EDC74D7D-BF98-4791-98C8-B1920BBDEF1F}"/>
    <cellStyle name="SAPBEXstdItem 13 4" xfId="6161" xr:uid="{9952D9FE-E871-40C0-88A9-B6B1E04947D8}"/>
    <cellStyle name="SAPBEXstdItem 13 5" xfId="7402" xr:uid="{FD19AC05-8942-442E-B5F1-BD7FE3690834}"/>
    <cellStyle name="SAPBEXstdItem 13 6" xfId="8631" xr:uid="{73BC8D73-8BD8-422A-B242-7B35EAF2B59D}"/>
    <cellStyle name="SAPBEXstdItem 13 7" xfId="9875" xr:uid="{B29D5C17-7146-486B-AD1E-BA2DF18F42A6}"/>
    <cellStyle name="SAPBEXstdItem 13 8" xfId="11105" xr:uid="{0C42041E-292F-49BE-82BF-852D53B5567F}"/>
    <cellStyle name="SAPBEXstdItem 13 9" xfId="12189" xr:uid="{615E2F70-44E2-4A6E-98E2-B0648774185E}"/>
    <cellStyle name="SAPBEXstdItem 14" xfId="2682" xr:uid="{00000000-0005-0000-0000-000079090000}"/>
    <cellStyle name="SAPBEXstdItem 15" xfId="2764" xr:uid="{00000000-0005-0000-0000-00007A090000}"/>
    <cellStyle name="SAPBEXstdItem 16" xfId="2771" xr:uid="{884D70BC-D28C-408D-AAE6-B29830B4913B}"/>
    <cellStyle name="SAPBEXstdItem 17" xfId="2816" xr:uid="{02B45DAF-CED5-4337-9BFF-7A6CF191333F}"/>
    <cellStyle name="SAPBEXstdItem 18" xfId="2825" xr:uid="{4683FDF1-7D2B-4168-887D-7CCCB3925806}"/>
    <cellStyle name="SAPBEXstdItem 19" xfId="2906" xr:uid="{4189D18C-E6E6-47C0-8491-A730C9C5B744}"/>
    <cellStyle name="SAPBEXstdItem 2" xfId="2094" xr:uid="{00000000-0005-0000-0000-00007B090000}"/>
    <cellStyle name="SAPBEXstdItem 2 10" xfId="12190" xr:uid="{D8D69FFA-EED6-4BFF-AB7F-E3F9445113E2}"/>
    <cellStyle name="SAPBEXstdItem 2 11" xfId="13392" xr:uid="{D6916C33-6E3F-4E26-98FE-C03FA1F7CA77}"/>
    <cellStyle name="SAPBEXstdItem 2 12" xfId="14476" xr:uid="{C583824E-002C-423D-91C2-5C1A3CD931AD}"/>
    <cellStyle name="SAPBEXstdItem 2 13" xfId="15364" xr:uid="{09E4FC57-6D91-4998-9488-662011F56299}"/>
    <cellStyle name="SAPBEXstdItem 2 2" xfId="2095" xr:uid="{00000000-0005-0000-0000-00007C090000}"/>
    <cellStyle name="SAPBEXstdItem 2 2 10" xfId="13393" xr:uid="{3E1BBEE0-8EEE-4E01-B17D-E3236AA3E620}"/>
    <cellStyle name="SAPBEXstdItem 2 2 11" xfId="14477" xr:uid="{92421BCB-8B38-4510-8472-74E718483F76}"/>
    <cellStyle name="SAPBEXstdItem 2 2 12" xfId="15365" xr:uid="{FD9F26EE-9842-40A2-9960-4F6F30ADC8DF}"/>
    <cellStyle name="SAPBEXstdItem 2 2 2" xfId="2096" xr:uid="{00000000-0005-0000-0000-00007D090000}"/>
    <cellStyle name="SAPBEXstdItem 2 2 2 10" xfId="13394" xr:uid="{6879A684-9E2C-4B55-BD56-36CB1EAC03ED}"/>
    <cellStyle name="SAPBEXstdItem 2 2 2 11" xfId="14478" xr:uid="{C6884EF2-626D-4486-A8B7-048A36AD9469}"/>
    <cellStyle name="SAPBEXstdItem 2 2 2 12" xfId="15366" xr:uid="{3C9924BF-55B7-4B36-8EE0-D0C7B0995492}"/>
    <cellStyle name="SAPBEXstdItem 2 2 2 2" xfId="5784" xr:uid="{D0C9E835-AC73-4B36-8345-2BB487249A0B}"/>
    <cellStyle name="SAPBEXstdItem 2 2 2 2 10" xfId="15847" xr:uid="{0C0D19DC-450F-4F0A-A6BF-BA9F93524B65}"/>
    <cellStyle name="SAPBEXstdItem 2 2 2 2 2" xfId="7248" xr:uid="{61B60D5E-A7EE-4696-9D8A-E1EB0101063B}"/>
    <cellStyle name="SAPBEXstdItem 2 2 2 2 3" xfId="8469" xr:uid="{6530FF86-524F-4067-BB73-5AAEBCE28963}"/>
    <cellStyle name="SAPBEXstdItem 2 2 2 2 4" xfId="9721" xr:uid="{6E95A67C-9919-45F2-B747-C0460FCC2B3A}"/>
    <cellStyle name="SAPBEXstdItem 2 2 2 2 5" xfId="10955" xr:uid="{7625B29D-60FE-43D5-AE8C-9C2F7A85537D}"/>
    <cellStyle name="SAPBEXstdItem 2 2 2 2 6" xfId="12114" xr:uid="{91703701-8EE3-4C65-A399-D5291EF3A099}"/>
    <cellStyle name="SAPBEXstdItem 2 2 2 2 7" xfId="13242" xr:uid="{CCBC4510-8BB9-433E-AA68-894074FAFBEF}"/>
    <cellStyle name="SAPBEXstdItem 2 2 2 2 8" xfId="14349" xr:uid="{18363263-B65B-4402-89E9-5C30D40148FD}"/>
    <cellStyle name="SAPBEXstdItem 2 2 2 2 9" xfId="15255" xr:uid="{8DC87608-BD4E-4A84-8CB4-20D426225F81}"/>
    <cellStyle name="SAPBEXstdItem 2 2 2 3" xfId="4695" xr:uid="{5106554C-3182-4DAD-A7A6-7CB8CB080361}"/>
    <cellStyle name="SAPBEXstdItem 2 2 2 4" xfId="6164" xr:uid="{35322784-89D4-447D-9BE6-935C1F92A62A}"/>
    <cellStyle name="SAPBEXstdItem 2 2 2 5" xfId="7405" xr:uid="{06406242-FC64-404A-8B09-07E02ACD75BF}"/>
    <cellStyle name="SAPBEXstdItem 2 2 2 6" xfId="8634" xr:uid="{E2338E73-623D-44D1-83EA-3226B9AE573B}"/>
    <cellStyle name="SAPBEXstdItem 2 2 2 7" xfId="9878" xr:uid="{285B47CA-A5B8-4DFD-A3CF-2E76D0AA0B7F}"/>
    <cellStyle name="SAPBEXstdItem 2 2 2 8" xfId="11108" xr:uid="{25EABF31-3A87-43D9-96D7-1CB81E898A2E}"/>
    <cellStyle name="SAPBEXstdItem 2 2 2 9" xfId="12192" xr:uid="{9BF1A897-1A28-4BBA-9B42-85D28D14F091}"/>
    <cellStyle name="SAPBEXstdItem 2 2 3" xfId="4694" xr:uid="{15BD36B9-5091-4BC5-BCDE-28B364F3E800}"/>
    <cellStyle name="SAPBEXstdItem 2 2 4" xfId="6163" xr:uid="{C9374634-F0B3-4D90-9ED1-3A5284F2D6FD}"/>
    <cellStyle name="SAPBEXstdItem 2 2 5" xfId="7404" xr:uid="{E5F2D3EB-4FF2-4ADF-ABFD-E8F1BCA6E0B6}"/>
    <cellStyle name="SAPBEXstdItem 2 2 6" xfId="8633" xr:uid="{E246E28A-8521-45F3-9DE3-397E2B7801EC}"/>
    <cellStyle name="SAPBEXstdItem 2 2 7" xfId="9877" xr:uid="{485AD0EE-3101-47F6-B988-4858BC98E12B}"/>
    <cellStyle name="SAPBEXstdItem 2 2 8" xfId="11107" xr:uid="{9648B3A2-BC98-45A1-9B95-94EFDDFEDFF1}"/>
    <cellStyle name="SAPBEXstdItem 2 2 9" xfId="12191" xr:uid="{CFDD04B9-5E75-4D9A-A79C-BE1A544AE9F7}"/>
    <cellStyle name="SAPBEXstdItem 2 3" xfId="5783" xr:uid="{184342AD-47AF-46C8-85F8-3E12C74E9D7D}"/>
    <cellStyle name="SAPBEXstdItem 2 3 10" xfId="15846" xr:uid="{D6F3DB71-9E6D-4BED-AB2B-3E7F721411BC}"/>
    <cellStyle name="SAPBEXstdItem 2 3 2" xfId="7247" xr:uid="{C503C690-405A-491D-A155-7F26E505D2D3}"/>
    <cellStyle name="SAPBEXstdItem 2 3 3" xfId="8468" xr:uid="{9851B36E-4EC3-461A-BBAA-A31EF0AD4FB1}"/>
    <cellStyle name="SAPBEXstdItem 2 3 4" xfId="9720" xr:uid="{05B930BF-52F3-4F4C-9B45-392810B6B47C}"/>
    <cellStyle name="SAPBEXstdItem 2 3 5" xfId="10954" xr:uid="{8B5ADE8F-D1A0-4AB8-BBFB-4A73C250E52E}"/>
    <cellStyle name="SAPBEXstdItem 2 3 6" xfId="12113" xr:uid="{B691739E-3CB1-4F49-B708-045179CB00D1}"/>
    <cellStyle name="SAPBEXstdItem 2 3 7" xfId="13241" xr:uid="{46DA78AE-FCA9-4A80-AB7F-00CD2A89F664}"/>
    <cellStyle name="SAPBEXstdItem 2 3 8" xfId="14348" xr:uid="{252BE0AC-9A11-4320-B799-E20FE0F43F26}"/>
    <cellStyle name="SAPBEXstdItem 2 3 9" xfId="15254" xr:uid="{383C43F5-7E9A-4BD5-AA7C-EA86376139C5}"/>
    <cellStyle name="SAPBEXstdItem 2 4" xfId="4693" xr:uid="{E15EE317-89C9-4305-AAB5-C57F38858199}"/>
    <cellStyle name="SAPBEXstdItem 2 5" xfId="6162" xr:uid="{19B7BA5C-3A4F-4D27-96E4-2A26DAE90B4B}"/>
    <cellStyle name="SAPBEXstdItem 2 6" xfId="7403" xr:uid="{315391D1-4FCA-4C85-990C-E0D6FEB5A0E4}"/>
    <cellStyle name="SAPBEXstdItem 2 7" xfId="8632" xr:uid="{64876D49-6C2B-41F9-A869-6488CDCAF6B9}"/>
    <cellStyle name="SAPBEXstdItem 2 8" xfId="9876" xr:uid="{D63CF6F1-27E5-4FBD-BC06-957D4BC20A0F}"/>
    <cellStyle name="SAPBEXstdItem 2 9" xfId="11106" xr:uid="{08C0A7A1-465A-4EC4-9663-D97E27D0E189}"/>
    <cellStyle name="SAPBEXstdItem 20" xfId="2950" xr:uid="{3814A616-3636-4919-9311-A061F29FCDD4}"/>
    <cellStyle name="SAPBEXstdItem 21" xfId="2994" xr:uid="{330E4B81-F346-4B91-82BA-7BE884E6775A}"/>
    <cellStyle name="SAPBEXstdItem 22" xfId="4688" xr:uid="{5AD64F58-8E01-4DB7-9D0B-DB9A9AED1207}"/>
    <cellStyle name="SAPBEXstdItem 23" xfId="6157" xr:uid="{73B73C76-D236-46FA-85E7-F0412CFFB5F0}"/>
    <cellStyle name="SAPBEXstdItem 24" xfId="7398" xr:uid="{6BA29816-8E7D-44EB-B5CF-56C85DA7103B}"/>
    <cellStyle name="SAPBEXstdItem 25" xfId="8627" xr:uid="{9AC62551-A3E3-448F-A7DA-8191B63DB3CE}"/>
    <cellStyle name="SAPBEXstdItem 26" xfId="9871" xr:uid="{D7179152-D969-46BA-995A-2FC04156D465}"/>
    <cellStyle name="SAPBEXstdItem 27" xfId="11101" xr:uid="{80E5BD97-7696-4F9E-BBB9-8D7B2E674E97}"/>
    <cellStyle name="SAPBEXstdItem 28" xfId="12185" xr:uid="{25E88F25-5BFC-440B-A2E9-6AC7DDF7EEE3}"/>
    <cellStyle name="SAPBEXstdItem 29" xfId="13387" xr:uid="{704D42F4-A4D0-4740-A032-C08FF96881F8}"/>
    <cellStyle name="SAPBEXstdItem 3" xfId="2097" xr:uid="{00000000-0005-0000-0000-00007E090000}"/>
    <cellStyle name="SAPBEXstdItem 3 10" xfId="13395" xr:uid="{ED362809-8BE1-43A4-8E7D-CEDF22007D83}"/>
    <cellStyle name="SAPBEXstdItem 3 11" xfId="14479" xr:uid="{52061190-C55E-4314-80CF-2ABCBA2552DC}"/>
    <cellStyle name="SAPBEXstdItem 3 12" xfId="15367" xr:uid="{D2F1F09B-E864-4A41-B25F-5073F1ADBD09}"/>
    <cellStyle name="SAPBEXstdItem 3 2" xfId="5785" xr:uid="{EA7460DF-BB40-4272-ACEB-B69D4CC1308C}"/>
    <cellStyle name="SAPBEXstdItem 3 2 10" xfId="15848" xr:uid="{27CE467D-A4F9-4202-A985-3ED4439F23BC}"/>
    <cellStyle name="SAPBEXstdItem 3 2 2" xfId="7249" xr:uid="{F0A1E7F3-63AB-474B-A32D-05C2FFD5F212}"/>
    <cellStyle name="SAPBEXstdItem 3 2 3" xfId="8470" xr:uid="{7BB33AA7-0CAF-4783-B9F6-C31817F294CB}"/>
    <cellStyle name="SAPBEXstdItem 3 2 4" xfId="9722" xr:uid="{DA8582E9-2AA7-4C5F-BB8A-28EAB41289CC}"/>
    <cellStyle name="SAPBEXstdItem 3 2 5" xfId="10956" xr:uid="{BFAB1F4C-0893-48C2-A907-C2E577DBD98B}"/>
    <cellStyle name="SAPBEXstdItem 3 2 6" xfId="12115" xr:uid="{65F3D497-BA19-4050-9CEF-75FADDD2906D}"/>
    <cellStyle name="SAPBEXstdItem 3 2 7" xfId="13243" xr:uid="{8F381F85-2617-457F-8419-BA23842CBD08}"/>
    <cellStyle name="SAPBEXstdItem 3 2 8" xfId="14350" xr:uid="{EBC729F8-D9AF-4E86-A7BF-5117B4C0A795}"/>
    <cellStyle name="SAPBEXstdItem 3 2 9" xfId="15256" xr:uid="{D12278B9-F87D-4E42-B9B5-B8FF163D2378}"/>
    <cellStyle name="SAPBEXstdItem 3 3" xfId="4696" xr:uid="{EB9830F6-EBC3-445A-AFD8-A5706057692B}"/>
    <cellStyle name="SAPBEXstdItem 3 4" xfId="6165" xr:uid="{38245121-3B9E-48B4-9C49-E90DBAAA7C94}"/>
    <cellStyle name="SAPBEXstdItem 3 5" xfId="7406" xr:uid="{52AEE47A-53DC-43A6-AF9D-E91BAB5F7BD1}"/>
    <cellStyle name="SAPBEXstdItem 3 6" xfId="8635" xr:uid="{6229EBFA-44E9-467C-845F-2BAEE7AEF7C2}"/>
    <cellStyle name="SAPBEXstdItem 3 7" xfId="9879" xr:uid="{06943767-68FD-45D2-9551-934FF5DC618D}"/>
    <cellStyle name="SAPBEXstdItem 3 8" xfId="11109" xr:uid="{B65E7CE3-7A26-4318-8BBA-7D94E94D7578}"/>
    <cellStyle name="SAPBEXstdItem 3 9" xfId="12193" xr:uid="{916C02A1-E79E-48C8-B9A2-A07959C0AEC4}"/>
    <cellStyle name="SAPBEXstdItem 30" xfId="14471" xr:uid="{444EC20D-436F-4F4E-95B9-EAE684B3D887}"/>
    <cellStyle name="SAPBEXstdItem 31" xfId="15359" xr:uid="{1CBB4DD2-4318-487D-9BBC-E4181E6E174A}"/>
    <cellStyle name="SAPBEXstdItem 32" xfId="15905" xr:uid="{6277D0AB-C477-44A5-9DBE-4BC2769B619E}"/>
    <cellStyle name="SAPBEXstdItem 4" xfId="2098" xr:uid="{00000000-0005-0000-0000-00007F090000}"/>
    <cellStyle name="SAPBEXstdItem 4 10" xfId="13396" xr:uid="{5BCBEE2E-03E1-445B-A69C-380EFBEFD9F5}"/>
    <cellStyle name="SAPBEXstdItem 4 11" xfId="14480" xr:uid="{80BBCD06-8AB7-4BE8-921E-1E365F735102}"/>
    <cellStyle name="SAPBEXstdItem 4 12" xfId="15368" xr:uid="{6290C5E9-BC9B-4BFF-8716-F9E17B49EF82}"/>
    <cellStyle name="SAPBEXstdItem 4 2" xfId="5786" xr:uid="{DDE51365-E545-48F0-94F6-CC0961116B95}"/>
    <cellStyle name="SAPBEXstdItem 4 2 10" xfId="15849" xr:uid="{055AFC71-871C-4633-8DA8-37086B773470}"/>
    <cellStyle name="SAPBEXstdItem 4 2 2" xfId="7250" xr:uid="{8CBE75B9-23A4-4A46-8B29-4CA557A4BC36}"/>
    <cellStyle name="SAPBEXstdItem 4 2 3" xfId="8471" xr:uid="{AD0AECFA-08DE-4418-AFA0-1753AD8CBA05}"/>
    <cellStyle name="SAPBEXstdItem 4 2 4" xfId="9723" xr:uid="{B786DAA8-7750-43B3-BA92-F4767A491DF7}"/>
    <cellStyle name="SAPBEXstdItem 4 2 5" xfId="10957" xr:uid="{E79EA264-DF99-4667-93A0-7EC00CF9B24C}"/>
    <cellStyle name="SAPBEXstdItem 4 2 6" xfId="12116" xr:uid="{52CEEE3B-C1DF-468C-88E6-C8C369CC2482}"/>
    <cellStyle name="SAPBEXstdItem 4 2 7" xfId="13244" xr:uid="{E4C35158-1695-420D-B41E-A75A1D396C8B}"/>
    <cellStyle name="SAPBEXstdItem 4 2 8" xfId="14351" xr:uid="{283967C5-706C-47BE-BC7D-5163791E1D02}"/>
    <cellStyle name="SAPBEXstdItem 4 2 9" xfId="15257" xr:uid="{CAF1F728-9E65-4DCB-911A-C2E01584CBC7}"/>
    <cellStyle name="SAPBEXstdItem 4 3" xfId="4697" xr:uid="{5FF5EF07-B6CD-454D-BF1D-AD3A8D58E44A}"/>
    <cellStyle name="SAPBEXstdItem 4 4" xfId="6166" xr:uid="{E68659B1-8555-4D94-986E-D555314B47BB}"/>
    <cellStyle name="SAPBEXstdItem 4 5" xfId="7407" xr:uid="{EFAE8A32-B021-492B-BA17-A01A5C89CD7E}"/>
    <cellStyle name="SAPBEXstdItem 4 6" xfId="8636" xr:uid="{241F8D56-C23D-4A44-8D14-26D6405BDA4C}"/>
    <cellStyle name="SAPBEXstdItem 4 7" xfId="9880" xr:uid="{7BC2DCA2-9D2F-41E9-93F7-4F88A55A3A75}"/>
    <cellStyle name="SAPBEXstdItem 4 8" xfId="11110" xr:uid="{0711EF91-A39B-4867-837D-A7C52F090941}"/>
    <cellStyle name="SAPBEXstdItem 4 9" xfId="12194" xr:uid="{B57BD18F-E2F1-4C1E-8E99-7D00F32D8EC4}"/>
    <cellStyle name="SAPBEXstdItem 5" xfId="2099" xr:uid="{00000000-0005-0000-0000-000080090000}"/>
    <cellStyle name="SAPBEXstdItem 5 10" xfId="13397" xr:uid="{FA180632-CF6B-4280-B37F-A73D79ACBE67}"/>
    <cellStyle name="SAPBEXstdItem 5 11" xfId="14481" xr:uid="{6AE5FC3F-4A35-4055-A4E2-4E391361CA0F}"/>
    <cellStyle name="SAPBEXstdItem 5 12" xfId="15369" xr:uid="{2DC97A36-3D4C-4640-8264-FCDD65B178AE}"/>
    <cellStyle name="SAPBEXstdItem 5 2" xfId="5787" xr:uid="{1461B1A0-76CC-4C5D-9DAD-6869A6BBC18A}"/>
    <cellStyle name="SAPBEXstdItem 5 2 10" xfId="15850" xr:uid="{498A086A-5841-4980-B63A-3AEE0EF408FA}"/>
    <cellStyle name="SAPBEXstdItem 5 2 2" xfId="7251" xr:uid="{265305C8-1DC4-459C-8472-2C85005E6F71}"/>
    <cellStyle name="SAPBEXstdItem 5 2 3" xfId="8472" xr:uid="{9279FCBF-519D-4F31-93C2-14E0BDE22E90}"/>
    <cellStyle name="SAPBEXstdItem 5 2 4" xfId="9724" xr:uid="{893D1532-AF41-4652-B1B6-4F4C999E905E}"/>
    <cellStyle name="SAPBEXstdItem 5 2 5" xfId="10958" xr:uid="{2CDF53D5-230D-4CB3-988C-C44CB3ADEFB8}"/>
    <cellStyle name="SAPBEXstdItem 5 2 6" xfId="12117" xr:uid="{85FB51B7-1EAE-425D-8098-3A0B191EE434}"/>
    <cellStyle name="SAPBEXstdItem 5 2 7" xfId="13245" xr:uid="{53FA3CF5-CEAA-4E75-BBEE-0C2D07AA0E97}"/>
    <cellStyle name="SAPBEXstdItem 5 2 8" xfId="14352" xr:uid="{B83958DB-957E-4E47-AC6B-FF57482583BD}"/>
    <cellStyle name="SAPBEXstdItem 5 2 9" xfId="15258" xr:uid="{A844079A-D857-41E5-8345-F1D9FC5C3066}"/>
    <cellStyle name="SAPBEXstdItem 5 3" xfId="4698" xr:uid="{EB0A5A3D-3850-4EA2-89B5-06687478AFB6}"/>
    <cellStyle name="SAPBEXstdItem 5 4" xfId="6167" xr:uid="{8F6B5E3C-96FF-430B-86BA-BEE6C5A6A2F8}"/>
    <cellStyle name="SAPBEXstdItem 5 5" xfId="7408" xr:uid="{63F58092-C700-4E81-B9D6-5517229DF0B9}"/>
    <cellStyle name="SAPBEXstdItem 5 6" xfId="8637" xr:uid="{CC694FA7-973C-4E97-8BCF-D0CD1715EE3D}"/>
    <cellStyle name="SAPBEXstdItem 5 7" xfId="9881" xr:uid="{BE6D22A9-BBD7-45C8-AA0F-5913A92D9617}"/>
    <cellStyle name="SAPBEXstdItem 5 8" xfId="11111" xr:uid="{2284A377-A6B8-4660-B653-70FFE01D27AC}"/>
    <cellStyle name="SAPBEXstdItem 5 9" xfId="12195" xr:uid="{ED82A41E-501C-4BCD-9898-A88E68D194AA}"/>
    <cellStyle name="SAPBEXstdItem 6" xfId="2100" xr:uid="{00000000-0005-0000-0000-000081090000}"/>
    <cellStyle name="SAPBEXstdItem 6 10" xfId="13398" xr:uid="{19DB0BD2-DFA9-4C85-AB56-6C086B4F2594}"/>
    <cellStyle name="SAPBEXstdItem 6 11" xfId="14482" xr:uid="{113639A9-43E1-448C-B21A-91FF5709B810}"/>
    <cellStyle name="SAPBEXstdItem 6 12" xfId="15370" xr:uid="{91002A61-232E-4634-8FA9-F320ED207E30}"/>
    <cellStyle name="SAPBEXstdItem 6 2" xfId="5788" xr:uid="{227DA4B6-EB53-46A0-9CB4-06BB6C5D38DC}"/>
    <cellStyle name="SAPBEXstdItem 6 2 10" xfId="15851" xr:uid="{BE329584-03C1-451B-9005-0CB5E8907E7B}"/>
    <cellStyle name="SAPBEXstdItem 6 2 2" xfId="7252" xr:uid="{170B5F11-AF31-4C0F-96B8-9D7B63AF6BE5}"/>
    <cellStyle name="SAPBEXstdItem 6 2 3" xfId="8473" xr:uid="{C60F9FEA-52F4-46EA-8B2A-AB2E3AC540E2}"/>
    <cellStyle name="SAPBEXstdItem 6 2 4" xfId="9725" xr:uid="{59EAD204-877B-4F23-9359-3114EFD4CF44}"/>
    <cellStyle name="SAPBEXstdItem 6 2 5" xfId="10959" xr:uid="{6E20ED5E-2DD1-48C3-B494-C17F9D75419C}"/>
    <cellStyle name="SAPBEXstdItem 6 2 6" xfId="12118" xr:uid="{AF4837FB-95F9-4F5C-8CB0-0E570EF76F33}"/>
    <cellStyle name="SAPBEXstdItem 6 2 7" xfId="13246" xr:uid="{780ABD6E-F482-457C-8931-6EECEED7B20E}"/>
    <cellStyle name="SAPBEXstdItem 6 2 8" xfId="14353" xr:uid="{E6C836FB-28DE-4CD0-A9C9-A0FB54B8CC8E}"/>
    <cellStyle name="SAPBEXstdItem 6 2 9" xfId="15259" xr:uid="{E90C71E5-7C80-430A-B48D-8D1923F3047F}"/>
    <cellStyle name="SAPBEXstdItem 6 3" xfId="4699" xr:uid="{85CF2E82-A2B2-489F-87C6-31108E5B396A}"/>
    <cellStyle name="SAPBEXstdItem 6 4" xfId="6168" xr:uid="{617F774F-D7CE-4F20-B83B-152630B2BB6C}"/>
    <cellStyle name="SAPBEXstdItem 6 5" xfId="7409" xr:uid="{D0F96E82-ABA1-44B5-BB5F-34D6D068FD71}"/>
    <cellStyle name="SAPBEXstdItem 6 6" xfId="8638" xr:uid="{23C9E8B3-39D6-468B-B891-E9103C3598B0}"/>
    <cellStyle name="SAPBEXstdItem 6 7" xfId="9882" xr:uid="{5722EDD7-381D-4134-AE0F-B43E71CD991D}"/>
    <cellStyle name="SAPBEXstdItem 6 8" xfId="11112" xr:uid="{8D16BA9C-8C27-4170-AA90-54D6C58D19A8}"/>
    <cellStyle name="SAPBEXstdItem 6 9" xfId="12196" xr:uid="{953350A6-B9A8-446B-B79A-1DA91D36B072}"/>
    <cellStyle name="SAPBEXstdItem 7" xfId="2101" xr:uid="{00000000-0005-0000-0000-000082090000}"/>
    <cellStyle name="SAPBEXstdItem 7 10" xfId="13399" xr:uid="{D328AD64-A437-4E34-98E7-521B4AA14D7B}"/>
    <cellStyle name="SAPBEXstdItem 7 11" xfId="14483" xr:uid="{25FFCE4A-E185-4AEB-B9B6-C3A120560FAF}"/>
    <cellStyle name="SAPBEXstdItem 7 12" xfId="15371" xr:uid="{6F4EF03B-EE40-4FEC-A122-5E9E1D7277F9}"/>
    <cellStyle name="SAPBEXstdItem 7 2" xfId="5789" xr:uid="{7DC6CB91-F782-494C-8946-0FB3C20BE5D9}"/>
    <cellStyle name="SAPBEXstdItem 7 2 2" xfId="7253" xr:uid="{551C6C33-289A-4157-8F22-CDCD3F6F7C97}"/>
    <cellStyle name="SAPBEXstdItem 7 2 3" xfId="8474" xr:uid="{F8F17012-5349-445A-93C9-23CF919F7888}"/>
    <cellStyle name="SAPBEXstdItem 7 2 4" xfId="9726" xr:uid="{CC056904-40F7-4ACE-AB1E-1AAD9995C618}"/>
    <cellStyle name="SAPBEXstdItem 7 2 5" xfId="10960" xr:uid="{41DA1DAC-77ED-4C33-8D34-A18CF434B558}"/>
    <cellStyle name="SAPBEXstdItem 7 2 6" xfId="13247" xr:uid="{14274B76-52BB-4BB7-BD5C-6FC723DE4A48}"/>
    <cellStyle name="SAPBEXstdItem 7 2 7" xfId="14354" xr:uid="{5845F1B0-1951-44E4-8F8F-45ACB573F8B3}"/>
    <cellStyle name="SAPBEXstdItem 7 2 8" xfId="15260" xr:uid="{DA1A155B-A03E-48FF-A773-A2D8CEFBCEE4}"/>
    <cellStyle name="SAPBEXstdItem 7 2 9" xfId="15852" xr:uid="{8C1F1691-9222-49C9-AB61-258136D5C718}"/>
    <cellStyle name="SAPBEXstdItem 7 3" xfId="4700" xr:uid="{B5BED080-226C-401D-AF61-E77CE4AD8874}"/>
    <cellStyle name="SAPBEXstdItem 7 4" xfId="6169" xr:uid="{E38C4330-2EF4-47E6-A6A9-9414B1A2DFA3}"/>
    <cellStyle name="SAPBEXstdItem 7 5" xfId="7410" xr:uid="{2E3A82ED-05A9-4AAE-8C93-B4E33CC64AD0}"/>
    <cellStyle name="SAPBEXstdItem 7 6" xfId="8639" xr:uid="{C044C3C5-4E35-44BE-B965-A8F747313038}"/>
    <cellStyle name="SAPBEXstdItem 7 7" xfId="9883" xr:uid="{D7A98F51-9F17-4B0C-876A-337424ECA4D6}"/>
    <cellStyle name="SAPBEXstdItem 7 8" xfId="11113" xr:uid="{4D0EB815-E668-4DA2-92EB-7871E0275489}"/>
    <cellStyle name="SAPBEXstdItem 7 9" xfId="12197" xr:uid="{6926736F-E93B-4280-826F-609AE968D400}"/>
    <cellStyle name="SAPBEXstdItem 8" xfId="2102" xr:uid="{00000000-0005-0000-0000-000083090000}"/>
    <cellStyle name="SAPBEXstdItem 8 10" xfId="13400" xr:uid="{2A427E48-6E14-43BA-9163-1DA991D7F879}"/>
    <cellStyle name="SAPBEXstdItem 8 11" xfId="14484" xr:uid="{CD8802DD-991D-439E-856F-BD09354122BC}"/>
    <cellStyle name="SAPBEXstdItem 8 12" xfId="15372" xr:uid="{29AEF7FE-6E0E-4575-AC46-05EB5CFB4C95}"/>
    <cellStyle name="SAPBEXstdItem 8 2" xfId="5790" xr:uid="{4274AF36-8144-43FA-B182-269D26532A1B}"/>
    <cellStyle name="SAPBEXstdItem 8 2 2" xfId="7254" xr:uid="{4ECF4160-CFA7-4C64-B540-8FB87DA0501B}"/>
    <cellStyle name="SAPBEXstdItem 8 2 3" xfId="8475" xr:uid="{4A424C2B-E71F-479A-A638-2BFA27A5EA62}"/>
    <cellStyle name="SAPBEXstdItem 8 2 4" xfId="9727" xr:uid="{9552BB73-7191-4EC8-A469-35C43250C469}"/>
    <cellStyle name="SAPBEXstdItem 8 2 5" xfId="10961" xr:uid="{609DC722-6F8E-4B74-88EB-3BDA20AC1A52}"/>
    <cellStyle name="SAPBEXstdItem 8 2 6" xfId="13248" xr:uid="{8D254959-39DC-4800-820E-DC6F11642A3A}"/>
    <cellStyle name="SAPBEXstdItem 8 2 7" xfId="14355" xr:uid="{00460DF0-0713-4180-911E-538FAA891034}"/>
    <cellStyle name="SAPBEXstdItem 8 2 8" xfId="15261" xr:uid="{370F5957-A98C-4B2B-898B-BB53C2FF0AAD}"/>
    <cellStyle name="SAPBEXstdItem 8 2 9" xfId="15853" xr:uid="{A5BC81C7-EB2A-48DD-B591-1677141CBCB1}"/>
    <cellStyle name="SAPBEXstdItem 8 3" xfId="4701" xr:uid="{8A0933EE-3102-4E0C-A290-5CB2DEEABB05}"/>
    <cellStyle name="SAPBEXstdItem 8 4" xfId="6170" xr:uid="{3CC3E765-4CF9-409E-A818-E88831844BD0}"/>
    <cellStyle name="SAPBEXstdItem 8 5" xfId="7411" xr:uid="{F6EBA50A-54BF-47E7-8D6D-43519DA774C4}"/>
    <cellStyle name="SAPBEXstdItem 8 6" xfId="8640" xr:uid="{C5DF2084-2E84-44F9-BA3B-621CB30DEB21}"/>
    <cellStyle name="SAPBEXstdItem 8 7" xfId="9884" xr:uid="{E1D97E43-5000-4215-99BB-9CE00D8FF5A5}"/>
    <cellStyle name="SAPBEXstdItem 8 8" xfId="11114" xr:uid="{8C2B232E-B01F-4DEC-A1F4-8FF5660F7AD3}"/>
    <cellStyle name="SAPBEXstdItem 8 9" xfId="12198" xr:uid="{A18C329B-97E5-4F84-A0AC-BD413EE70D25}"/>
    <cellStyle name="SAPBEXstdItem 9" xfId="2103" xr:uid="{00000000-0005-0000-0000-000084090000}"/>
    <cellStyle name="SAPBEXstdItem 9 10" xfId="13401" xr:uid="{8F2AE89D-ED93-4172-8496-7DC5FA6D2A37}"/>
    <cellStyle name="SAPBEXstdItem 9 11" xfId="14485" xr:uid="{B55E4DCB-74C3-4F38-89E1-59FDDB1CDEBB}"/>
    <cellStyle name="SAPBEXstdItem 9 12" xfId="15373" xr:uid="{164E6196-118B-4141-B046-509AB1E0BB06}"/>
    <cellStyle name="SAPBEXstdItem 9 2" xfId="5791" xr:uid="{BFDA4731-CA4F-4332-A330-C055C522671C}"/>
    <cellStyle name="SAPBEXstdItem 9 2 2" xfId="7255" xr:uid="{A9E5A2B3-7A7A-4AED-AC3C-818ADCE9B3AB}"/>
    <cellStyle name="SAPBEXstdItem 9 2 3" xfId="8476" xr:uid="{148D33D7-8962-4E56-964D-EC86AD78A21F}"/>
    <cellStyle name="SAPBEXstdItem 9 2 4" xfId="9728" xr:uid="{1F42B5B6-169A-4736-82AE-263B20303C00}"/>
    <cellStyle name="SAPBEXstdItem 9 2 5" xfId="10962" xr:uid="{EDCE0F7E-BED1-4419-B3B6-1DBC8CCBA9A4}"/>
    <cellStyle name="SAPBEXstdItem 9 2 6" xfId="13249" xr:uid="{65F4520C-D8C9-42C4-97E7-5CCF494658B3}"/>
    <cellStyle name="SAPBEXstdItem 9 2 7" xfId="14356" xr:uid="{BED6149B-AEB9-4BCF-A74E-04009B25F62C}"/>
    <cellStyle name="SAPBEXstdItem 9 2 8" xfId="15262" xr:uid="{01DDC5DF-AC69-4CB3-B631-BCB984E119B4}"/>
    <cellStyle name="SAPBEXstdItem 9 2 9" xfId="15854" xr:uid="{0ED1EF25-F90F-426D-9C30-48DE21C27672}"/>
    <cellStyle name="SAPBEXstdItem 9 3" xfId="4702" xr:uid="{B0586D7B-AF9D-46A5-99AB-A7C753EB140E}"/>
    <cellStyle name="SAPBEXstdItem 9 4" xfId="6171" xr:uid="{419CD7F6-2960-476A-8038-B97333AAC622}"/>
    <cellStyle name="SAPBEXstdItem 9 5" xfId="7412" xr:uid="{7718EF67-EBDD-4702-81A0-49E77E12D307}"/>
    <cellStyle name="SAPBEXstdItem 9 6" xfId="8641" xr:uid="{7A452B35-114A-439B-9A88-490B2B1E7FEA}"/>
    <cellStyle name="SAPBEXstdItem 9 7" xfId="9885" xr:uid="{0CFD42DA-1BBD-4686-BE7D-9FA025C187A9}"/>
    <cellStyle name="SAPBEXstdItem 9 8" xfId="11115" xr:uid="{D717F756-E50C-4686-8366-B324672C7227}"/>
    <cellStyle name="SAPBEXstdItem 9 9" xfId="12199" xr:uid="{9630DEE2-02EE-499E-A33E-313979CBB60F}"/>
    <cellStyle name="SAPBEXstdItem_gxaccion, 68" xfId="2104" xr:uid="{00000000-0005-0000-0000-000085090000}"/>
    <cellStyle name="SAPBEXstdItemX" xfId="2105" xr:uid="{00000000-0005-0000-0000-000086090000}"/>
    <cellStyle name="SAPBEXstdItemX 10" xfId="2106" xr:uid="{00000000-0005-0000-0000-000087090000}"/>
    <cellStyle name="SAPBEXstdItemX 10 10" xfId="14487" xr:uid="{73F9ADE8-C38C-4A2A-AE11-033687A60C87}"/>
    <cellStyle name="SAPBEXstdItemX 10 11" xfId="15375" xr:uid="{160C5FF2-7CC6-4108-809A-7EA19CECB8E6}"/>
    <cellStyle name="SAPBEXstdItemX 10 2" xfId="4704" xr:uid="{7B98C518-4DF8-4EB4-A164-86AD85507F95}"/>
    <cellStyle name="SAPBEXstdItemX 10 3" xfId="6173" xr:uid="{D2C9A938-125D-488C-8EC1-0EF81A3F9040}"/>
    <cellStyle name="SAPBEXstdItemX 10 4" xfId="7414" xr:uid="{6F7130AC-E277-447B-A376-70B4D3AB435B}"/>
    <cellStyle name="SAPBEXstdItemX 10 5" xfId="8643" xr:uid="{68348321-3ED2-4DE7-939F-1397DF9682A7}"/>
    <cellStyle name="SAPBEXstdItemX 10 6" xfId="9887" xr:uid="{2A22CB0C-9844-45EF-A48E-BCF1803BCF56}"/>
    <cellStyle name="SAPBEXstdItemX 10 7" xfId="11117" xr:uid="{154E0523-38F8-4B9D-8B62-25BD0178840C}"/>
    <cellStyle name="SAPBEXstdItemX 10 8" xfId="12201" xr:uid="{C60060C2-CE8E-4FE6-A3AF-8B6C19462BCA}"/>
    <cellStyle name="SAPBEXstdItemX 10 9" xfId="13403" xr:uid="{C451B355-76B9-4061-A060-DC69F85423A5}"/>
    <cellStyle name="SAPBEXstdItemX 11" xfId="2107" xr:uid="{00000000-0005-0000-0000-000088090000}"/>
    <cellStyle name="SAPBEXstdItemX 11 10" xfId="14488" xr:uid="{CBB8AF52-7B20-4E4D-BE27-47AA68A340F5}"/>
    <cellStyle name="SAPBEXstdItemX 11 11" xfId="15376" xr:uid="{40595087-62E8-4EA4-A8B3-BD546F49B0AE}"/>
    <cellStyle name="SAPBEXstdItemX 11 2" xfId="4705" xr:uid="{9529FFCC-F3F7-4A3F-BC97-10F86C03D6E0}"/>
    <cellStyle name="SAPBEXstdItemX 11 3" xfId="6174" xr:uid="{F4FB4FF3-1439-4C31-A0B4-4FB68CDE6E67}"/>
    <cellStyle name="SAPBEXstdItemX 11 4" xfId="7415" xr:uid="{619D997C-216B-4EEF-9724-3B7676C119EC}"/>
    <cellStyle name="SAPBEXstdItemX 11 5" xfId="8644" xr:uid="{1F477AA9-3742-4627-A331-D9DCE83DB9D5}"/>
    <cellStyle name="SAPBEXstdItemX 11 6" xfId="9888" xr:uid="{0A152299-AB3A-4A49-A492-BC0660D8AB62}"/>
    <cellStyle name="SAPBEXstdItemX 11 7" xfId="11118" xr:uid="{2B3FE0C5-29DD-4F0E-89A8-48A390E778B6}"/>
    <cellStyle name="SAPBEXstdItemX 11 8" xfId="12202" xr:uid="{BD73C652-8B0A-45F4-A9E1-9968F4DFBD83}"/>
    <cellStyle name="SAPBEXstdItemX 11 9" xfId="13404" xr:uid="{D5091E6D-8F5E-4A28-8A0E-2AB8630C92ED}"/>
    <cellStyle name="SAPBEXstdItemX 12" xfId="2716" xr:uid="{00000000-0005-0000-0000-000089090000}"/>
    <cellStyle name="SAPBEXstdItemX 13" xfId="2755" xr:uid="{00000000-0005-0000-0000-00008A090000}"/>
    <cellStyle name="SAPBEXstdItemX 14" xfId="2811" xr:uid="{D72F774F-9E2A-4FE3-823D-EE53FC7E7247}"/>
    <cellStyle name="SAPBEXstdItemX 15" xfId="2863" xr:uid="{806AA38F-CF81-4F4E-8E0D-E11ECDDABBB8}"/>
    <cellStyle name="SAPBEXstdItemX 16" xfId="2907" xr:uid="{C4870CBB-F41F-408C-87A4-E1970A7859F2}"/>
    <cellStyle name="SAPBEXstdItemX 17" xfId="2951" xr:uid="{875B47D8-D3C3-47C8-B7BB-537E2AAD5AAC}"/>
    <cellStyle name="SAPBEXstdItemX 18" xfId="2995" xr:uid="{90C69E9C-3084-4943-A64B-3AE709F00541}"/>
    <cellStyle name="SAPBEXstdItemX 19" xfId="4703" xr:uid="{8C2120CF-5FC7-4910-8FF4-81F609E4AD50}"/>
    <cellStyle name="SAPBEXstdItemX 2" xfId="2108" xr:uid="{00000000-0005-0000-0000-00008B090000}"/>
    <cellStyle name="SAPBEXstdItemX 2 10" xfId="13405" xr:uid="{C81FE91F-57A4-4C41-BEB6-A5C66C0ED002}"/>
    <cellStyle name="SAPBEXstdItemX 2 11" xfId="14489" xr:uid="{2C7425CB-43BD-4C2A-8C3C-0003DE08D6C8}"/>
    <cellStyle name="SAPBEXstdItemX 2 12" xfId="15377" xr:uid="{EC2AE59E-F60D-483D-A899-5CC579238BDE}"/>
    <cellStyle name="SAPBEXstdItemX 2 2" xfId="2109" xr:uid="{00000000-0005-0000-0000-00008C090000}"/>
    <cellStyle name="SAPBEXstdItemX 2 2 10" xfId="13406" xr:uid="{F132AD82-C9E0-42D3-8D04-71D39C547D10}"/>
    <cellStyle name="SAPBEXstdItemX 2 2 11" xfId="14490" xr:uid="{66268C77-3B92-4200-9A1E-22AD4E461FE1}"/>
    <cellStyle name="SAPBEXstdItemX 2 2 12" xfId="15378" xr:uid="{071E947F-B127-41A3-94B9-DCF0EC615173}"/>
    <cellStyle name="SAPBEXstdItemX 2 2 2" xfId="2110" xr:uid="{00000000-0005-0000-0000-00008D090000}"/>
    <cellStyle name="SAPBEXstdItemX 2 2 2 10" xfId="14491" xr:uid="{84A6D31C-EDE8-4291-90D4-B524C51BBF7F}"/>
    <cellStyle name="SAPBEXstdItemX 2 2 2 11" xfId="15379" xr:uid="{648F2B46-84E2-4FC1-82F1-FA90DE42C2ED}"/>
    <cellStyle name="SAPBEXstdItemX 2 2 2 2" xfId="4708" xr:uid="{F06E0E72-87EF-4B97-8F5A-200EEFCAF33A}"/>
    <cellStyle name="SAPBEXstdItemX 2 2 2 3" xfId="6177" xr:uid="{74576236-97E2-4B42-89A5-D1724E826BD0}"/>
    <cellStyle name="SAPBEXstdItemX 2 2 2 4" xfId="7418" xr:uid="{056B821D-3247-4DE1-BBF0-C8F3C94C09F1}"/>
    <cellStyle name="SAPBEXstdItemX 2 2 2 5" xfId="8647" xr:uid="{5B3959CB-8F0B-4968-8C3A-9C2EDA0660E4}"/>
    <cellStyle name="SAPBEXstdItemX 2 2 2 6" xfId="9891" xr:uid="{B7AA8598-78A4-4A0E-AA79-C7116072F4EE}"/>
    <cellStyle name="SAPBEXstdItemX 2 2 2 7" xfId="11121" xr:uid="{0E4C0911-E1A9-48D5-926C-10E0340AA17C}"/>
    <cellStyle name="SAPBEXstdItemX 2 2 2 8" xfId="12205" xr:uid="{D8DEBF1F-F25D-4F28-A347-94B2F5ECCB6F}"/>
    <cellStyle name="SAPBEXstdItemX 2 2 2 9" xfId="13407" xr:uid="{E4B0C3C5-C538-4547-A80A-A16E9F4903EC}"/>
    <cellStyle name="SAPBEXstdItemX 2 2 3" xfId="4707" xr:uid="{4FA30CAA-3CE6-47F1-932B-4E8C045FBDE6}"/>
    <cellStyle name="SAPBEXstdItemX 2 2 4" xfId="6176" xr:uid="{BFACACF8-C309-4724-8C86-13C453B9877D}"/>
    <cellStyle name="SAPBEXstdItemX 2 2 5" xfId="7417" xr:uid="{99E698E8-DFC7-4014-8637-73A43094EE12}"/>
    <cellStyle name="SAPBEXstdItemX 2 2 6" xfId="8646" xr:uid="{AF4F068C-9DB4-4315-9A52-777D70FA1C9B}"/>
    <cellStyle name="SAPBEXstdItemX 2 2 7" xfId="9890" xr:uid="{B1DB0FAA-89F8-448A-9688-FF476BF3B821}"/>
    <cellStyle name="SAPBEXstdItemX 2 2 8" xfId="11120" xr:uid="{E51C9463-F153-4B4C-B271-688BCD76E2DD}"/>
    <cellStyle name="SAPBEXstdItemX 2 2 9" xfId="12204" xr:uid="{F8EA6A27-C3B8-40D9-BFE4-D43B195755C9}"/>
    <cellStyle name="SAPBEXstdItemX 2 3" xfId="4706" xr:uid="{9FA5851D-18CE-430F-B33C-AAAA0E323108}"/>
    <cellStyle name="SAPBEXstdItemX 2 4" xfId="6175" xr:uid="{5A2D0E49-41EC-469A-85F4-3204309F5E97}"/>
    <cellStyle name="SAPBEXstdItemX 2 5" xfId="7416" xr:uid="{3A383319-419B-45C9-9BE0-ED9CE449DA69}"/>
    <cellStyle name="SAPBEXstdItemX 2 6" xfId="8645" xr:uid="{312FFD83-63A7-4045-842A-CC703C328387}"/>
    <cellStyle name="SAPBEXstdItemX 2 7" xfId="9889" xr:uid="{891D071F-D82F-4A1E-83AD-DFD6ECBCE84B}"/>
    <cellStyle name="SAPBEXstdItemX 2 8" xfId="11119" xr:uid="{F463AAF1-BAB3-4C26-A3C5-BF2018DA9D08}"/>
    <cellStyle name="SAPBEXstdItemX 2 9" xfId="12203" xr:uid="{01B6EF17-965F-4053-91D3-C0BD2E667060}"/>
    <cellStyle name="SAPBEXstdItemX 20" xfId="6172" xr:uid="{8E41A9A3-3F1C-4BAD-BA77-C84D1E23DB18}"/>
    <cellStyle name="SAPBEXstdItemX 21" xfId="7413" xr:uid="{EA3D3D09-4C90-4067-9C0B-7D917482D263}"/>
    <cellStyle name="SAPBEXstdItemX 22" xfId="8642" xr:uid="{CFAAB79A-4EA7-4386-A6D3-A28BC4292429}"/>
    <cellStyle name="SAPBEXstdItemX 23" xfId="9886" xr:uid="{FC48B611-0953-47BA-9D90-61D13D12F6EC}"/>
    <cellStyle name="SAPBEXstdItemX 24" xfId="11116" xr:uid="{173484D9-D615-4397-B65C-06785CA153F8}"/>
    <cellStyle name="SAPBEXstdItemX 25" xfId="12200" xr:uid="{A23032FE-28C0-4F89-9AA2-F2C47DA93F41}"/>
    <cellStyle name="SAPBEXstdItemX 26" xfId="13402" xr:uid="{FCB25DB6-48E7-4120-BB17-D3156DC4F75B}"/>
    <cellStyle name="SAPBEXstdItemX 27" xfId="14486" xr:uid="{A23299EB-697A-4C88-81B8-4BD63485F79D}"/>
    <cellStyle name="SAPBEXstdItemX 28" xfId="15374" xr:uid="{5B0C9C54-B8C8-42DC-9655-23B4891DF383}"/>
    <cellStyle name="SAPBEXstdItemX 29" xfId="15906" xr:uid="{91181ED7-1144-4AC8-A710-E5C667E4B586}"/>
    <cellStyle name="SAPBEXstdItemX 3" xfId="2111" xr:uid="{00000000-0005-0000-0000-00008E090000}"/>
    <cellStyle name="SAPBEXstdItemX 3 10" xfId="14492" xr:uid="{8D389E93-0DAA-48F9-AE15-B499BAA7CA54}"/>
    <cellStyle name="SAPBEXstdItemX 3 11" xfId="15380" xr:uid="{6970645E-66AC-4E24-90C9-0D602F4147B3}"/>
    <cellStyle name="SAPBEXstdItemX 3 2" xfId="4709" xr:uid="{7C443CDF-0C41-45EB-9080-DAC4BA87DFA8}"/>
    <cellStyle name="SAPBEXstdItemX 3 3" xfId="6178" xr:uid="{439B7468-B092-4483-B0F8-486258EFD242}"/>
    <cellStyle name="SAPBEXstdItemX 3 4" xfId="7419" xr:uid="{DBBBA09F-7B36-46E5-A293-BEAC783107A4}"/>
    <cellStyle name="SAPBEXstdItemX 3 5" xfId="8648" xr:uid="{172B0E75-F8E3-47BD-BCED-CA3247094E3F}"/>
    <cellStyle name="SAPBEXstdItemX 3 6" xfId="9892" xr:uid="{972D1DC0-0469-4F7B-8F4C-057D284EF844}"/>
    <cellStyle name="SAPBEXstdItemX 3 7" xfId="11122" xr:uid="{FF4B2CE7-7B99-45CF-B194-1AFFD9C7BCA9}"/>
    <cellStyle name="SAPBEXstdItemX 3 8" xfId="12206" xr:uid="{3236F1BE-4EFE-42D0-AEA3-EC267AC7BB36}"/>
    <cellStyle name="SAPBEXstdItemX 3 9" xfId="13408" xr:uid="{7F19F70F-BB6A-4F6F-A891-C21D662FCED7}"/>
    <cellStyle name="SAPBEXstdItemX 4" xfId="2112" xr:uid="{00000000-0005-0000-0000-00008F090000}"/>
    <cellStyle name="SAPBEXstdItemX 4 10" xfId="14493" xr:uid="{D16F701B-AE94-4356-99A1-DFF356696223}"/>
    <cellStyle name="SAPBEXstdItemX 4 11" xfId="15381" xr:uid="{8ADECD29-6FD5-4A7D-ACE9-AD37AD44CFC8}"/>
    <cellStyle name="SAPBEXstdItemX 4 2" xfId="4710" xr:uid="{77FA98AA-9B94-49F6-A345-E0AB1357190A}"/>
    <cellStyle name="SAPBEXstdItemX 4 3" xfId="6179" xr:uid="{1D676036-32E7-472C-81D8-0C9EB929034C}"/>
    <cellStyle name="SAPBEXstdItemX 4 4" xfId="7420" xr:uid="{EDD92B87-3976-42E5-AE28-318E6DFE0CCC}"/>
    <cellStyle name="SAPBEXstdItemX 4 5" xfId="8649" xr:uid="{FCE6BCA4-4E5C-414C-9CAF-2CC38CDD1F6A}"/>
    <cellStyle name="SAPBEXstdItemX 4 6" xfId="9893" xr:uid="{E6CDC240-2F8A-45BB-B9F3-AF69EA14AF57}"/>
    <cellStyle name="SAPBEXstdItemX 4 7" xfId="11123" xr:uid="{3D04F3B2-BE48-41A1-8755-18C7C479D667}"/>
    <cellStyle name="SAPBEXstdItemX 4 8" xfId="12207" xr:uid="{B6B0E1FE-10FE-4883-8733-1910B044CF9A}"/>
    <cellStyle name="SAPBEXstdItemX 4 9" xfId="13409" xr:uid="{689C22D0-AA76-4115-839A-F2286189FCBC}"/>
    <cellStyle name="SAPBEXstdItemX 5" xfId="2113" xr:uid="{00000000-0005-0000-0000-000090090000}"/>
    <cellStyle name="SAPBEXstdItemX 5 10" xfId="14494" xr:uid="{0698EBB8-A09B-4DB3-94FC-40994B8AAE6E}"/>
    <cellStyle name="SAPBEXstdItemX 5 11" xfId="15382" xr:uid="{4B1F3A01-4CAD-49E8-8AEA-ABC5969CC7B0}"/>
    <cellStyle name="SAPBEXstdItemX 5 2" xfId="4711" xr:uid="{90E16C2B-9CD2-48F5-AE61-5D37920DEDFE}"/>
    <cellStyle name="SAPBEXstdItemX 5 3" xfId="6180" xr:uid="{DD1C8940-D924-4F5B-8750-B3AF4A6EB987}"/>
    <cellStyle name="SAPBEXstdItemX 5 4" xfId="7421" xr:uid="{3BD590A4-9931-4095-9568-E5C01E0738CB}"/>
    <cellStyle name="SAPBEXstdItemX 5 5" xfId="8650" xr:uid="{FBD5C7C1-4575-4D83-9C0B-CA9E11FF76F0}"/>
    <cellStyle name="SAPBEXstdItemX 5 6" xfId="9894" xr:uid="{33B2FD5D-6DDD-495F-B93D-44B6A8BD7880}"/>
    <cellStyle name="SAPBEXstdItemX 5 7" xfId="11124" xr:uid="{7C7B8D35-0224-4516-8AF1-F6F0A7832AAB}"/>
    <cellStyle name="SAPBEXstdItemX 5 8" xfId="12208" xr:uid="{E709F7A1-62B7-45F4-8B18-CB477E82390B}"/>
    <cellStyle name="SAPBEXstdItemX 5 9" xfId="13410" xr:uid="{14C081F7-A286-47D1-AC46-849801C63388}"/>
    <cellStyle name="SAPBEXstdItemX 6" xfId="2114" xr:uid="{00000000-0005-0000-0000-000091090000}"/>
    <cellStyle name="SAPBEXstdItemX 6 10" xfId="14495" xr:uid="{8BD68004-32F5-4E61-A029-BDBDC551CF72}"/>
    <cellStyle name="SAPBEXstdItemX 6 11" xfId="15383" xr:uid="{5C90D622-79C6-4219-85EA-8733F960D89B}"/>
    <cellStyle name="SAPBEXstdItemX 6 2" xfId="4712" xr:uid="{1C69F698-A561-4D68-A568-47BC87A1EC8B}"/>
    <cellStyle name="SAPBEXstdItemX 6 3" xfId="6181" xr:uid="{771AE90C-45CA-49B4-8F65-4D4A22B66604}"/>
    <cellStyle name="SAPBEXstdItemX 6 4" xfId="7422" xr:uid="{4DF7F3B1-379B-46A3-B2E7-3ACB7B79C1B3}"/>
    <cellStyle name="SAPBEXstdItemX 6 5" xfId="8651" xr:uid="{4F233BA9-102A-48B5-88A8-711ED4A08293}"/>
    <cellStyle name="SAPBEXstdItemX 6 6" xfId="9895" xr:uid="{0D1E39C5-0FEC-4CC4-90BE-A0FEDF5A71B1}"/>
    <cellStyle name="SAPBEXstdItemX 6 7" xfId="11125" xr:uid="{48AD0BE3-E212-4B6E-B8A6-23B3A151B4E9}"/>
    <cellStyle name="SAPBEXstdItemX 6 8" xfId="12209" xr:uid="{E94A1286-23A8-462F-B317-CFCF7BB587E9}"/>
    <cellStyle name="SAPBEXstdItemX 6 9" xfId="13411" xr:uid="{8ECA39BA-287F-4955-8297-5CFDFC148DAA}"/>
    <cellStyle name="SAPBEXstdItemX 7" xfId="2115" xr:uid="{00000000-0005-0000-0000-000092090000}"/>
    <cellStyle name="SAPBEXstdItemX 7 10" xfId="14496" xr:uid="{898D1882-C73D-4990-8A46-D826C1594E90}"/>
    <cellStyle name="SAPBEXstdItemX 7 11" xfId="15384" xr:uid="{2512B752-F39F-416C-BEB7-5D286D2F4716}"/>
    <cellStyle name="SAPBEXstdItemX 7 2" xfId="4713" xr:uid="{F1E7AD0A-8E45-4CDB-BE93-F1C394F5CC6B}"/>
    <cellStyle name="SAPBEXstdItemX 7 3" xfId="6182" xr:uid="{7F675B73-A8F7-4375-A945-B10B5836D4C5}"/>
    <cellStyle name="SAPBEXstdItemX 7 4" xfId="7423" xr:uid="{4CB22CF5-C0EA-407D-BDEC-B2327FE70699}"/>
    <cellStyle name="SAPBEXstdItemX 7 5" xfId="8652" xr:uid="{EBD16308-20D0-4EC3-A771-D4B3063D6236}"/>
    <cellStyle name="SAPBEXstdItemX 7 6" xfId="9896" xr:uid="{F4967952-E182-41CE-84F4-7403CF9D505B}"/>
    <cellStyle name="SAPBEXstdItemX 7 7" xfId="11126" xr:uid="{7EE32DC3-3B99-4571-97B1-384B32032D83}"/>
    <cellStyle name="SAPBEXstdItemX 7 8" xfId="12210" xr:uid="{56B61A3A-0EB2-4E5F-AE83-E79E63878512}"/>
    <cellStyle name="SAPBEXstdItemX 7 9" xfId="13412" xr:uid="{B1B0A6B8-2D25-4267-867A-73FE3C825B15}"/>
    <cellStyle name="SAPBEXstdItemX 8" xfId="2116" xr:uid="{00000000-0005-0000-0000-000093090000}"/>
    <cellStyle name="SAPBEXstdItemX 8 10" xfId="14497" xr:uid="{CDFC3131-6956-487C-8744-18EF5052C69D}"/>
    <cellStyle name="SAPBEXstdItemX 8 11" xfId="15385" xr:uid="{916034E3-F272-45A2-BB44-79B25DCEEFC4}"/>
    <cellStyle name="SAPBEXstdItemX 8 2" xfId="4714" xr:uid="{29FE9454-CACD-475D-88F7-5690E43C01B6}"/>
    <cellStyle name="SAPBEXstdItemX 8 3" xfId="6183" xr:uid="{0320D492-FF43-412D-9A8A-A7AB4F4CD226}"/>
    <cellStyle name="SAPBEXstdItemX 8 4" xfId="7424" xr:uid="{0CEF97C9-5B72-420C-BF77-D80BAF547EBE}"/>
    <cellStyle name="SAPBEXstdItemX 8 5" xfId="8653" xr:uid="{0D0E4140-49D9-4281-865B-34683EC66926}"/>
    <cellStyle name="SAPBEXstdItemX 8 6" xfId="9897" xr:uid="{1A19042C-766B-477F-8F86-629F1C57893B}"/>
    <cellStyle name="SAPBEXstdItemX 8 7" xfId="11127" xr:uid="{A20421ED-5632-4582-B501-458B7818752D}"/>
    <cellStyle name="SAPBEXstdItemX 8 8" xfId="12211" xr:uid="{61AC5ADD-AAD2-4A8F-B18A-D09A875C004A}"/>
    <cellStyle name="SAPBEXstdItemX 8 9" xfId="13413" xr:uid="{18870F38-DF35-489F-B589-2AC05BEEC916}"/>
    <cellStyle name="SAPBEXstdItemX 9" xfId="2117" xr:uid="{00000000-0005-0000-0000-000094090000}"/>
    <cellStyle name="SAPBEXstdItemX 9 10" xfId="14498" xr:uid="{A3299F47-F661-46A2-9942-77AD64049916}"/>
    <cellStyle name="SAPBEXstdItemX 9 11" xfId="15386" xr:uid="{AE83DF15-5CAC-44F2-8035-F4337633FD20}"/>
    <cellStyle name="SAPBEXstdItemX 9 2" xfId="4715" xr:uid="{1F59F7A3-A0E6-4774-862A-5B11115A8F1A}"/>
    <cellStyle name="SAPBEXstdItemX 9 3" xfId="6184" xr:uid="{F0C377D7-D2F4-45D0-8A50-36D296BB7836}"/>
    <cellStyle name="SAPBEXstdItemX 9 4" xfId="7425" xr:uid="{B53D0C3A-4925-4E13-AC9C-0A244C5520C2}"/>
    <cellStyle name="SAPBEXstdItemX 9 5" xfId="8654" xr:uid="{32A1D6D1-4DDD-427D-96CA-07E621E1F2AE}"/>
    <cellStyle name="SAPBEXstdItemX 9 6" xfId="9898" xr:uid="{E0F0CA49-837F-4FC4-A4F7-58FA3209E19B}"/>
    <cellStyle name="SAPBEXstdItemX 9 7" xfId="11128" xr:uid="{D16F8035-C50A-4298-A23E-7E5F4E563B21}"/>
    <cellStyle name="SAPBEXstdItemX 9 8" xfId="12212" xr:uid="{C621BB20-9572-4F00-B9B0-C69603A8EC7A}"/>
    <cellStyle name="SAPBEXstdItemX 9 9" xfId="13414" xr:uid="{E5FE14EE-3075-45C3-B777-49C6BE183C66}"/>
    <cellStyle name="SAPBEXstdItemX_valor justo.junio2010" xfId="5792" xr:uid="{56C1FB75-4E84-4F31-91B4-57B1B0150EF1}"/>
    <cellStyle name="SAPBEXtitle" xfId="2118" xr:uid="{00000000-0005-0000-0000-000095090000}"/>
    <cellStyle name="SAPBEXtitle 10" xfId="2119" xr:uid="{00000000-0005-0000-0000-000096090000}"/>
    <cellStyle name="SAPBEXtitle 10 10" xfId="14499" xr:uid="{9600D76A-026C-484B-A3FB-5F87779B4955}"/>
    <cellStyle name="SAPBEXtitle 10 11" xfId="15387" xr:uid="{CD1BCD72-B607-413B-9637-1EC7D992D372}"/>
    <cellStyle name="SAPBEXtitle 10 2" xfId="4717" xr:uid="{B29DE9EE-4988-4F62-8DD3-50F2B8B1066B}"/>
    <cellStyle name="SAPBEXtitle 10 3" xfId="6186" xr:uid="{6692C096-CDDF-4F93-87F3-DC916D7E2AE2}"/>
    <cellStyle name="SAPBEXtitle 10 4" xfId="7427" xr:uid="{15FB5483-4F16-4894-AAA5-B8BD901C3DCE}"/>
    <cellStyle name="SAPBEXtitle 10 5" xfId="8656" xr:uid="{E2E99144-C810-4294-A3FB-93D011F102C0}"/>
    <cellStyle name="SAPBEXtitle 10 6" xfId="9900" xr:uid="{696594A6-A884-4FD0-9170-3080C0273685}"/>
    <cellStyle name="SAPBEXtitle 10 7" xfId="11130" xr:uid="{044A2FE7-DF18-4399-B731-71E02E204AAF}"/>
    <cellStyle name="SAPBEXtitle 10 8" xfId="12214" xr:uid="{BFB0E2AA-C186-42BC-93F7-06FB26BB7118}"/>
    <cellStyle name="SAPBEXtitle 10 9" xfId="13416" xr:uid="{6B2EAE7F-4866-4199-BFEA-53DB3D272A85}"/>
    <cellStyle name="SAPBEXtitle 11" xfId="2120" xr:uid="{00000000-0005-0000-0000-000097090000}"/>
    <cellStyle name="SAPBEXtitle 11 10" xfId="14500" xr:uid="{B567B2E9-3BD3-4E36-86A0-DAF7BD4F2058}"/>
    <cellStyle name="SAPBEXtitle 11 11" xfId="15388" xr:uid="{B3087955-B345-4DC7-BAC3-3D7D41B2514B}"/>
    <cellStyle name="SAPBEXtitle 11 2" xfId="4718" xr:uid="{93139362-0226-48C6-ABA4-8E0938222D70}"/>
    <cellStyle name="SAPBEXtitle 11 3" xfId="6187" xr:uid="{50DC9A72-CE37-40DE-8155-67B417026248}"/>
    <cellStyle name="SAPBEXtitle 11 4" xfId="7428" xr:uid="{EA29FD22-A413-48B6-B12C-D8D0B72E5594}"/>
    <cellStyle name="SAPBEXtitle 11 5" xfId="8657" xr:uid="{2E9F1A9D-E2B9-400E-9AEC-1F03567D6869}"/>
    <cellStyle name="SAPBEXtitle 11 6" xfId="9901" xr:uid="{6448893A-AC29-4A17-8518-A5EF97F39785}"/>
    <cellStyle name="SAPBEXtitle 11 7" xfId="11131" xr:uid="{2B90C0AB-3E6E-4A87-91EB-D486E5744D7B}"/>
    <cellStyle name="SAPBEXtitle 11 8" xfId="12215" xr:uid="{67C15DBD-3584-437C-A59C-A0C9591D7801}"/>
    <cellStyle name="SAPBEXtitle 11 9" xfId="13417" xr:uid="{5A3CA678-35BD-4BF5-B494-4F6251E987D4}"/>
    <cellStyle name="SAPBEXtitle 12" xfId="2756" xr:uid="{00000000-0005-0000-0000-000098090000}"/>
    <cellStyle name="SAPBEXtitle 13" xfId="2812" xr:uid="{F8794B98-5B2E-4725-8A7E-9FE1EA0859DE}"/>
    <cellStyle name="SAPBEXtitle 14" xfId="2864" xr:uid="{35786CC2-44EC-4724-A598-40C09B0B36A7}"/>
    <cellStyle name="SAPBEXtitle 15" xfId="2908" xr:uid="{86838E6B-C260-446F-90FD-57B6632B37DC}"/>
    <cellStyle name="SAPBEXtitle 16" xfId="2952" xr:uid="{6E63B3D5-30B8-4914-AD96-8707C5E2F3DD}"/>
    <cellStyle name="SAPBEXtitle 17" xfId="2996" xr:uid="{E7E6EF62-241B-410B-A529-29E9821F61EC}"/>
    <cellStyle name="SAPBEXtitle 18" xfId="15907" xr:uid="{8FD6E489-E753-4B70-A8B4-84E41D39651C}"/>
    <cellStyle name="SAPBEXtitle 2" xfId="2121" xr:uid="{00000000-0005-0000-0000-000099090000}"/>
    <cellStyle name="SAPBEXtitle 2 10" xfId="13418" xr:uid="{49B3CA0B-46B5-4678-8684-8AFB6486D5F4}"/>
    <cellStyle name="SAPBEXtitle 2 11" xfId="14501" xr:uid="{6418CD39-CA08-41BF-9385-6C98D57E9D91}"/>
    <cellStyle name="SAPBEXtitle 2 12" xfId="15389" xr:uid="{4C5245EA-FFF0-46AE-A6BA-3664A54D96F9}"/>
    <cellStyle name="SAPBEXtitle 2 2" xfId="2122" xr:uid="{00000000-0005-0000-0000-00009A090000}"/>
    <cellStyle name="SAPBEXtitle 2 2 2" xfId="2123" xr:uid="{00000000-0005-0000-0000-00009B090000}"/>
    <cellStyle name="SAPBEXtitle 2 2 2 10" xfId="14502" xr:uid="{D9DF3082-CEA0-4697-A935-D1A7B4AE9FD4}"/>
    <cellStyle name="SAPBEXtitle 2 2 2 11" xfId="15390" xr:uid="{7339439D-98D7-4CCA-8D5A-3FCEAD7C01C0}"/>
    <cellStyle name="SAPBEXtitle 2 2 2 2" xfId="4721" xr:uid="{F6AF49BB-7BA2-4A75-BCA1-DF1E0BA606B6}"/>
    <cellStyle name="SAPBEXtitle 2 2 2 3" xfId="6190" xr:uid="{398C1E03-87FA-491B-A585-2DDD81D75C74}"/>
    <cellStyle name="SAPBEXtitle 2 2 2 4" xfId="7431" xr:uid="{DCDBCC12-9928-43A9-B441-8E29EF907959}"/>
    <cellStyle name="SAPBEXtitle 2 2 2 5" xfId="8660" xr:uid="{C5412AC9-18DA-4A30-908A-7EAFC143C6C9}"/>
    <cellStyle name="SAPBEXtitle 2 2 2 6" xfId="9904" xr:uid="{9092AEAA-DCD2-4D6B-86FB-F96856F4615C}"/>
    <cellStyle name="SAPBEXtitle 2 2 2 7" xfId="11134" xr:uid="{B46912DF-F28C-4AA6-9A74-296C287C6463}"/>
    <cellStyle name="SAPBEXtitle 2 2 2 8" xfId="12218" xr:uid="{A16BBE3B-21C9-485A-AFDC-D00CC2725189}"/>
    <cellStyle name="SAPBEXtitle 2 2 2 9" xfId="13420" xr:uid="{78BF6017-2B7E-460F-AF75-5AF00B2F7B4C}"/>
    <cellStyle name="SAPBEXtitle 2 3" xfId="4719" xr:uid="{F360D69D-D88C-45AF-B760-1B181245CF50}"/>
    <cellStyle name="SAPBEXtitle 2 4" xfId="6188" xr:uid="{771F70E5-9C4C-442F-82A9-3F8CBAD451C5}"/>
    <cellStyle name="SAPBEXtitle 2 5" xfId="7429" xr:uid="{AD2C4FB1-FC9B-40CE-8924-5D41DA04DC06}"/>
    <cellStyle name="SAPBEXtitle 2 6" xfId="8658" xr:uid="{DF4C168F-33C2-4289-98BA-6E53D68ABBD4}"/>
    <cellStyle name="SAPBEXtitle 2 7" xfId="9902" xr:uid="{3A11FAFA-D703-4FF7-A1A6-180C73DEA56A}"/>
    <cellStyle name="SAPBEXtitle 2 8" xfId="11132" xr:uid="{95C82C83-B7B3-4DB2-AB3D-5C51E3B8337D}"/>
    <cellStyle name="SAPBEXtitle 2 9" xfId="12216" xr:uid="{CECE916F-D8CA-4FD9-BD12-97CE6BED761A}"/>
    <cellStyle name="SAPBEXtitle 3" xfId="2124" xr:uid="{00000000-0005-0000-0000-00009C090000}"/>
    <cellStyle name="SAPBEXtitle 3 10" xfId="14503" xr:uid="{37CA2664-BBF6-4E19-811A-10A6B8020971}"/>
    <cellStyle name="SAPBEXtitle 3 11" xfId="15391" xr:uid="{330E8A80-AA33-4FB8-9774-E09A0C67CAC5}"/>
    <cellStyle name="SAPBEXtitle 3 2" xfId="4722" xr:uid="{8A57D0B5-EF9F-4267-B37C-4D8A266874EF}"/>
    <cellStyle name="SAPBEXtitle 3 3" xfId="6191" xr:uid="{42E578C3-0B90-4C01-8A1B-F4E18EE67312}"/>
    <cellStyle name="SAPBEXtitle 3 4" xfId="7432" xr:uid="{9B5DDADA-28AE-4B36-82A0-F77D6D52A26C}"/>
    <cellStyle name="SAPBEXtitle 3 5" xfId="8661" xr:uid="{B4A47903-3996-4E23-A223-D410BA4524C3}"/>
    <cellStyle name="SAPBEXtitle 3 6" xfId="9905" xr:uid="{CF3085F7-2546-48EE-87A8-D4E7E874C6D3}"/>
    <cellStyle name="SAPBEXtitle 3 7" xfId="11135" xr:uid="{762EFC6F-5029-4876-BFC2-DFF036E778B1}"/>
    <cellStyle name="SAPBEXtitle 3 8" xfId="12219" xr:uid="{73D945EC-9B99-48AE-80B1-5390901AFF10}"/>
    <cellStyle name="SAPBEXtitle 3 9" xfId="13421" xr:uid="{033150CE-8725-4EB1-9D66-2442E9C0D814}"/>
    <cellStyle name="SAPBEXtitle 4" xfId="2125" xr:uid="{00000000-0005-0000-0000-00009D090000}"/>
    <cellStyle name="SAPBEXtitle 4 10" xfId="14504" xr:uid="{BF575236-CCC6-4B2C-ACA0-6481B169B4D2}"/>
    <cellStyle name="SAPBEXtitle 4 11" xfId="15392" xr:uid="{63016A5E-4531-433A-B3ED-AE26B08F051C}"/>
    <cellStyle name="SAPBEXtitle 4 2" xfId="4723" xr:uid="{56C1F04B-5FB0-4F95-B4EC-A56072186920}"/>
    <cellStyle name="SAPBEXtitle 4 3" xfId="6192" xr:uid="{45F32A28-8EDB-4C65-99D5-ED964EE37108}"/>
    <cellStyle name="SAPBEXtitle 4 4" xfId="7433" xr:uid="{5C89FAE1-8EB9-4FB6-B3D2-00358C0E1E7C}"/>
    <cellStyle name="SAPBEXtitle 4 5" xfId="8662" xr:uid="{9538A97D-A7DB-41EF-B7C5-EA619031C73E}"/>
    <cellStyle name="SAPBEXtitle 4 6" xfId="9906" xr:uid="{11DECEA8-4D1F-4E59-B321-53A6AB4FAA3B}"/>
    <cellStyle name="SAPBEXtitle 4 7" xfId="11136" xr:uid="{2AA3FD3F-73CC-4D70-911F-9FBB70F76406}"/>
    <cellStyle name="SAPBEXtitle 4 8" xfId="12220" xr:uid="{BCE8A8B9-FF35-4BE5-8A2D-D5AF80372171}"/>
    <cellStyle name="SAPBEXtitle 4 9" xfId="13422" xr:uid="{CBE86226-EF09-43BC-A5DB-6B23C426E669}"/>
    <cellStyle name="SAPBEXtitle 5" xfId="2126" xr:uid="{00000000-0005-0000-0000-00009E090000}"/>
    <cellStyle name="SAPBEXtitle 5 10" xfId="14505" xr:uid="{542B9B9B-CEC2-4B3F-BFDF-14517A3F1679}"/>
    <cellStyle name="SAPBEXtitle 5 11" xfId="15393" xr:uid="{12A00948-490B-46B5-A25D-2096D5A0A7FA}"/>
    <cellStyle name="SAPBEXtitle 5 2" xfId="4724" xr:uid="{E1D491C1-CE65-489F-A232-17B99D9DF836}"/>
    <cellStyle name="SAPBEXtitle 5 3" xfId="6193" xr:uid="{F73FB56B-F8E8-4AAA-A23B-3CF4A94FA538}"/>
    <cellStyle name="SAPBEXtitle 5 4" xfId="7434" xr:uid="{AF6645C9-EF04-4C2E-ADFB-2BC6B7276871}"/>
    <cellStyle name="SAPBEXtitle 5 5" xfId="8663" xr:uid="{0381377F-4B63-40F9-99B8-C4EE8DF0A5E2}"/>
    <cellStyle name="SAPBEXtitle 5 6" xfId="9907" xr:uid="{E16181C0-C55F-4B64-8193-EC38152624EE}"/>
    <cellStyle name="SAPBEXtitle 5 7" xfId="11137" xr:uid="{A467CFBA-001B-4E75-8E51-6B1DA9BC1A63}"/>
    <cellStyle name="SAPBEXtitle 5 8" xfId="12221" xr:uid="{221E97D7-C38C-4DFC-A999-6445F0BA55CF}"/>
    <cellStyle name="SAPBEXtitle 5 9" xfId="13423" xr:uid="{07A099C9-811E-4737-B81D-FE66B013CD46}"/>
    <cellStyle name="SAPBEXtitle 6" xfId="2127" xr:uid="{00000000-0005-0000-0000-00009F090000}"/>
    <cellStyle name="SAPBEXtitle 6 10" xfId="14506" xr:uid="{B86B234A-C5CA-4410-BF1C-89A46CAF6D47}"/>
    <cellStyle name="SAPBEXtitle 6 11" xfId="15394" xr:uid="{A47DA739-1EB9-4848-885C-2B24C765EF4F}"/>
    <cellStyle name="SAPBEXtitle 6 2" xfId="4725" xr:uid="{D0D273B5-7CA8-4702-9364-823DAA68763D}"/>
    <cellStyle name="SAPBEXtitle 6 3" xfId="6194" xr:uid="{A74FED97-5813-47D6-9720-6F9A9F984345}"/>
    <cellStyle name="SAPBEXtitle 6 4" xfId="7435" xr:uid="{2AF878CF-C273-484D-A53A-D3A16F8CD364}"/>
    <cellStyle name="SAPBEXtitle 6 5" xfId="8664" xr:uid="{C35ACEBB-E50B-42FA-AD97-27B194CABA6B}"/>
    <cellStyle name="SAPBEXtitle 6 6" xfId="9908" xr:uid="{8DFEB28B-03F9-40B8-B6E1-6DA5502DAC6C}"/>
    <cellStyle name="SAPBEXtitle 6 7" xfId="11138" xr:uid="{5B7E3DED-37B6-47BD-965D-9876A0B9225A}"/>
    <cellStyle name="SAPBEXtitle 6 8" xfId="12222" xr:uid="{B11936CE-1CE5-488B-BD4B-4B8555E46A82}"/>
    <cellStyle name="SAPBEXtitle 6 9" xfId="13424" xr:uid="{70D6C289-4B0B-47B0-A07E-E90502D05812}"/>
    <cellStyle name="SAPBEXtitle 7" xfId="2128" xr:uid="{00000000-0005-0000-0000-0000A0090000}"/>
    <cellStyle name="SAPBEXtitle 7 10" xfId="14507" xr:uid="{C9636209-F44F-415C-855E-CE06CE219C42}"/>
    <cellStyle name="SAPBEXtitle 7 11" xfId="15395" xr:uid="{B97D7AFD-7B77-4006-A78E-14DB29C31C1E}"/>
    <cellStyle name="SAPBEXtitle 7 2" xfId="4726" xr:uid="{F4387FE5-7DF6-4B3C-8498-23DF746B734A}"/>
    <cellStyle name="SAPBEXtitle 7 3" xfId="6195" xr:uid="{207FA5E8-D0AF-41B8-B44F-8DBD3618C181}"/>
    <cellStyle name="SAPBEXtitle 7 4" xfId="7436" xr:uid="{ECD26425-5239-4B40-8877-BFEC17C57F08}"/>
    <cellStyle name="SAPBEXtitle 7 5" xfId="8665" xr:uid="{D013B12B-8034-4CE9-A347-1C51413923B0}"/>
    <cellStyle name="SAPBEXtitle 7 6" xfId="9909" xr:uid="{61F0B086-1D1C-4A5D-8466-CF02212776F4}"/>
    <cellStyle name="SAPBEXtitle 7 7" xfId="11139" xr:uid="{0CD4FFD1-D60C-46F7-881D-CD72E826AC0C}"/>
    <cellStyle name="SAPBEXtitle 7 8" xfId="12223" xr:uid="{D068DB5B-EDFB-46AD-BBBE-7B9FD94AD2BC}"/>
    <cellStyle name="SAPBEXtitle 7 9" xfId="13425" xr:uid="{930E7FEE-F2C6-41A3-AF25-D5FE76D27B00}"/>
    <cellStyle name="SAPBEXtitle 8" xfId="2129" xr:uid="{00000000-0005-0000-0000-0000A1090000}"/>
    <cellStyle name="SAPBEXtitle 8 10" xfId="14508" xr:uid="{5DE22785-00F7-473E-8FF1-FE1B0FA1D13C}"/>
    <cellStyle name="SAPBEXtitle 8 11" xfId="15396" xr:uid="{969B8422-A92B-4184-B47A-158D0D1B8E51}"/>
    <cellStyle name="SAPBEXtitle 8 2" xfId="4727" xr:uid="{9EC435FD-3D53-420D-873F-D4D2F8CE5B4B}"/>
    <cellStyle name="SAPBEXtitle 8 3" xfId="6196" xr:uid="{B1CD8DAB-CF4A-4837-B542-3C796A5C9AEA}"/>
    <cellStyle name="SAPBEXtitle 8 4" xfId="7437" xr:uid="{82E4254A-8B79-4E65-B99D-EC02C7E35D18}"/>
    <cellStyle name="SAPBEXtitle 8 5" xfId="8666" xr:uid="{BAE0E76F-1A81-46F3-9F23-EE93A2D274F5}"/>
    <cellStyle name="SAPBEXtitle 8 6" xfId="9910" xr:uid="{1B5BE7B0-2D21-41BA-892F-21144045244C}"/>
    <cellStyle name="SAPBEXtitle 8 7" xfId="11140" xr:uid="{C4889D90-40BF-4070-BC73-BB6927595F25}"/>
    <cellStyle name="SAPBEXtitle 8 8" xfId="12224" xr:uid="{1AC33580-D8E3-4548-918B-2983E4F1242F}"/>
    <cellStyle name="SAPBEXtitle 8 9" xfId="13426" xr:uid="{B1289F6E-A7A5-4FB0-94FA-62156274EC65}"/>
    <cellStyle name="SAPBEXtitle 9" xfId="2130" xr:uid="{00000000-0005-0000-0000-0000A2090000}"/>
    <cellStyle name="SAPBEXtitle 9 10" xfId="14509" xr:uid="{6A1E9D1F-75E2-43CB-9416-C085AAF83FD6}"/>
    <cellStyle name="SAPBEXtitle 9 11" xfId="15397" xr:uid="{478457EB-4E1D-4F61-80F0-2AD565D2794C}"/>
    <cellStyle name="SAPBEXtitle 9 2" xfId="4728" xr:uid="{72870B97-CB8F-49C4-A67D-C878C7633226}"/>
    <cellStyle name="SAPBEXtitle 9 3" xfId="6197" xr:uid="{005C275F-1279-4B27-BD97-7E663703C7F1}"/>
    <cellStyle name="SAPBEXtitle 9 4" xfId="7438" xr:uid="{5CE27589-811F-4AC4-8956-7312171CCE2B}"/>
    <cellStyle name="SAPBEXtitle 9 5" xfId="8667" xr:uid="{2FED5744-38AF-4E6E-AD16-C81B39137E5B}"/>
    <cellStyle name="SAPBEXtitle 9 6" xfId="9911" xr:uid="{BD087F57-D117-4AD5-BF4F-0585DD59465A}"/>
    <cellStyle name="SAPBEXtitle 9 7" xfId="11141" xr:uid="{192E471D-6A79-4F39-A612-76339A0AED91}"/>
    <cellStyle name="SAPBEXtitle 9 8" xfId="12225" xr:uid="{7BD9C321-0E57-46A6-A34B-9C81EB87E8B2}"/>
    <cellStyle name="SAPBEXtitle 9 9" xfId="13427" xr:uid="{8F047FA3-036D-4050-AAF5-7297FD40EEFB}"/>
    <cellStyle name="SAPBEXunassignedItem" xfId="2131" xr:uid="{00000000-0005-0000-0000-0000A3090000}"/>
    <cellStyle name="SAPBEXunassignedItem 10" xfId="6198" xr:uid="{2358869D-57CD-41CE-B56B-B58D0BE31992}"/>
    <cellStyle name="SAPBEXunassignedItem 11" xfId="8668" xr:uid="{EC228627-BFF5-4C9B-B0B4-D1C50E5A32D0}"/>
    <cellStyle name="SAPBEXunassignedItem 12" xfId="9912" xr:uid="{BAF7BB81-8C21-41FF-9A6F-EE7B525B1154}"/>
    <cellStyle name="SAPBEXunassignedItem 13" xfId="12226" xr:uid="{14629239-E841-43D7-9A97-DF898B998B9D}"/>
    <cellStyle name="SAPBEXunassignedItem 14" xfId="13428" xr:uid="{95CEF847-C785-4D66-8395-5A907011CB93}"/>
    <cellStyle name="SAPBEXunassignedItem 15" xfId="14510" xr:uid="{5BC965BA-1AB2-45EC-A74A-BB3BF60C9CB5}"/>
    <cellStyle name="SAPBEXunassignedItem 16" xfId="15398" xr:uid="{C326B221-9694-436B-915A-0E15862D7F67}"/>
    <cellStyle name="SAPBEXunassignedItem 2" xfId="2132" xr:uid="{00000000-0005-0000-0000-0000A4090000}"/>
    <cellStyle name="SAPBEXunassignedItem 2 2" xfId="4730" xr:uid="{A7A11704-5A59-4FEE-AAAA-23C7BA991910}"/>
    <cellStyle name="SAPBEXunassignedItem 2 3" xfId="6199" xr:uid="{E7CC1D62-009E-4121-8745-513E008A811F}"/>
    <cellStyle name="SAPBEXunassignedItem 2 4" xfId="8669" xr:uid="{217ED335-DC5B-4E59-A8F5-124DE03C9E12}"/>
    <cellStyle name="SAPBEXunassignedItem 2 5" xfId="9913" xr:uid="{9B65DE36-F504-4009-A777-B16FD5C23647}"/>
    <cellStyle name="SAPBEXunassignedItem 2 6" xfId="12227" xr:uid="{D2EEE5EA-E538-48C2-B6D1-36FDE73BF699}"/>
    <cellStyle name="SAPBEXunassignedItem 2 7" xfId="13429" xr:uid="{1C8BBEC9-D6C1-4B62-AA8F-4C0E725D71E3}"/>
    <cellStyle name="SAPBEXunassignedItem 2 8" xfId="14511" xr:uid="{DEA830D7-FCA2-4052-98DD-80E4FB19AA19}"/>
    <cellStyle name="SAPBEXunassignedItem 2 9" xfId="15399" xr:uid="{C8D9A5D9-928F-4975-8A41-347AB6E55BC5}"/>
    <cellStyle name="SAPBEXunassignedItem 3" xfId="2133" xr:uid="{00000000-0005-0000-0000-0000A5090000}"/>
    <cellStyle name="SAPBEXunassignedItem 3 2" xfId="4731" xr:uid="{E88C3466-8928-4A4F-8C91-6817E51A0D0B}"/>
    <cellStyle name="SAPBEXunassignedItem 3 3" xfId="6200" xr:uid="{CEBC5A5C-2304-4802-A52A-AED55AD2F3FA}"/>
    <cellStyle name="SAPBEXunassignedItem 3 4" xfId="8670" xr:uid="{C6A74767-8B53-475F-8025-AE0181834D7C}"/>
    <cellStyle name="SAPBEXunassignedItem 3 5" xfId="9914" xr:uid="{663D3074-E7A8-42C1-8909-D50BF9F61ED8}"/>
    <cellStyle name="SAPBEXunassignedItem 3 6" xfId="12228" xr:uid="{F4DCB99D-4454-4A5D-90A1-425E6AE00FE3}"/>
    <cellStyle name="SAPBEXunassignedItem 3 7" xfId="13430" xr:uid="{CDEF8A67-8A88-47B2-9E0B-75A10555BF8C}"/>
    <cellStyle name="SAPBEXunassignedItem 3 8" xfId="14512" xr:uid="{FC422B09-5EC2-4D0F-8639-91E2B4EFC46C}"/>
    <cellStyle name="SAPBEXunassignedItem 3 9" xfId="15400" xr:uid="{5CAD54E0-13ED-404F-ABD2-9C7A536090A2}"/>
    <cellStyle name="SAPBEXunassignedItem 4" xfId="2134" xr:uid="{00000000-0005-0000-0000-0000A6090000}"/>
    <cellStyle name="SAPBEXunassignedItem 4 2" xfId="4732" xr:uid="{05187395-DBCD-4BA5-9CAE-3E28835DF190}"/>
    <cellStyle name="SAPBEXunassignedItem 4 3" xfId="6201" xr:uid="{4F688A91-44AA-4BBE-AA0E-DD8B0FDCB265}"/>
    <cellStyle name="SAPBEXunassignedItem 4 4" xfId="8671" xr:uid="{8736585C-836C-424F-B360-D1D092C9D8DD}"/>
    <cellStyle name="SAPBEXunassignedItem 4 5" xfId="9915" xr:uid="{782C1697-CD0D-4C19-89F2-F843DC4E4503}"/>
    <cellStyle name="SAPBEXunassignedItem 4 6" xfId="12229" xr:uid="{F42316AC-F3BE-45C8-B6FB-08F2274ED9F8}"/>
    <cellStyle name="SAPBEXunassignedItem 4 7" xfId="13431" xr:uid="{7110D75D-4D6D-4D42-941F-0349F2E8FC55}"/>
    <cellStyle name="SAPBEXunassignedItem 4 8" xfId="14513" xr:uid="{C0CF9962-B84C-4BA8-A2AE-507253315CEB}"/>
    <cellStyle name="SAPBEXunassignedItem 4 9" xfId="15401" xr:uid="{1216A4B3-542B-477F-A5A3-43E99B4398AF}"/>
    <cellStyle name="SAPBEXunassignedItem 5" xfId="2135" xr:uid="{00000000-0005-0000-0000-0000A7090000}"/>
    <cellStyle name="SAPBEXunassignedItem 5 2" xfId="4733" xr:uid="{4AC38051-1A62-4006-8DE7-40030D996542}"/>
    <cellStyle name="SAPBEXunassignedItem 5 3" xfId="6202" xr:uid="{8DEB564C-7C87-4416-BF04-DB7EF1030147}"/>
    <cellStyle name="SAPBEXunassignedItem 5 4" xfId="8672" xr:uid="{533A6B63-A22A-4CEA-AA7E-F42C7AD07ED7}"/>
    <cellStyle name="SAPBEXunassignedItem 5 5" xfId="9916" xr:uid="{25469DDF-D55A-4782-A2FF-922C4D69A711}"/>
    <cellStyle name="SAPBEXunassignedItem 5 6" xfId="12230" xr:uid="{DB765BE4-AAA9-4791-9C9F-C9A9912214AD}"/>
    <cellStyle name="SAPBEXunassignedItem 5 7" xfId="13432" xr:uid="{7F81F6FE-6208-49C7-ADFF-4447BAD5D239}"/>
    <cellStyle name="SAPBEXunassignedItem 5 8" xfId="14514" xr:uid="{3F2F792A-6316-4AB4-B8A3-AE601BD3C6D0}"/>
    <cellStyle name="SAPBEXunassignedItem 5 9" xfId="15402" xr:uid="{BAF726B0-FF35-4735-B3D6-6EF681B89519}"/>
    <cellStyle name="SAPBEXunassignedItem 6" xfId="2136" xr:uid="{00000000-0005-0000-0000-0000A8090000}"/>
    <cellStyle name="SAPBEXunassignedItem 6 2" xfId="4734" xr:uid="{0D7D8CF8-5CC0-4A4A-AF99-B67EE152367B}"/>
    <cellStyle name="SAPBEXunassignedItem 6 3" xfId="6203" xr:uid="{B1CAB54B-8052-4C4D-8811-6DEDA8CAF765}"/>
    <cellStyle name="SAPBEXunassignedItem 6 4" xfId="8673" xr:uid="{CD7F1704-64E2-4B93-8754-7C39BA544CA1}"/>
    <cellStyle name="SAPBEXunassignedItem 6 5" xfId="9917" xr:uid="{92D41747-C376-47CE-B850-073AA9D156F6}"/>
    <cellStyle name="SAPBEXunassignedItem 6 6" xfId="12231" xr:uid="{78A09BE7-D777-4AF0-BEEF-AD8D545188AC}"/>
    <cellStyle name="SAPBEXunassignedItem 6 7" xfId="13433" xr:uid="{A6BC6854-6028-4359-9AA5-7D99325C6FEC}"/>
    <cellStyle name="SAPBEXunassignedItem 6 8" xfId="14515" xr:uid="{5D63CD89-944C-4DE8-84C1-A17798220BD6}"/>
    <cellStyle name="SAPBEXunassignedItem 6 9" xfId="15403" xr:uid="{A21C9522-0490-4369-BEDA-F8BD329C9D46}"/>
    <cellStyle name="SAPBEXunassignedItem 7" xfId="2137" xr:uid="{00000000-0005-0000-0000-0000A9090000}"/>
    <cellStyle name="SAPBEXunassignedItem 7 2" xfId="4735" xr:uid="{BDCC30CB-0284-4C16-8576-D701458C1F13}"/>
    <cellStyle name="SAPBEXunassignedItem 7 3" xfId="6204" xr:uid="{4D1BDE61-75F0-4567-A4A9-23171CDC16DF}"/>
    <cellStyle name="SAPBEXunassignedItem 7 4" xfId="8674" xr:uid="{CC4F6DDE-959D-45DB-BBC5-8E47DD374E01}"/>
    <cellStyle name="SAPBEXunassignedItem 7 5" xfId="9918" xr:uid="{9B280AE0-0497-4AE1-BF5C-B48124B1E6F1}"/>
    <cellStyle name="SAPBEXunassignedItem 7 6" xfId="12232" xr:uid="{14BB4ED2-53BD-461C-A4E7-7434E836CA56}"/>
    <cellStyle name="SAPBEXunassignedItem 7 7" xfId="13434" xr:uid="{94788F57-D74A-4B0E-8DE4-5D38A191DF44}"/>
    <cellStyle name="SAPBEXunassignedItem 7 8" xfId="14516" xr:uid="{7E581D28-353F-4DAC-AF3F-3C445DF8B888}"/>
    <cellStyle name="SAPBEXunassignedItem 7 9" xfId="15404" xr:uid="{3A9C8CBC-7D91-4C27-B9E9-40658A8B77AD}"/>
    <cellStyle name="SAPBEXunassignedItem 8" xfId="2757" xr:uid="{00000000-0005-0000-0000-0000AA090000}"/>
    <cellStyle name="SAPBEXunassignedItem 9" xfId="4729" xr:uid="{8858897C-777F-477D-8794-E18852EC5D2F}"/>
    <cellStyle name="SAPBEXundefined" xfId="2138" xr:uid="{00000000-0005-0000-0000-0000AB090000}"/>
    <cellStyle name="SAPBEXundefined 10" xfId="2139" xr:uid="{00000000-0005-0000-0000-0000AC090000}"/>
    <cellStyle name="SAPBEXundefined 10 10" xfId="13436" xr:uid="{F03408E9-96CA-4C01-A77A-02A2BE1A0F2D}"/>
    <cellStyle name="SAPBEXundefined 10 11" xfId="14518" xr:uid="{D3EA9666-AB24-4990-9D4E-40CBC32CBD31}"/>
    <cellStyle name="SAPBEXundefined 10 12" xfId="15406" xr:uid="{43ED6AA2-BEB1-4933-A5C1-4A00DD004C96}"/>
    <cellStyle name="SAPBEXundefined 10 2" xfId="5793" xr:uid="{19A32092-BA95-4EB4-95F5-7E55654BAB5F}"/>
    <cellStyle name="SAPBEXundefined 10 2 10" xfId="15855" xr:uid="{5F505B1F-2D4E-4507-93E0-C9E0BA5BE8A8}"/>
    <cellStyle name="SAPBEXundefined 10 2 2" xfId="7256" xr:uid="{4374AE24-9FA0-4F5D-B6F7-46EA037BCED5}"/>
    <cellStyle name="SAPBEXundefined 10 2 3" xfId="8477" xr:uid="{FEA75822-E062-4B09-BD2B-05CB73E8F9C3}"/>
    <cellStyle name="SAPBEXundefined 10 2 4" xfId="9729" xr:uid="{B9846214-4521-4336-833F-6C5FA20F64A6}"/>
    <cellStyle name="SAPBEXundefined 10 2 5" xfId="10963" xr:uid="{8576E9F5-B1B5-4FD8-A35F-F733BF02A61B}"/>
    <cellStyle name="SAPBEXundefined 10 2 6" xfId="12122" xr:uid="{B77EEC03-7A21-485C-8609-F3CC266C34EB}"/>
    <cellStyle name="SAPBEXundefined 10 2 7" xfId="13250" xr:uid="{A5C8E614-A0C3-44D9-85F7-4ED2A63B9F66}"/>
    <cellStyle name="SAPBEXundefined 10 2 8" xfId="14357" xr:uid="{B854A59B-7CFB-498B-ACB7-5D084D1E60F5}"/>
    <cellStyle name="SAPBEXundefined 10 2 9" xfId="15263" xr:uid="{D5934BE9-D826-4192-827B-97873561DF06}"/>
    <cellStyle name="SAPBEXundefined 10 3" xfId="4737" xr:uid="{726C046D-C849-4BAE-9F64-044DFA7B00B1}"/>
    <cellStyle name="SAPBEXundefined 10 4" xfId="6206" xr:uid="{4E90F139-6297-463D-9000-22F103DBD3DD}"/>
    <cellStyle name="SAPBEXundefined 10 5" xfId="7447" xr:uid="{F0F0942D-7869-432C-8970-9BBBCCCB12DE}"/>
    <cellStyle name="SAPBEXundefined 10 6" xfId="8676" xr:uid="{3A936E09-45B6-47E6-9351-742279376918}"/>
    <cellStyle name="SAPBEXundefined 10 7" xfId="9920" xr:uid="{E98F49B1-A990-45A1-977D-4B8041DFAAC2}"/>
    <cellStyle name="SAPBEXundefined 10 8" xfId="11149" xr:uid="{03D18467-24C2-4F1C-873E-B9E0350A7894}"/>
    <cellStyle name="SAPBEXundefined 10 9" xfId="12234" xr:uid="{249AAA7C-A28A-40CA-8590-B235380A1BD4}"/>
    <cellStyle name="SAPBEXundefined 11" xfId="2140" xr:uid="{00000000-0005-0000-0000-0000AD090000}"/>
    <cellStyle name="SAPBEXundefined 11 10" xfId="13437" xr:uid="{58911B93-C75C-4104-80DF-7FC5C887FFA5}"/>
    <cellStyle name="SAPBEXundefined 11 11" xfId="14519" xr:uid="{60481431-E3C2-4A82-9453-82285CFC6372}"/>
    <cellStyle name="SAPBEXundefined 11 12" xfId="15407" xr:uid="{51105BE1-ED21-4F63-A7BA-D451D9D67BFE}"/>
    <cellStyle name="SAPBEXundefined 11 2" xfId="5794" xr:uid="{8F8782BA-511A-4224-B7D1-B8F2C7DD3679}"/>
    <cellStyle name="SAPBEXundefined 11 2 10" xfId="15856" xr:uid="{F0F0E4AB-EB0D-4DBA-AE17-9B95247FF115}"/>
    <cellStyle name="SAPBEXundefined 11 2 2" xfId="7257" xr:uid="{5D247F0F-8DC3-4CDC-BE41-6CA86985C9C3}"/>
    <cellStyle name="SAPBEXundefined 11 2 3" xfId="8478" xr:uid="{FDC2468B-D436-4E66-B86C-938AA1AD5339}"/>
    <cellStyle name="SAPBEXundefined 11 2 4" xfId="9730" xr:uid="{BCE281BD-5008-4DA2-B0F4-F3359385B9E9}"/>
    <cellStyle name="SAPBEXundefined 11 2 5" xfId="10964" xr:uid="{0FCDDBAF-62D8-401F-AF47-B891704D5969}"/>
    <cellStyle name="SAPBEXundefined 11 2 6" xfId="12123" xr:uid="{58288330-BEEA-44CD-952B-17C3BF4347DD}"/>
    <cellStyle name="SAPBEXundefined 11 2 7" xfId="13251" xr:uid="{BC1F0087-D5FF-4E48-A04F-76A18A57CF68}"/>
    <cellStyle name="SAPBEXundefined 11 2 8" xfId="14358" xr:uid="{294F594B-7C8E-4565-846F-3985F17FB7CF}"/>
    <cellStyle name="SAPBEXundefined 11 2 9" xfId="15264" xr:uid="{243AF711-DC8A-42C3-A13C-9B854C9D00EB}"/>
    <cellStyle name="SAPBEXundefined 11 3" xfId="4738" xr:uid="{3C42A5C5-6704-484E-AC7B-C6191229D086}"/>
    <cellStyle name="SAPBEXundefined 11 4" xfId="6207" xr:uid="{0C813B58-7E5B-47A1-B595-AB6225433C6C}"/>
    <cellStyle name="SAPBEXundefined 11 5" xfId="7448" xr:uid="{62112614-B521-4AC7-B7DC-9F4E809A0ED2}"/>
    <cellStyle name="SAPBEXundefined 11 6" xfId="8677" xr:uid="{FFA43F5B-EE65-423D-8B4E-13A946EAB625}"/>
    <cellStyle name="SAPBEXundefined 11 7" xfId="9921" xr:uid="{F14D7EDB-E3EE-491A-A114-E1178A44CB7B}"/>
    <cellStyle name="SAPBEXundefined 11 8" xfId="11150" xr:uid="{4331A7F9-505A-492C-A605-527F8A1235E2}"/>
    <cellStyle name="SAPBEXundefined 11 9" xfId="12235" xr:uid="{6DBFC827-2E09-47FD-9203-8453694064DD}"/>
    <cellStyle name="SAPBEXundefined 12" xfId="2717" xr:uid="{00000000-0005-0000-0000-0000AE090000}"/>
    <cellStyle name="SAPBEXundefined 13" xfId="2765" xr:uid="{00000000-0005-0000-0000-0000AF090000}"/>
    <cellStyle name="SAPBEXundefined 14" xfId="2813" xr:uid="{41A2B227-35C4-479B-8956-DD6D959973CF}"/>
    <cellStyle name="SAPBEXundefined 15" xfId="2865" xr:uid="{F6315937-F2D4-4C87-8F14-2DFD07753E9E}"/>
    <cellStyle name="SAPBEXundefined 16" xfId="2909" xr:uid="{2F10D9A3-73CC-48B1-B948-7923846109AB}"/>
    <cellStyle name="SAPBEXundefined 17" xfId="2953" xr:uid="{A2F6F916-9127-4C26-92DB-574367C30102}"/>
    <cellStyle name="SAPBEXundefined 18" xfId="2997" xr:uid="{8D40A556-A4A0-44A0-A974-99DAA9722506}"/>
    <cellStyle name="SAPBEXundefined 19" xfId="4736" xr:uid="{C208C448-5BC0-453B-A468-EA981EB7FDC9}"/>
    <cellStyle name="SAPBEXundefined 2" xfId="2141" xr:uid="{00000000-0005-0000-0000-0000B0090000}"/>
    <cellStyle name="SAPBEXundefined 2 10" xfId="12236" xr:uid="{AA8B9E10-C445-49DD-A01B-334041BA4A1D}"/>
    <cellStyle name="SAPBEXundefined 2 11" xfId="13438" xr:uid="{751CF3E6-48D3-4959-A6E4-F91E4C375A70}"/>
    <cellStyle name="SAPBEXundefined 2 12" xfId="14520" xr:uid="{7940CC8F-5B10-4371-A0DC-F8DD4C5A38FB}"/>
    <cellStyle name="SAPBEXundefined 2 13" xfId="15408" xr:uid="{56A05BCC-490D-4EED-BBDE-1DD4AF9F0D5D}"/>
    <cellStyle name="SAPBEXundefined 2 2" xfId="2142" xr:uid="{00000000-0005-0000-0000-0000B1090000}"/>
    <cellStyle name="SAPBEXundefined 2 2 10" xfId="13439" xr:uid="{B0C5E17F-0702-4A52-80B0-97BD8232BFEA}"/>
    <cellStyle name="SAPBEXundefined 2 2 11" xfId="14521" xr:uid="{1F24ED61-937A-4F48-877A-75ACB2F8B18D}"/>
    <cellStyle name="SAPBEXundefined 2 2 12" xfId="15409" xr:uid="{08A92878-ED08-4BCB-B78D-D90FC48D4D41}"/>
    <cellStyle name="SAPBEXundefined 2 2 2" xfId="2143" xr:uid="{00000000-0005-0000-0000-0000B2090000}"/>
    <cellStyle name="SAPBEXundefined 2 2 2 10" xfId="13440" xr:uid="{95767EDB-1042-4FB3-86AC-3131492AC154}"/>
    <cellStyle name="SAPBEXundefined 2 2 2 11" xfId="14522" xr:uid="{922ED435-9AF4-4646-8011-696D50F61067}"/>
    <cellStyle name="SAPBEXundefined 2 2 2 12" xfId="15410" xr:uid="{AAFC5498-9DD1-4E65-8FC9-1C285330CFE0}"/>
    <cellStyle name="SAPBEXundefined 2 2 2 2" xfId="5796" xr:uid="{99A9C013-815F-43E3-B09E-A1093FF4C379}"/>
    <cellStyle name="SAPBEXundefined 2 2 2 2 10" xfId="15858" xr:uid="{256528F7-894B-4A8C-88AE-616AEE37DA95}"/>
    <cellStyle name="SAPBEXundefined 2 2 2 2 2" xfId="7259" xr:uid="{EDE18D4E-61F8-445C-B292-A161386725B3}"/>
    <cellStyle name="SAPBEXundefined 2 2 2 2 3" xfId="8480" xr:uid="{450D19A5-E0BD-441D-AF2B-79FB698FADE9}"/>
    <cellStyle name="SAPBEXundefined 2 2 2 2 4" xfId="9732" xr:uid="{C07D7E3C-5BAA-40D2-AD43-59120CA79523}"/>
    <cellStyle name="SAPBEXundefined 2 2 2 2 5" xfId="10966" xr:uid="{78E2AC97-7E53-44F9-9D8C-B5ECF75C22FE}"/>
    <cellStyle name="SAPBEXundefined 2 2 2 2 6" xfId="12125" xr:uid="{61C5DA8D-62F8-4E45-8009-0CD1084ED21C}"/>
    <cellStyle name="SAPBEXundefined 2 2 2 2 7" xfId="13253" xr:uid="{BBC1CE1B-E757-4460-8B60-9D5C3367DFF5}"/>
    <cellStyle name="SAPBEXundefined 2 2 2 2 8" xfId="14360" xr:uid="{E642E878-A8F5-49C0-8B9B-CFE3CCA9E678}"/>
    <cellStyle name="SAPBEXundefined 2 2 2 2 9" xfId="15266" xr:uid="{60969B7A-E55B-4B27-B62E-16A3DD12BE83}"/>
    <cellStyle name="SAPBEXundefined 2 2 2 3" xfId="4741" xr:uid="{7018A1CF-4FFD-42C5-8E06-0F4135250CAC}"/>
    <cellStyle name="SAPBEXundefined 2 2 2 4" xfId="6210" xr:uid="{8AB18363-A840-49B3-8F4D-0E3D34606486}"/>
    <cellStyle name="SAPBEXundefined 2 2 2 5" xfId="7451" xr:uid="{404B1D5A-EC3D-4B91-8D83-B66206A3EE3D}"/>
    <cellStyle name="SAPBEXundefined 2 2 2 6" xfId="8680" xr:uid="{1D581458-0060-4767-9D00-4CCCAB2467FD}"/>
    <cellStyle name="SAPBEXundefined 2 2 2 7" xfId="9924" xr:uid="{E278C39E-9279-4EA4-BEAF-5760FEB5C218}"/>
    <cellStyle name="SAPBEXundefined 2 2 2 8" xfId="11153" xr:uid="{499DC39E-13DB-4155-8B84-9580E6A8347F}"/>
    <cellStyle name="SAPBEXundefined 2 2 2 9" xfId="12238" xr:uid="{49638513-2535-42A8-A86F-49E50DE318EE}"/>
    <cellStyle name="SAPBEXundefined 2 2 3" xfId="4740" xr:uid="{E3407B71-1886-444D-BAF6-F2A51B80AEB3}"/>
    <cellStyle name="SAPBEXundefined 2 2 4" xfId="6209" xr:uid="{A2AA17B8-6AE1-4E54-BB03-5D6C35B4E7D8}"/>
    <cellStyle name="SAPBEXundefined 2 2 5" xfId="7450" xr:uid="{1A40AB6D-AEA7-48FF-9A92-7D1DE911702C}"/>
    <cellStyle name="SAPBEXundefined 2 2 6" xfId="8679" xr:uid="{B920EAD7-F8CB-404D-9FE2-69E455F7931A}"/>
    <cellStyle name="SAPBEXundefined 2 2 7" xfId="9923" xr:uid="{AFA42DD7-AF0E-4EF8-8A4C-B677C88950B5}"/>
    <cellStyle name="SAPBEXundefined 2 2 8" xfId="11152" xr:uid="{A6EB5671-EFF3-4CF4-98EF-E97C514D4370}"/>
    <cellStyle name="SAPBEXundefined 2 2 9" xfId="12237" xr:uid="{BCBE3209-65F6-4210-B75B-B229F8F2886C}"/>
    <cellStyle name="SAPBEXundefined 2 3" xfId="5795" xr:uid="{6BB3ADFD-3B1A-41B3-BABE-3D0F983A5B35}"/>
    <cellStyle name="SAPBEXundefined 2 3 10" xfId="15857" xr:uid="{A127951F-012A-467C-A4F6-F2D3EADBBA6F}"/>
    <cellStyle name="SAPBEXundefined 2 3 2" xfId="7258" xr:uid="{31319413-5832-4827-9894-D9C57847C1D6}"/>
    <cellStyle name="SAPBEXundefined 2 3 3" xfId="8479" xr:uid="{77E2C134-3BD3-47D5-9C03-8DEC63523E1D}"/>
    <cellStyle name="SAPBEXundefined 2 3 4" xfId="9731" xr:uid="{76CEDA77-1FB3-4328-81D9-1C4881B3CA88}"/>
    <cellStyle name="SAPBEXundefined 2 3 5" xfId="10965" xr:uid="{F24697F3-D54A-4DED-A199-1601EA8C44E2}"/>
    <cellStyle name="SAPBEXundefined 2 3 6" xfId="12124" xr:uid="{EAACF535-C5C8-47FF-A2E8-75DFAA1A4C4C}"/>
    <cellStyle name="SAPBEXundefined 2 3 7" xfId="13252" xr:uid="{26D23CB9-1BBE-4872-B26E-84A6A8736615}"/>
    <cellStyle name="SAPBEXundefined 2 3 8" xfId="14359" xr:uid="{D136845A-E02F-4D16-85C3-44446D867DEA}"/>
    <cellStyle name="SAPBEXundefined 2 3 9" xfId="15265" xr:uid="{1E6FAE3E-67A5-453A-916E-822BB73A83C3}"/>
    <cellStyle name="SAPBEXundefined 2 4" xfId="4739" xr:uid="{010B1C27-7ECE-4E86-8AEA-F9518E4C9859}"/>
    <cellStyle name="SAPBEXundefined 2 5" xfId="6208" xr:uid="{87405274-632D-468D-86A1-044F484E5A6F}"/>
    <cellStyle name="SAPBEXundefined 2 6" xfId="7449" xr:uid="{164E1956-954F-4319-AA05-581DE7F69D1B}"/>
    <cellStyle name="SAPBEXundefined 2 7" xfId="8678" xr:uid="{C72E7443-EFE1-499D-A5E6-343C5B3618E4}"/>
    <cellStyle name="SAPBEXundefined 2 8" xfId="9922" xr:uid="{3FAD1AF8-295F-49ED-90CF-A81D19BDBE85}"/>
    <cellStyle name="SAPBEXundefined 2 9" xfId="11151" xr:uid="{D3650908-62D5-43A5-9A5A-7CFCE5AEF845}"/>
    <cellStyle name="SAPBEXundefined 20" xfId="6205" xr:uid="{1B59CC58-CE41-4042-B9B0-B7D98D7B309C}"/>
    <cellStyle name="SAPBEXundefined 21" xfId="7446" xr:uid="{77DB3036-96F2-4403-B325-BBC0C3482D2A}"/>
    <cellStyle name="SAPBEXundefined 22" xfId="8675" xr:uid="{80D74B28-43C6-4853-85FF-864B4CFCE5B7}"/>
    <cellStyle name="SAPBEXundefined 23" xfId="9919" xr:uid="{82EBDADF-5681-4FC0-B347-978E5633BA25}"/>
    <cellStyle name="SAPBEXundefined 24" xfId="11148" xr:uid="{F43B7514-D0EB-4813-BCB6-9C1E2EFB926D}"/>
    <cellStyle name="SAPBEXundefined 25" xfId="12233" xr:uid="{CB073D46-237E-4CED-AA57-B4AF0F2F8B68}"/>
    <cellStyle name="SAPBEXundefined 26" xfId="13435" xr:uid="{1E2535AC-7FD0-40B5-89F2-A17D6C4C66E4}"/>
    <cellStyle name="SAPBEXundefined 27" xfId="14517" xr:uid="{DA493F7C-A161-4B0B-B919-D2268BCC775D}"/>
    <cellStyle name="SAPBEXundefined 28" xfId="15405" xr:uid="{F1FD7917-EA53-4FD9-BB58-C1FDBB1C9B12}"/>
    <cellStyle name="SAPBEXundefined 29" xfId="15908" xr:uid="{CE778902-6610-42FC-BC3A-CC4D56EF8544}"/>
    <cellStyle name="SAPBEXundefined 3" xfId="2144" xr:uid="{00000000-0005-0000-0000-0000B3090000}"/>
    <cellStyle name="SAPBEXundefined 3 10" xfId="13441" xr:uid="{0B6BCE4A-70D3-4F1F-94B8-74724F78031E}"/>
    <cellStyle name="SAPBEXundefined 3 11" xfId="14523" xr:uid="{4768BDD3-B28D-4AE4-BFCF-C09B955C7E02}"/>
    <cellStyle name="SAPBEXundefined 3 12" xfId="15411" xr:uid="{FAC2B9B3-B021-4E51-89B8-7994181CBA53}"/>
    <cellStyle name="SAPBEXundefined 3 2" xfId="5797" xr:uid="{10C78FF1-9B18-4CFB-B6B7-B666FCAF54D5}"/>
    <cellStyle name="SAPBEXundefined 3 2 10" xfId="15859" xr:uid="{06294911-04B2-4720-BC1C-698234B93605}"/>
    <cellStyle name="SAPBEXundefined 3 2 2" xfId="7260" xr:uid="{ACF07B98-C425-4AB6-A7DC-AA1D21EA0129}"/>
    <cellStyle name="SAPBEXundefined 3 2 3" xfId="8481" xr:uid="{F087A6B5-B844-47B7-B029-EB4C70F4A126}"/>
    <cellStyle name="SAPBEXundefined 3 2 4" xfId="9733" xr:uid="{02B9F5B1-E1AD-47AF-B111-8CA17C31D367}"/>
    <cellStyle name="SAPBEXundefined 3 2 5" xfId="10967" xr:uid="{ECAFD13E-60C9-48DA-B51F-8B655A52C60B}"/>
    <cellStyle name="SAPBEXundefined 3 2 6" xfId="12126" xr:uid="{AE452296-D372-47ED-B9DE-DCDBE7988B22}"/>
    <cellStyle name="SAPBEXundefined 3 2 7" xfId="13254" xr:uid="{D54DA955-868B-4E0F-BEAA-82A5B8A0DC13}"/>
    <cellStyle name="SAPBEXundefined 3 2 8" xfId="14361" xr:uid="{23AA6976-A749-4D34-8926-E4C0916E086B}"/>
    <cellStyle name="SAPBEXundefined 3 2 9" xfId="15267" xr:uid="{0623AD64-9422-40C2-BD3E-726E94E1020C}"/>
    <cellStyle name="SAPBEXundefined 3 3" xfId="4742" xr:uid="{21552DCC-95C6-4BC4-9AEB-EDAFA0A4E231}"/>
    <cellStyle name="SAPBEXundefined 3 4" xfId="6211" xr:uid="{9D245E46-6C64-4335-9150-E59CF55CDA05}"/>
    <cellStyle name="SAPBEXundefined 3 5" xfId="7452" xr:uid="{3B839F58-77E3-48CC-88B9-7A08B161ADDE}"/>
    <cellStyle name="SAPBEXundefined 3 6" xfId="8681" xr:uid="{5A9DA5CA-0E12-4BFD-85FA-49C998D84C14}"/>
    <cellStyle name="SAPBEXundefined 3 7" xfId="9925" xr:uid="{759E82D4-E9D2-4B10-AA9F-BB81447DCAB0}"/>
    <cellStyle name="SAPBEXundefined 3 8" xfId="11154" xr:uid="{435CEA45-401C-4CE2-BDAB-BBEA09647194}"/>
    <cellStyle name="SAPBEXundefined 3 9" xfId="12239" xr:uid="{D8CB390E-C559-467F-929D-C5F2027037DE}"/>
    <cellStyle name="SAPBEXundefined 4" xfId="2145" xr:uid="{00000000-0005-0000-0000-0000B4090000}"/>
    <cellStyle name="SAPBEXundefined 4 10" xfId="13442" xr:uid="{6A6C5672-F225-433C-B736-3ADB933DE534}"/>
    <cellStyle name="SAPBEXundefined 4 11" xfId="14524" xr:uid="{6F8AEE42-EDE3-4299-ACC9-73933F97F521}"/>
    <cellStyle name="SAPBEXundefined 4 12" xfId="15412" xr:uid="{23BF3835-FE3C-407E-B743-AB420C883F39}"/>
    <cellStyle name="SAPBEXundefined 4 2" xfId="5798" xr:uid="{BF7D75D8-B690-4355-8B65-6A8E262E062B}"/>
    <cellStyle name="SAPBEXundefined 4 2 10" xfId="15860" xr:uid="{53CFF044-7A7A-4F34-BC17-D3C01FCDA025}"/>
    <cellStyle name="SAPBEXundefined 4 2 2" xfId="7261" xr:uid="{189E6781-AE1C-41C3-A568-FB91FD7735B7}"/>
    <cellStyle name="SAPBEXundefined 4 2 3" xfId="8482" xr:uid="{740A217D-61D7-4031-B479-B8C64F2A8AB2}"/>
    <cellStyle name="SAPBEXundefined 4 2 4" xfId="9734" xr:uid="{42748D3B-77E1-4689-879E-355C03A269A3}"/>
    <cellStyle name="SAPBEXundefined 4 2 5" xfId="10968" xr:uid="{09A2AE20-9283-4BAB-8C45-465E98006D5C}"/>
    <cellStyle name="SAPBEXundefined 4 2 6" xfId="12127" xr:uid="{EFAD08FE-0425-4029-B311-21097DAE84C7}"/>
    <cellStyle name="SAPBEXundefined 4 2 7" xfId="13255" xr:uid="{49F61F6A-F164-4A32-BABE-0F8E515DF9E9}"/>
    <cellStyle name="SAPBEXundefined 4 2 8" xfId="14362" xr:uid="{E2B0DC61-51D6-4980-A10C-4F0AD3652A19}"/>
    <cellStyle name="SAPBEXundefined 4 2 9" xfId="15268" xr:uid="{FBEFFF42-052D-4965-B4AE-C911F44215EC}"/>
    <cellStyle name="SAPBEXundefined 4 3" xfId="4743" xr:uid="{118E0983-DF74-49C7-9E02-C4835D4A7BFF}"/>
    <cellStyle name="SAPBEXundefined 4 4" xfId="6212" xr:uid="{0999F111-2609-4DCD-90D5-A74F4E6360D4}"/>
    <cellStyle name="SAPBEXundefined 4 5" xfId="7453" xr:uid="{0ED02DD0-B3D4-4DC8-A996-A5B1C20C3F4A}"/>
    <cellStyle name="SAPBEXundefined 4 6" xfId="8682" xr:uid="{0DEE1DE4-861F-47A1-8948-71C23E9209E6}"/>
    <cellStyle name="SAPBEXundefined 4 7" xfId="9926" xr:uid="{21C81F68-0FA9-42D1-A265-6EE0416C26CD}"/>
    <cellStyle name="SAPBEXundefined 4 8" xfId="11155" xr:uid="{1F9D6F80-76E2-47EC-BE35-2DEA373E7B11}"/>
    <cellStyle name="SAPBEXundefined 4 9" xfId="12240" xr:uid="{9C2532D1-B056-4A31-8CCD-FB687BBA5625}"/>
    <cellStyle name="SAPBEXundefined 5" xfId="2146" xr:uid="{00000000-0005-0000-0000-0000B5090000}"/>
    <cellStyle name="SAPBEXundefined 5 10" xfId="13443" xr:uid="{E54FA4E3-CC65-4504-ACE6-51E2D0427302}"/>
    <cellStyle name="SAPBEXundefined 5 11" xfId="14525" xr:uid="{F3E63882-B072-4953-8743-778B694F4DEC}"/>
    <cellStyle name="SAPBEXundefined 5 12" xfId="15413" xr:uid="{6B49487A-A2B3-4F62-96FB-438145068EC3}"/>
    <cellStyle name="SAPBEXundefined 5 2" xfId="5799" xr:uid="{92AB775D-F2A4-47CB-A5A5-C786A7E16B07}"/>
    <cellStyle name="SAPBEXundefined 5 2 10" xfId="15861" xr:uid="{2D07BCF6-3AB4-411D-8E50-B881CC4F0BEF}"/>
    <cellStyle name="SAPBEXundefined 5 2 2" xfId="7262" xr:uid="{C5C0C0E0-87E8-49A6-973A-DB947FC9022F}"/>
    <cellStyle name="SAPBEXundefined 5 2 3" xfId="8483" xr:uid="{A188C433-9E68-4836-A6D7-599C54759DFD}"/>
    <cellStyle name="SAPBEXundefined 5 2 4" xfId="9735" xr:uid="{A95B60A7-CFFA-41D5-8B28-75A45177BDF0}"/>
    <cellStyle name="SAPBEXundefined 5 2 5" xfId="10969" xr:uid="{3A28B76D-4F35-4759-9EE7-84392F2C359D}"/>
    <cellStyle name="SAPBEXundefined 5 2 6" xfId="12128" xr:uid="{8B8BCB8A-DBA1-43E1-A4B3-5F8BF7FB9CDD}"/>
    <cellStyle name="SAPBEXundefined 5 2 7" xfId="13256" xr:uid="{34B141B2-0A9C-4E9E-9C23-E889974FD073}"/>
    <cellStyle name="SAPBEXundefined 5 2 8" xfId="14363" xr:uid="{12480935-0D9F-45EF-A6AA-31590F44FF1D}"/>
    <cellStyle name="SAPBEXundefined 5 2 9" xfId="15269" xr:uid="{A762BEE7-0866-47B3-9C09-45142CCF15EB}"/>
    <cellStyle name="SAPBEXundefined 5 3" xfId="4744" xr:uid="{AB4C97C2-6628-41A2-9C6B-4D29BE4AF177}"/>
    <cellStyle name="SAPBEXundefined 5 4" xfId="6213" xr:uid="{B44ABB7D-E139-4580-A503-BC520EE4B078}"/>
    <cellStyle name="SAPBEXundefined 5 5" xfId="7454" xr:uid="{5B54E06A-93E5-4A06-9789-05895865BF75}"/>
    <cellStyle name="SAPBEXundefined 5 6" xfId="8683" xr:uid="{242DC63A-4153-419C-99A1-36E969A6BAB3}"/>
    <cellStyle name="SAPBEXundefined 5 7" xfId="9927" xr:uid="{912DF8C5-26E8-4251-B156-190F3E009465}"/>
    <cellStyle name="SAPBEXundefined 5 8" xfId="11156" xr:uid="{AB6FFCE0-8F83-4734-9630-E93C4D893929}"/>
    <cellStyle name="SAPBEXundefined 5 9" xfId="12241" xr:uid="{E9C64C6A-BB7F-4559-BAD4-24BE5A0AFC52}"/>
    <cellStyle name="SAPBEXundefined 6" xfId="2147" xr:uid="{00000000-0005-0000-0000-0000B6090000}"/>
    <cellStyle name="SAPBEXundefined 6 10" xfId="13444" xr:uid="{DD2F0022-8568-4248-8FFC-CA8D20CA5826}"/>
    <cellStyle name="SAPBEXundefined 6 11" xfId="14526" xr:uid="{354CD794-BF48-4FA2-A3CC-1424B06F7306}"/>
    <cellStyle name="SAPBEXundefined 6 12" xfId="15414" xr:uid="{70C352BF-551B-4525-B787-7E98D8D174C3}"/>
    <cellStyle name="SAPBEXundefined 6 2" xfId="5800" xr:uid="{9A5F177D-BA0F-4B67-980F-A319DAB4320F}"/>
    <cellStyle name="SAPBEXundefined 6 2 10" xfId="15862" xr:uid="{A31D00C9-9703-4680-A969-0768BB919065}"/>
    <cellStyle name="SAPBEXundefined 6 2 2" xfId="7263" xr:uid="{07A51C0B-F5CC-4CAB-A664-94DB699A0DEB}"/>
    <cellStyle name="SAPBEXundefined 6 2 3" xfId="8484" xr:uid="{FC4B376B-34F8-476E-B240-9715FCFB9A65}"/>
    <cellStyle name="SAPBEXundefined 6 2 4" xfId="9736" xr:uid="{34457FE8-8EB2-4E12-857F-628998FA1820}"/>
    <cellStyle name="SAPBEXundefined 6 2 5" xfId="10970" xr:uid="{DFAF9A34-B58C-49A8-9BFC-E2E2E1944CD4}"/>
    <cellStyle name="SAPBEXundefined 6 2 6" xfId="12129" xr:uid="{9F49378F-7372-4C36-8284-2C6B47492CFB}"/>
    <cellStyle name="SAPBEXundefined 6 2 7" xfId="13257" xr:uid="{18D56B62-1C78-41E8-ADA3-002D365C6526}"/>
    <cellStyle name="SAPBEXundefined 6 2 8" xfId="14364" xr:uid="{D4FA1BDB-0368-4C77-8F94-96237160B7F1}"/>
    <cellStyle name="SAPBEXundefined 6 2 9" xfId="15270" xr:uid="{0667FEAD-50C9-456E-A0DB-7CC3DE3E872B}"/>
    <cellStyle name="SAPBEXundefined 6 3" xfId="4745" xr:uid="{020ED4EF-B545-4041-B75F-6CA67995FE72}"/>
    <cellStyle name="SAPBEXundefined 6 4" xfId="6214" xr:uid="{3030847C-F38D-4452-B560-55EBD2DD7206}"/>
    <cellStyle name="SAPBEXundefined 6 5" xfId="7455" xr:uid="{DDBDE5F6-F5E9-442C-8921-45059B21E3ED}"/>
    <cellStyle name="SAPBEXundefined 6 6" xfId="8684" xr:uid="{24B222EE-22A2-4AEF-B7E9-F48C075224D4}"/>
    <cellStyle name="SAPBEXundefined 6 7" xfId="9928" xr:uid="{F95439AB-6C9E-4010-A5ED-36809231BABC}"/>
    <cellStyle name="SAPBEXundefined 6 8" xfId="11157" xr:uid="{297A276F-69D6-400F-8FBC-BEA3CBC597EB}"/>
    <cellStyle name="SAPBEXundefined 6 9" xfId="12242" xr:uid="{496D4907-321D-40EA-B96E-BB036FE64DD1}"/>
    <cellStyle name="SAPBEXundefined 7" xfId="2148" xr:uid="{00000000-0005-0000-0000-0000B7090000}"/>
    <cellStyle name="SAPBEXundefined 7 10" xfId="13445" xr:uid="{3E8D9F35-9CEE-409B-9201-E0A15753250F}"/>
    <cellStyle name="SAPBEXundefined 7 11" xfId="14527" xr:uid="{EB399D17-5326-44CA-9050-D99542676B2F}"/>
    <cellStyle name="SAPBEXundefined 7 12" xfId="15415" xr:uid="{1C1CD093-F438-4265-A112-2794B1B4E85D}"/>
    <cellStyle name="SAPBEXundefined 7 2" xfId="5801" xr:uid="{0E560D8C-BB8D-4FCE-B2F1-75AFECE741DB}"/>
    <cellStyle name="SAPBEXundefined 7 2 10" xfId="15863" xr:uid="{F74699AD-D875-4337-9489-57E278154CA0}"/>
    <cellStyle name="SAPBEXundefined 7 2 2" xfId="7264" xr:uid="{0564E0D6-2852-4E19-B94A-C111D9A63282}"/>
    <cellStyle name="SAPBEXundefined 7 2 3" xfId="8485" xr:uid="{9007566E-C340-4D2C-8EF2-520CA834174B}"/>
    <cellStyle name="SAPBEXundefined 7 2 4" xfId="9737" xr:uid="{708273C1-A6A3-4A2B-8503-654120211838}"/>
    <cellStyle name="SAPBEXundefined 7 2 5" xfId="10971" xr:uid="{DCD3AF2A-0249-4C90-86B2-B43CDB06A1BE}"/>
    <cellStyle name="SAPBEXundefined 7 2 6" xfId="12130" xr:uid="{807C69EA-3CE4-4D07-AA30-1EC53050A739}"/>
    <cellStyle name="SAPBEXundefined 7 2 7" xfId="13258" xr:uid="{C700A5F5-C224-4B45-A3F7-F2AC4C51FCBA}"/>
    <cellStyle name="SAPBEXundefined 7 2 8" xfId="14365" xr:uid="{62794359-32B5-488F-BEBC-9A95729B6113}"/>
    <cellStyle name="SAPBEXundefined 7 2 9" xfId="15271" xr:uid="{5C80A091-D1F5-4F3F-8DFB-F79CAFAF5224}"/>
    <cellStyle name="SAPBEXundefined 7 3" xfId="4746" xr:uid="{80EC8FEF-FC1F-408A-8FD7-AB01C24D902D}"/>
    <cellStyle name="SAPBEXundefined 7 4" xfId="6215" xr:uid="{73F309F7-2D6E-4C78-AF07-CD4F08829F3F}"/>
    <cellStyle name="SAPBEXundefined 7 5" xfId="7456" xr:uid="{F5551A82-4E49-42B7-BFAE-E42B5CFE1D68}"/>
    <cellStyle name="SAPBEXundefined 7 6" xfId="8685" xr:uid="{15B00025-87CF-4BD0-B6C7-41F43E794A34}"/>
    <cellStyle name="SAPBEXundefined 7 7" xfId="9929" xr:uid="{AB23F969-D4DD-42C1-9150-F4379FACE5E2}"/>
    <cellStyle name="SAPBEXundefined 7 8" xfId="11158" xr:uid="{438E163F-FC3A-4820-8394-7B8B14FB8966}"/>
    <cellStyle name="SAPBEXundefined 7 9" xfId="12243" xr:uid="{0A4212E4-4C2C-4FA9-B1EC-5D57480C6BB9}"/>
    <cellStyle name="SAPBEXundefined 8" xfId="2149" xr:uid="{00000000-0005-0000-0000-0000B8090000}"/>
    <cellStyle name="SAPBEXundefined 8 10" xfId="13446" xr:uid="{C3C3F9DA-F913-43A9-ABAF-A2934CCBB394}"/>
    <cellStyle name="SAPBEXundefined 8 11" xfId="14528" xr:uid="{49D69CB3-F4E3-4DFF-84FB-B4308DFFB175}"/>
    <cellStyle name="SAPBEXundefined 8 12" xfId="15416" xr:uid="{1F903788-B1C1-45AE-8AB8-17FDD293371B}"/>
    <cellStyle name="SAPBEXundefined 8 2" xfId="5802" xr:uid="{26A7EF25-AFC7-4F72-8DAE-672DCA86EBFE}"/>
    <cellStyle name="SAPBEXundefined 8 2 10" xfId="15864" xr:uid="{9D657669-048B-44EF-AF5D-AE1E1B4115BB}"/>
    <cellStyle name="SAPBEXundefined 8 2 2" xfId="7265" xr:uid="{6C2374E1-2B69-4268-AE1E-E5C6DFA23BD0}"/>
    <cellStyle name="SAPBEXundefined 8 2 3" xfId="8486" xr:uid="{FF223ACD-8EFC-479A-87C9-670C327ECB66}"/>
    <cellStyle name="SAPBEXundefined 8 2 4" xfId="9738" xr:uid="{3E466663-F683-44CE-B529-D77335C6925D}"/>
    <cellStyle name="SAPBEXundefined 8 2 5" xfId="10972" xr:uid="{B4B83042-10D3-4EB7-8812-AA68DAB6C22E}"/>
    <cellStyle name="SAPBEXundefined 8 2 6" xfId="12131" xr:uid="{17E18636-5610-4C84-B31C-576BA18FB8B5}"/>
    <cellStyle name="SAPBEXundefined 8 2 7" xfId="13259" xr:uid="{CB7B4DEB-8336-4232-9E60-415E2F8C482D}"/>
    <cellStyle name="SAPBEXundefined 8 2 8" xfId="14366" xr:uid="{121BBE37-7F14-424B-B9F1-7CEA16F68E90}"/>
    <cellStyle name="SAPBEXundefined 8 2 9" xfId="15272" xr:uid="{DDABC07B-D04B-41D6-A7CB-4AD0F81C6923}"/>
    <cellStyle name="SAPBEXundefined 8 3" xfId="4747" xr:uid="{1231B752-446C-4F7E-B9EF-4EAD7189650F}"/>
    <cellStyle name="SAPBEXundefined 8 4" xfId="6216" xr:uid="{3F420B30-2FCA-46F5-8C32-BF278EA1290B}"/>
    <cellStyle name="SAPBEXundefined 8 5" xfId="7457" xr:uid="{E3743D86-6332-40B4-99F1-A6711E1C0770}"/>
    <cellStyle name="SAPBEXundefined 8 6" xfId="8686" xr:uid="{A9443C4C-AD45-411C-A143-80C2F3E76705}"/>
    <cellStyle name="SAPBEXundefined 8 7" xfId="9930" xr:uid="{A1020AA2-C44B-461A-BDE2-D82BA6965AD9}"/>
    <cellStyle name="SAPBEXundefined 8 8" xfId="11159" xr:uid="{C6AFE9FE-C8C9-46CC-8770-90DBF4020062}"/>
    <cellStyle name="SAPBEXundefined 8 9" xfId="12244" xr:uid="{F1CB3E7C-DD8B-4888-B30E-1613A049C247}"/>
    <cellStyle name="SAPBEXundefined 9" xfId="2150" xr:uid="{00000000-0005-0000-0000-0000B9090000}"/>
    <cellStyle name="SAPBEXundefined 9 10" xfId="13447" xr:uid="{C063268B-B5F4-48C4-A953-E43DCA70D867}"/>
    <cellStyle name="SAPBEXundefined 9 11" xfId="14529" xr:uid="{89162BDC-3D47-47AF-80DC-ED32F814A0CC}"/>
    <cellStyle name="SAPBEXundefined 9 12" xfId="15417" xr:uid="{E3A1447F-530C-435D-B7C8-8D7C6AD04330}"/>
    <cellStyle name="SAPBEXundefined 9 2" xfId="5803" xr:uid="{E9D2C128-1DB6-4431-810A-F1E4789685C1}"/>
    <cellStyle name="SAPBEXundefined 9 2 10" xfId="15865" xr:uid="{51ABA275-EEF8-41C6-AE72-15C3CF7507B6}"/>
    <cellStyle name="SAPBEXundefined 9 2 2" xfId="7266" xr:uid="{7BE84E2C-44BD-4452-8D88-AE0293CC12E2}"/>
    <cellStyle name="SAPBEXundefined 9 2 3" xfId="8487" xr:uid="{34737835-80E3-4969-B152-99B5DA7C2E52}"/>
    <cellStyle name="SAPBEXundefined 9 2 4" xfId="9739" xr:uid="{C9C49DD9-1670-48CC-8684-9D6254F3F289}"/>
    <cellStyle name="SAPBEXundefined 9 2 5" xfId="10973" xr:uid="{28F91DA5-8D6A-4D32-83F2-F10DA91C5AB3}"/>
    <cellStyle name="SAPBEXundefined 9 2 6" xfId="12132" xr:uid="{E3062000-2EC5-4984-8D8B-FE99A587D39B}"/>
    <cellStyle name="SAPBEXundefined 9 2 7" xfId="13260" xr:uid="{4F1F59F7-B808-4C10-8AA1-E52F940F7910}"/>
    <cellStyle name="SAPBEXundefined 9 2 8" xfId="14367" xr:uid="{DA4345DD-62FE-4079-A5AD-697D9BD32E3D}"/>
    <cellStyle name="SAPBEXundefined 9 2 9" xfId="15273" xr:uid="{2257DFF3-8428-4A30-9649-120E7128AE7B}"/>
    <cellStyle name="SAPBEXundefined 9 3" xfId="4748" xr:uid="{719C3D68-1996-4417-949C-EF654FEEDEFB}"/>
    <cellStyle name="SAPBEXundefined 9 4" xfId="6217" xr:uid="{0878A0EB-6E78-41EA-9A3B-D45216FDD21F}"/>
    <cellStyle name="SAPBEXundefined 9 5" xfId="7458" xr:uid="{FA971D14-2CBA-48A2-9A18-036DC30096B7}"/>
    <cellStyle name="SAPBEXundefined 9 6" xfId="8687" xr:uid="{9A92908A-C55F-49D8-826D-EAEC79B9ABF4}"/>
    <cellStyle name="SAPBEXundefined 9 7" xfId="9931" xr:uid="{479FBC4E-E759-4B83-B48B-E946926565E2}"/>
    <cellStyle name="SAPBEXundefined 9 8" xfId="11160" xr:uid="{F7DF6D88-90E4-4E39-8A40-C0AE671A6D6D}"/>
    <cellStyle name="SAPBEXundefined 9 9" xfId="12245" xr:uid="{91A26E77-B9F7-4691-B0CA-B24672162C6E}"/>
    <cellStyle name="SAPBEXundefined_valor justo.junio2010" xfId="5804" xr:uid="{39724036-CD4A-4139-83DA-BD0864A711A5}"/>
    <cellStyle name="Sheet Title" xfId="2151" xr:uid="{00000000-0005-0000-0000-0000BA090000}"/>
    <cellStyle name="Standard_FORMA-1" xfId="2152" xr:uid="{00000000-0005-0000-0000-0000BB090000}"/>
    <cellStyle name="Suma" xfId="175" xr:uid="{00000000-0005-0000-0000-0000BC090000}"/>
    <cellStyle name="Suma 10" xfId="14532" xr:uid="{72B1C6BF-40DB-4D04-8C87-FCA34AF7F758}"/>
    <cellStyle name="Suma 2" xfId="3161" xr:uid="{86E484E9-745A-4827-BBF3-0E3B7D87ED46}"/>
    <cellStyle name="Suma 3" xfId="4784" xr:uid="{8B1C6861-35AA-420C-8725-3228E432EFDF}"/>
    <cellStyle name="Suma 4" xfId="6268" xr:uid="{C8B5F28A-DB26-49AA-94A1-CECD882D76CA}"/>
    <cellStyle name="Suma 5" xfId="7487" xr:uid="{813A1437-BF51-4692-8BCD-1D8E65C85093}"/>
    <cellStyle name="Suma 6" xfId="8741" xr:uid="{09702CD4-83CD-4D64-AC8D-554D1A885F2A}"/>
    <cellStyle name="Suma 7" xfId="11551" xr:uid="{B1B88196-E19B-42FB-9DDD-CC21C1AAB6D5}"/>
    <cellStyle name="Suma 8" xfId="12296" xr:uid="{17714540-2F00-4C4E-836D-B76DE175B978}"/>
    <cellStyle name="Suma 9" xfId="13489" xr:uid="{81F516A1-43B0-42AB-828B-73C5D8D6FA25}"/>
    <cellStyle name="Tekst obja?nienia" xfId="2153" xr:uid="{00000000-0005-0000-0000-0000BD090000}"/>
    <cellStyle name="Tekst objaśnienia" xfId="176" xr:uid="{00000000-0005-0000-0000-0000BE090000}"/>
    <cellStyle name="Tekst ostrze?enia" xfId="2154" xr:uid="{00000000-0005-0000-0000-0000BF090000}"/>
    <cellStyle name="Tekst ostrzeżenia" xfId="177" xr:uid="{00000000-0005-0000-0000-0000C0090000}"/>
    <cellStyle name="Texto de advertencia 10" xfId="2155" xr:uid="{00000000-0005-0000-0000-0000C1090000}"/>
    <cellStyle name="Texto de advertencia 10 2" xfId="2156" xr:uid="{00000000-0005-0000-0000-0000C2090000}"/>
    <cellStyle name="Texto de advertencia 10 3" xfId="2157" xr:uid="{00000000-0005-0000-0000-0000C3090000}"/>
    <cellStyle name="Texto de advertencia 10 4" xfId="2158" xr:uid="{00000000-0005-0000-0000-0000C4090000}"/>
    <cellStyle name="Texto de advertencia 10 5" xfId="2159" xr:uid="{00000000-0005-0000-0000-0000C5090000}"/>
    <cellStyle name="Texto de advertencia 11" xfId="2160" xr:uid="{00000000-0005-0000-0000-0000C6090000}"/>
    <cellStyle name="Texto de advertencia 12" xfId="2161" xr:uid="{00000000-0005-0000-0000-0000C7090000}"/>
    <cellStyle name="Texto de advertencia 13" xfId="2162" xr:uid="{00000000-0005-0000-0000-0000C8090000}"/>
    <cellStyle name="Texto de advertencia 14" xfId="2163" xr:uid="{00000000-0005-0000-0000-0000C9090000}"/>
    <cellStyle name="Texto de advertencia 15" xfId="178" xr:uid="{00000000-0005-0000-0000-0000CA090000}"/>
    <cellStyle name="Texto de advertencia 2" xfId="2164" xr:uid="{00000000-0005-0000-0000-0000CB090000}"/>
    <cellStyle name="Texto de advertencia 2 2" xfId="2165" xr:uid="{00000000-0005-0000-0000-0000CC090000}"/>
    <cellStyle name="Texto de advertencia 2 3" xfId="2166" xr:uid="{00000000-0005-0000-0000-0000CD090000}"/>
    <cellStyle name="Texto de advertencia 2 4" xfId="2167" xr:uid="{00000000-0005-0000-0000-0000CE090000}"/>
    <cellStyle name="Texto de advertencia 2 5" xfId="2168" xr:uid="{00000000-0005-0000-0000-0000CF090000}"/>
    <cellStyle name="Texto de advertencia 2 6" xfId="2169" xr:uid="{00000000-0005-0000-0000-0000D0090000}"/>
    <cellStyle name="Texto de advertencia 3" xfId="2170" xr:uid="{00000000-0005-0000-0000-0000D1090000}"/>
    <cellStyle name="Texto de advertencia 3 2" xfId="2171" xr:uid="{00000000-0005-0000-0000-0000D2090000}"/>
    <cellStyle name="Texto de advertencia 3 3" xfId="2172" xr:uid="{00000000-0005-0000-0000-0000D3090000}"/>
    <cellStyle name="Texto de advertencia 3 4" xfId="2173" xr:uid="{00000000-0005-0000-0000-0000D4090000}"/>
    <cellStyle name="Texto de advertencia 3 5" xfId="2174" xr:uid="{00000000-0005-0000-0000-0000D5090000}"/>
    <cellStyle name="Texto de advertencia 4" xfId="2175" xr:uid="{00000000-0005-0000-0000-0000D6090000}"/>
    <cellStyle name="Texto de advertencia 4 2" xfId="2176" xr:uid="{00000000-0005-0000-0000-0000D7090000}"/>
    <cellStyle name="Texto de advertencia 4 3" xfId="2177" xr:uid="{00000000-0005-0000-0000-0000D8090000}"/>
    <cellStyle name="Texto de advertencia 4 4" xfId="2178" xr:uid="{00000000-0005-0000-0000-0000D9090000}"/>
    <cellStyle name="Texto de advertencia 4 5" xfId="2179" xr:uid="{00000000-0005-0000-0000-0000DA090000}"/>
    <cellStyle name="Texto de advertencia 5" xfId="2180" xr:uid="{00000000-0005-0000-0000-0000DB090000}"/>
    <cellStyle name="Texto de advertencia 5 2" xfId="2181" xr:uid="{00000000-0005-0000-0000-0000DC090000}"/>
    <cellStyle name="Texto de advertencia 5 3" xfId="2182" xr:uid="{00000000-0005-0000-0000-0000DD090000}"/>
    <cellStyle name="Texto de advertencia 5 4" xfId="2183" xr:uid="{00000000-0005-0000-0000-0000DE090000}"/>
    <cellStyle name="Texto de advertencia 5 5" xfId="2184" xr:uid="{00000000-0005-0000-0000-0000DF090000}"/>
    <cellStyle name="Texto de advertencia 6" xfId="2185" xr:uid="{00000000-0005-0000-0000-0000E0090000}"/>
    <cellStyle name="Texto de advertencia 6 2" xfId="2186" xr:uid="{00000000-0005-0000-0000-0000E1090000}"/>
    <cellStyle name="Texto de advertencia 6 3" xfId="2187" xr:uid="{00000000-0005-0000-0000-0000E2090000}"/>
    <cellStyle name="Texto de advertencia 6 4" xfId="2188" xr:uid="{00000000-0005-0000-0000-0000E3090000}"/>
    <cellStyle name="Texto de advertencia 6 5" xfId="2189" xr:uid="{00000000-0005-0000-0000-0000E4090000}"/>
    <cellStyle name="Texto de advertencia 7" xfId="2190" xr:uid="{00000000-0005-0000-0000-0000E5090000}"/>
    <cellStyle name="Texto de advertencia 7 2" xfId="2191" xr:uid="{00000000-0005-0000-0000-0000E6090000}"/>
    <cellStyle name="Texto de advertencia 7 3" xfId="2192" xr:uid="{00000000-0005-0000-0000-0000E7090000}"/>
    <cellStyle name="Texto de advertencia 7 4" xfId="2193" xr:uid="{00000000-0005-0000-0000-0000E8090000}"/>
    <cellStyle name="Texto de advertencia 7 5" xfId="2194" xr:uid="{00000000-0005-0000-0000-0000E9090000}"/>
    <cellStyle name="Texto de advertencia 8" xfId="2195" xr:uid="{00000000-0005-0000-0000-0000EA090000}"/>
    <cellStyle name="Texto de advertencia 8 2" xfId="2196" xr:uid="{00000000-0005-0000-0000-0000EB090000}"/>
    <cellStyle name="Texto de advertencia 8 3" xfId="2197" xr:uid="{00000000-0005-0000-0000-0000EC090000}"/>
    <cellStyle name="Texto de advertencia 8 4" xfId="2198" xr:uid="{00000000-0005-0000-0000-0000ED090000}"/>
    <cellStyle name="Texto de advertencia 8 5" xfId="2199" xr:uid="{00000000-0005-0000-0000-0000EE090000}"/>
    <cellStyle name="Texto de advertencia 9" xfId="2200" xr:uid="{00000000-0005-0000-0000-0000EF090000}"/>
    <cellStyle name="Texto de advertencia 9 2" xfId="2201" xr:uid="{00000000-0005-0000-0000-0000F0090000}"/>
    <cellStyle name="Texto de advertencia 9 3" xfId="2202" xr:uid="{00000000-0005-0000-0000-0000F1090000}"/>
    <cellStyle name="Texto de advertencia 9 4" xfId="2203" xr:uid="{00000000-0005-0000-0000-0000F2090000}"/>
    <cellStyle name="Texto de advertencia 9 5" xfId="2204" xr:uid="{00000000-0005-0000-0000-0000F3090000}"/>
    <cellStyle name="Texto explicativo 10" xfId="179" xr:uid="{00000000-0005-0000-0000-0000F4090000}"/>
    <cellStyle name="Texto explicativo 2" xfId="2205" xr:uid="{00000000-0005-0000-0000-0000F5090000}"/>
    <cellStyle name="Texto explicativo 2 2" xfId="2206" xr:uid="{00000000-0005-0000-0000-0000F6090000}"/>
    <cellStyle name="Texto explicativo 3" xfId="2207" xr:uid="{00000000-0005-0000-0000-0000F7090000}"/>
    <cellStyle name="Texto explicativo 4" xfId="2208" xr:uid="{00000000-0005-0000-0000-0000F8090000}"/>
    <cellStyle name="Texto explicativo 5" xfId="2209" xr:uid="{00000000-0005-0000-0000-0000F9090000}"/>
    <cellStyle name="Texto explicativo 6" xfId="2210" xr:uid="{00000000-0005-0000-0000-0000FA090000}"/>
    <cellStyle name="Texto explicativo 7" xfId="2636" xr:uid="{00000000-0005-0000-0000-0000FB090000}"/>
    <cellStyle name="Texto explicativo 8" xfId="2637" xr:uid="{00000000-0005-0000-0000-0000FC090000}"/>
    <cellStyle name="Texto explicativo 9" xfId="2638" xr:uid="{00000000-0005-0000-0000-0000FD090000}"/>
    <cellStyle name="Title" xfId="180" xr:uid="{00000000-0005-0000-0000-0000FE090000}"/>
    <cellStyle name="Título 1 10" xfId="2211" xr:uid="{00000000-0005-0000-0000-0000FF090000}"/>
    <cellStyle name="Título 1 10 2" xfId="2212" xr:uid="{00000000-0005-0000-0000-0000000A0000}"/>
    <cellStyle name="Título 1 10 3" xfId="2213" xr:uid="{00000000-0005-0000-0000-0000010A0000}"/>
    <cellStyle name="Título 1 10 4" xfId="2214" xr:uid="{00000000-0005-0000-0000-0000020A0000}"/>
    <cellStyle name="Título 1 10 5" xfId="2215" xr:uid="{00000000-0005-0000-0000-0000030A0000}"/>
    <cellStyle name="Título 1 11" xfId="2216" xr:uid="{00000000-0005-0000-0000-0000040A0000}"/>
    <cellStyle name="Título 1 12" xfId="2217" xr:uid="{00000000-0005-0000-0000-0000050A0000}"/>
    <cellStyle name="Título 1 13" xfId="2218" xr:uid="{00000000-0005-0000-0000-0000060A0000}"/>
    <cellStyle name="Título 1 14" xfId="2219" xr:uid="{00000000-0005-0000-0000-0000070A0000}"/>
    <cellStyle name="Título 1 2" xfId="2220" xr:uid="{00000000-0005-0000-0000-0000080A0000}"/>
    <cellStyle name="Título 1 2 2" xfId="2221" xr:uid="{00000000-0005-0000-0000-0000090A0000}"/>
    <cellStyle name="Título 1 2 3" xfId="2222" xr:uid="{00000000-0005-0000-0000-00000A0A0000}"/>
    <cellStyle name="Título 1 2 4" xfId="2223" xr:uid="{00000000-0005-0000-0000-00000B0A0000}"/>
    <cellStyle name="Título 1 2 5" xfId="2224" xr:uid="{00000000-0005-0000-0000-00000C0A0000}"/>
    <cellStyle name="Título 1 2 6" xfId="2225" xr:uid="{00000000-0005-0000-0000-00000D0A0000}"/>
    <cellStyle name="Título 1 3" xfId="2226" xr:uid="{00000000-0005-0000-0000-00000E0A0000}"/>
    <cellStyle name="Título 1 3 2" xfId="2227" xr:uid="{00000000-0005-0000-0000-00000F0A0000}"/>
    <cellStyle name="Título 1 3 3" xfId="2228" xr:uid="{00000000-0005-0000-0000-0000100A0000}"/>
    <cellStyle name="Título 1 3 4" xfId="2229" xr:uid="{00000000-0005-0000-0000-0000110A0000}"/>
    <cellStyle name="Título 1 3 5" xfId="2230" xr:uid="{00000000-0005-0000-0000-0000120A0000}"/>
    <cellStyle name="Título 1 4" xfId="2231" xr:uid="{00000000-0005-0000-0000-0000130A0000}"/>
    <cellStyle name="Título 1 4 2" xfId="2232" xr:uid="{00000000-0005-0000-0000-0000140A0000}"/>
    <cellStyle name="Título 1 4 3" xfId="2233" xr:uid="{00000000-0005-0000-0000-0000150A0000}"/>
    <cellStyle name="Título 1 4 4" xfId="2234" xr:uid="{00000000-0005-0000-0000-0000160A0000}"/>
    <cellStyle name="Título 1 4 5" xfId="2235" xr:uid="{00000000-0005-0000-0000-0000170A0000}"/>
    <cellStyle name="Título 1 5" xfId="2236" xr:uid="{00000000-0005-0000-0000-0000180A0000}"/>
    <cellStyle name="Título 1 5 2" xfId="2237" xr:uid="{00000000-0005-0000-0000-0000190A0000}"/>
    <cellStyle name="Título 1 5 3" xfId="2238" xr:uid="{00000000-0005-0000-0000-00001A0A0000}"/>
    <cellStyle name="Título 1 5 4" xfId="2239" xr:uid="{00000000-0005-0000-0000-00001B0A0000}"/>
    <cellStyle name="Título 1 5 5" xfId="2240" xr:uid="{00000000-0005-0000-0000-00001C0A0000}"/>
    <cellStyle name="Título 1 6" xfId="2241" xr:uid="{00000000-0005-0000-0000-00001D0A0000}"/>
    <cellStyle name="Título 1 6 2" xfId="2242" xr:uid="{00000000-0005-0000-0000-00001E0A0000}"/>
    <cellStyle name="Título 1 6 3" xfId="2243" xr:uid="{00000000-0005-0000-0000-00001F0A0000}"/>
    <cellStyle name="Título 1 6 4" xfId="2244" xr:uid="{00000000-0005-0000-0000-0000200A0000}"/>
    <cellStyle name="Título 1 6 5" xfId="2245" xr:uid="{00000000-0005-0000-0000-0000210A0000}"/>
    <cellStyle name="Título 1 7" xfId="2246" xr:uid="{00000000-0005-0000-0000-0000220A0000}"/>
    <cellStyle name="Título 1 7 2" xfId="2247" xr:uid="{00000000-0005-0000-0000-0000230A0000}"/>
    <cellStyle name="Título 1 7 3" xfId="2248" xr:uid="{00000000-0005-0000-0000-0000240A0000}"/>
    <cellStyle name="Título 1 7 4" xfId="2249" xr:uid="{00000000-0005-0000-0000-0000250A0000}"/>
    <cellStyle name="Título 1 7 5" xfId="2250" xr:uid="{00000000-0005-0000-0000-0000260A0000}"/>
    <cellStyle name="Título 1 8" xfId="2251" xr:uid="{00000000-0005-0000-0000-0000270A0000}"/>
    <cellStyle name="Título 1 8 2" xfId="2252" xr:uid="{00000000-0005-0000-0000-0000280A0000}"/>
    <cellStyle name="Título 1 8 3" xfId="2253" xr:uid="{00000000-0005-0000-0000-0000290A0000}"/>
    <cellStyle name="Título 1 8 4" xfId="2254" xr:uid="{00000000-0005-0000-0000-00002A0A0000}"/>
    <cellStyle name="Título 1 8 5" xfId="2255" xr:uid="{00000000-0005-0000-0000-00002B0A0000}"/>
    <cellStyle name="Título 1 9" xfId="2256" xr:uid="{00000000-0005-0000-0000-00002C0A0000}"/>
    <cellStyle name="Título 1 9 2" xfId="2257" xr:uid="{00000000-0005-0000-0000-00002D0A0000}"/>
    <cellStyle name="Título 1 9 3" xfId="2258" xr:uid="{00000000-0005-0000-0000-00002E0A0000}"/>
    <cellStyle name="Título 1 9 4" xfId="2259" xr:uid="{00000000-0005-0000-0000-00002F0A0000}"/>
    <cellStyle name="Título 1 9 5" xfId="2260" xr:uid="{00000000-0005-0000-0000-0000300A0000}"/>
    <cellStyle name="Título 10" xfId="2639" xr:uid="{00000000-0005-0000-0000-0000310A0000}"/>
    <cellStyle name="Título 11" xfId="2640" xr:uid="{00000000-0005-0000-0000-0000320A0000}"/>
    <cellStyle name="Título 12" xfId="181" xr:uid="{00000000-0005-0000-0000-0000330A0000}"/>
    <cellStyle name="Título 2 10" xfId="2261" xr:uid="{00000000-0005-0000-0000-0000340A0000}"/>
    <cellStyle name="Título 2 10 2" xfId="2262" xr:uid="{00000000-0005-0000-0000-0000350A0000}"/>
    <cellStyle name="Título 2 10 3" xfId="2263" xr:uid="{00000000-0005-0000-0000-0000360A0000}"/>
    <cellStyle name="Título 2 10 4" xfId="2264" xr:uid="{00000000-0005-0000-0000-0000370A0000}"/>
    <cellStyle name="Título 2 10 5" xfId="2265" xr:uid="{00000000-0005-0000-0000-0000380A0000}"/>
    <cellStyle name="Título 2 11" xfId="2266" xr:uid="{00000000-0005-0000-0000-0000390A0000}"/>
    <cellStyle name="Título 2 12" xfId="2267" xr:uid="{00000000-0005-0000-0000-00003A0A0000}"/>
    <cellStyle name="Título 2 13" xfId="2268" xr:uid="{00000000-0005-0000-0000-00003B0A0000}"/>
    <cellStyle name="Título 2 14" xfId="2269" xr:uid="{00000000-0005-0000-0000-00003C0A0000}"/>
    <cellStyle name="Título 2 15" xfId="183" xr:uid="{00000000-0005-0000-0000-00003D0A0000}"/>
    <cellStyle name="Título 2 2" xfId="2270" xr:uid="{00000000-0005-0000-0000-00003E0A0000}"/>
    <cellStyle name="Título 2 2 2" xfId="2271" xr:uid="{00000000-0005-0000-0000-00003F0A0000}"/>
    <cellStyle name="Título 2 2 3" xfId="2272" xr:uid="{00000000-0005-0000-0000-0000400A0000}"/>
    <cellStyle name="Título 2 2 4" xfId="2273" xr:uid="{00000000-0005-0000-0000-0000410A0000}"/>
    <cellStyle name="Título 2 2 5" xfId="2274" xr:uid="{00000000-0005-0000-0000-0000420A0000}"/>
    <cellStyle name="Título 2 2 6" xfId="2275" xr:uid="{00000000-0005-0000-0000-0000430A0000}"/>
    <cellStyle name="Título 2 3" xfId="2276" xr:uid="{00000000-0005-0000-0000-0000440A0000}"/>
    <cellStyle name="Título 2 3 2" xfId="2277" xr:uid="{00000000-0005-0000-0000-0000450A0000}"/>
    <cellStyle name="Título 2 3 3" xfId="2278" xr:uid="{00000000-0005-0000-0000-0000460A0000}"/>
    <cellStyle name="Título 2 3 4" xfId="2279" xr:uid="{00000000-0005-0000-0000-0000470A0000}"/>
    <cellStyle name="Título 2 3 5" xfId="2280" xr:uid="{00000000-0005-0000-0000-0000480A0000}"/>
    <cellStyle name="Título 2 4" xfId="2281" xr:uid="{00000000-0005-0000-0000-0000490A0000}"/>
    <cellStyle name="Título 2 4 2" xfId="2282" xr:uid="{00000000-0005-0000-0000-00004A0A0000}"/>
    <cellStyle name="Título 2 4 3" xfId="2283" xr:uid="{00000000-0005-0000-0000-00004B0A0000}"/>
    <cellStyle name="Título 2 4 4" xfId="2284" xr:uid="{00000000-0005-0000-0000-00004C0A0000}"/>
    <cellStyle name="Título 2 4 5" xfId="2285" xr:uid="{00000000-0005-0000-0000-00004D0A0000}"/>
    <cellStyle name="Título 2 5" xfId="2286" xr:uid="{00000000-0005-0000-0000-00004E0A0000}"/>
    <cellStyle name="Título 2 5 2" xfId="2287" xr:uid="{00000000-0005-0000-0000-00004F0A0000}"/>
    <cellStyle name="Título 2 5 3" xfId="2288" xr:uid="{00000000-0005-0000-0000-0000500A0000}"/>
    <cellStyle name="Título 2 5 4" xfId="2289" xr:uid="{00000000-0005-0000-0000-0000510A0000}"/>
    <cellStyle name="Título 2 5 5" xfId="2290" xr:uid="{00000000-0005-0000-0000-0000520A0000}"/>
    <cellStyle name="Título 2 6" xfId="2291" xr:uid="{00000000-0005-0000-0000-0000530A0000}"/>
    <cellStyle name="Título 2 6 2" xfId="2292" xr:uid="{00000000-0005-0000-0000-0000540A0000}"/>
    <cellStyle name="Título 2 6 3" xfId="2293" xr:uid="{00000000-0005-0000-0000-0000550A0000}"/>
    <cellStyle name="Título 2 6 4" xfId="2294" xr:uid="{00000000-0005-0000-0000-0000560A0000}"/>
    <cellStyle name="Título 2 6 5" xfId="2295" xr:uid="{00000000-0005-0000-0000-0000570A0000}"/>
    <cellStyle name="Título 2 7" xfId="2296" xr:uid="{00000000-0005-0000-0000-0000580A0000}"/>
    <cellStyle name="Título 2 7 2" xfId="2297" xr:uid="{00000000-0005-0000-0000-0000590A0000}"/>
    <cellStyle name="Título 2 7 3" xfId="2298" xr:uid="{00000000-0005-0000-0000-00005A0A0000}"/>
    <cellStyle name="Título 2 7 4" xfId="2299" xr:uid="{00000000-0005-0000-0000-00005B0A0000}"/>
    <cellStyle name="Título 2 7 5" xfId="2300" xr:uid="{00000000-0005-0000-0000-00005C0A0000}"/>
    <cellStyle name="Título 2 8" xfId="2301" xr:uid="{00000000-0005-0000-0000-00005D0A0000}"/>
    <cellStyle name="Título 2 8 2" xfId="2302" xr:uid="{00000000-0005-0000-0000-00005E0A0000}"/>
    <cellStyle name="Título 2 8 3" xfId="2303" xr:uid="{00000000-0005-0000-0000-00005F0A0000}"/>
    <cellStyle name="Título 2 8 4" xfId="2304" xr:uid="{00000000-0005-0000-0000-0000600A0000}"/>
    <cellStyle name="Título 2 8 5" xfId="2305" xr:uid="{00000000-0005-0000-0000-0000610A0000}"/>
    <cellStyle name="Título 2 9" xfId="2306" xr:uid="{00000000-0005-0000-0000-0000620A0000}"/>
    <cellStyle name="Título 2 9 2" xfId="2307" xr:uid="{00000000-0005-0000-0000-0000630A0000}"/>
    <cellStyle name="Título 2 9 3" xfId="2308" xr:uid="{00000000-0005-0000-0000-0000640A0000}"/>
    <cellStyle name="Título 2 9 4" xfId="2309" xr:uid="{00000000-0005-0000-0000-0000650A0000}"/>
    <cellStyle name="Título 2 9 5" xfId="2310" xr:uid="{00000000-0005-0000-0000-0000660A0000}"/>
    <cellStyle name="Título 3 10" xfId="2311" xr:uid="{00000000-0005-0000-0000-0000670A0000}"/>
    <cellStyle name="Título 3 10 2" xfId="2312" xr:uid="{00000000-0005-0000-0000-0000680A0000}"/>
    <cellStyle name="Título 3 10 3" xfId="2313" xr:uid="{00000000-0005-0000-0000-0000690A0000}"/>
    <cellStyle name="Título 3 10 4" xfId="2314" xr:uid="{00000000-0005-0000-0000-00006A0A0000}"/>
    <cellStyle name="Título 3 10 5" xfId="2315" xr:uid="{00000000-0005-0000-0000-00006B0A0000}"/>
    <cellStyle name="Título 3 11" xfId="2316" xr:uid="{00000000-0005-0000-0000-00006C0A0000}"/>
    <cellStyle name="Título 3 12" xfId="2317" xr:uid="{00000000-0005-0000-0000-00006D0A0000}"/>
    <cellStyle name="Título 3 13" xfId="2318" xr:uid="{00000000-0005-0000-0000-00006E0A0000}"/>
    <cellStyle name="Título 3 14" xfId="2319" xr:uid="{00000000-0005-0000-0000-00006F0A0000}"/>
    <cellStyle name="Título 3 15" xfId="184" xr:uid="{00000000-0005-0000-0000-0000700A0000}"/>
    <cellStyle name="Título 3 2" xfId="2320" xr:uid="{00000000-0005-0000-0000-0000710A0000}"/>
    <cellStyle name="Título 3 2 2" xfId="2321" xr:uid="{00000000-0005-0000-0000-0000720A0000}"/>
    <cellStyle name="Título 3 2 3" xfId="2322" xr:uid="{00000000-0005-0000-0000-0000730A0000}"/>
    <cellStyle name="Título 3 2 4" xfId="2323" xr:uid="{00000000-0005-0000-0000-0000740A0000}"/>
    <cellStyle name="Título 3 2 5" xfId="2324" xr:uid="{00000000-0005-0000-0000-0000750A0000}"/>
    <cellStyle name="Título 3 2 6" xfId="2325" xr:uid="{00000000-0005-0000-0000-0000760A0000}"/>
    <cellStyle name="Título 3 3" xfId="2326" xr:uid="{00000000-0005-0000-0000-0000770A0000}"/>
    <cellStyle name="Título 3 3 2" xfId="2327" xr:uid="{00000000-0005-0000-0000-0000780A0000}"/>
    <cellStyle name="Título 3 3 3" xfId="2328" xr:uid="{00000000-0005-0000-0000-0000790A0000}"/>
    <cellStyle name="Título 3 3 4" xfId="2329" xr:uid="{00000000-0005-0000-0000-00007A0A0000}"/>
    <cellStyle name="Título 3 3 5" xfId="2330" xr:uid="{00000000-0005-0000-0000-00007B0A0000}"/>
    <cellStyle name="Título 3 4" xfId="2331" xr:uid="{00000000-0005-0000-0000-00007C0A0000}"/>
    <cellStyle name="Título 3 4 2" xfId="2332" xr:uid="{00000000-0005-0000-0000-00007D0A0000}"/>
    <cellStyle name="Título 3 4 3" xfId="2333" xr:uid="{00000000-0005-0000-0000-00007E0A0000}"/>
    <cellStyle name="Título 3 4 4" xfId="2334" xr:uid="{00000000-0005-0000-0000-00007F0A0000}"/>
    <cellStyle name="Título 3 4 5" xfId="2335" xr:uid="{00000000-0005-0000-0000-0000800A0000}"/>
    <cellStyle name="Título 3 5" xfId="2336" xr:uid="{00000000-0005-0000-0000-0000810A0000}"/>
    <cellStyle name="Título 3 5 2" xfId="2337" xr:uid="{00000000-0005-0000-0000-0000820A0000}"/>
    <cellStyle name="Título 3 5 3" xfId="2338" xr:uid="{00000000-0005-0000-0000-0000830A0000}"/>
    <cellStyle name="Título 3 5 4" xfId="2339" xr:uid="{00000000-0005-0000-0000-0000840A0000}"/>
    <cellStyle name="Título 3 5 5" xfId="2340" xr:uid="{00000000-0005-0000-0000-0000850A0000}"/>
    <cellStyle name="Título 3 6" xfId="2341" xr:uid="{00000000-0005-0000-0000-0000860A0000}"/>
    <cellStyle name="Título 3 6 2" xfId="2342" xr:uid="{00000000-0005-0000-0000-0000870A0000}"/>
    <cellStyle name="Título 3 6 3" xfId="2343" xr:uid="{00000000-0005-0000-0000-0000880A0000}"/>
    <cellStyle name="Título 3 6 4" xfId="2344" xr:uid="{00000000-0005-0000-0000-0000890A0000}"/>
    <cellStyle name="Título 3 6 5" xfId="2345" xr:uid="{00000000-0005-0000-0000-00008A0A0000}"/>
    <cellStyle name="Título 3 7" xfId="2346" xr:uid="{00000000-0005-0000-0000-00008B0A0000}"/>
    <cellStyle name="Título 3 7 2" xfId="2347" xr:uid="{00000000-0005-0000-0000-00008C0A0000}"/>
    <cellStyle name="Título 3 7 3" xfId="2348" xr:uid="{00000000-0005-0000-0000-00008D0A0000}"/>
    <cellStyle name="Título 3 7 4" xfId="2349" xr:uid="{00000000-0005-0000-0000-00008E0A0000}"/>
    <cellStyle name="Título 3 7 5" xfId="2350" xr:uid="{00000000-0005-0000-0000-00008F0A0000}"/>
    <cellStyle name="Título 3 8" xfId="2351" xr:uid="{00000000-0005-0000-0000-0000900A0000}"/>
    <cellStyle name="Título 3 8 2" xfId="2352" xr:uid="{00000000-0005-0000-0000-0000910A0000}"/>
    <cellStyle name="Título 3 8 3" xfId="2353" xr:uid="{00000000-0005-0000-0000-0000920A0000}"/>
    <cellStyle name="Título 3 8 4" xfId="2354" xr:uid="{00000000-0005-0000-0000-0000930A0000}"/>
    <cellStyle name="Título 3 8 5" xfId="2355" xr:uid="{00000000-0005-0000-0000-0000940A0000}"/>
    <cellStyle name="Título 3 9" xfId="2356" xr:uid="{00000000-0005-0000-0000-0000950A0000}"/>
    <cellStyle name="Título 3 9 2" xfId="2357" xr:uid="{00000000-0005-0000-0000-0000960A0000}"/>
    <cellStyle name="Título 3 9 3" xfId="2358" xr:uid="{00000000-0005-0000-0000-0000970A0000}"/>
    <cellStyle name="Título 3 9 4" xfId="2359" xr:uid="{00000000-0005-0000-0000-0000980A0000}"/>
    <cellStyle name="Título 3 9 5" xfId="2360" xr:uid="{00000000-0005-0000-0000-0000990A0000}"/>
    <cellStyle name="Título 4" xfId="2641" xr:uid="{00000000-0005-0000-0000-00009A0A0000}"/>
    <cellStyle name="Título 5" xfId="2642" xr:uid="{00000000-0005-0000-0000-00009B0A0000}"/>
    <cellStyle name="Título 6" xfId="2643" xr:uid="{00000000-0005-0000-0000-00009C0A0000}"/>
    <cellStyle name="Título 7" xfId="2644" xr:uid="{00000000-0005-0000-0000-00009D0A0000}"/>
    <cellStyle name="Título 8" xfId="2645" xr:uid="{00000000-0005-0000-0000-00009E0A0000}"/>
    <cellStyle name="Título 9" xfId="2646" xr:uid="{00000000-0005-0000-0000-00009F0A0000}"/>
    <cellStyle name="Total 10" xfId="2361" xr:uid="{00000000-0005-0000-0000-0000A00A0000}"/>
    <cellStyle name="Total 10 10" xfId="10112" xr:uid="{11819B61-D2B1-4C9B-BB8D-1DACB46C519A}"/>
    <cellStyle name="Total 10 11" xfId="11324" xr:uid="{82682562-7C4B-4D17-AC8B-643822AB4184}"/>
    <cellStyle name="Total 10 12" xfId="12405" xr:uid="{033FE033-ED41-4BD7-B3BB-6ACB827D12E0}"/>
    <cellStyle name="Total 10 13" xfId="13565" xr:uid="{3A3C3676-7005-4A89-B855-DA5CC745C3AD}"/>
    <cellStyle name="Total 10 14" xfId="14548" xr:uid="{4C50DF25-5077-47D7-9AE9-9E1A7F499A84}"/>
    <cellStyle name="Total 10 15" xfId="15418" xr:uid="{71EADDD9-D401-4EA1-BB4E-0A7FE2C708A3}"/>
    <cellStyle name="Total 10 2" xfId="2362" xr:uid="{00000000-0005-0000-0000-0000A10A0000}"/>
    <cellStyle name="Total 10 2 10" xfId="14549" xr:uid="{2C362C85-AC56-4B3A-99EE-458C47C49FBD}"/>
    <cellStyle name="Total 10 2 11" xfId="15419" xr:uid="{019222FA-95F6-489C-8B8E-93B288089DD4}"/>
    <cellStyle name="Total 10 2 2" xfId="4931" xr:uid="{C6B36F60-2D52-4BE4-8484-13B0F2BDE9B1}"/>
    <cellStyle name="Total 10 2 3" xfId="6404" xr:uid="{50137141-D3D6-4246-B0EA-3E5910DFC9FA}"/>
    <cellStyle name="Total 10 2 4" xfId="7641" xr:uid="{B6289F16-35C7-4D87-A61C-78ECA6F3E795}"/>
    <cellStyle name="Total 10 2 5" xfId="8866" xr:uid="{F6228DC3-94D9-4234-AA9B-E38773DDD41B}"/>
    <cellStyle name="Total 10 2 6" xfId="10113" xr:uid="{D2A0B498-9F08-44F3-98F6-479202BA504B}"/>
    <cellStyle name="Total 10 2 7" xfId="11325" xr:uid="{9A3A6B0B-EF5B-4C1D-8DD9-6CD7D9D68653}"/>
    <cellStyle name="Total 10 2 8" xfId="12406" xr:uid="{FD06CB8F-703B-410E-8B22-16F8C831A61E}"/>
    <cellStyle name="Total 10 2 9" xfId="13566" xr:uid="{72B2E8C0-5628-4370-82EC-FB36FB62F58C}"/>
    <cellStyle name="Total 10 3" xfId="2363" xr:uid="{00000000-0005-0000-0000-0000A20A0000}"/>
    <cellStyle name="Total 10 3 10" xfId="14550" xr:uid="{989A2EA4-FB94-45AC-BDD3-1EA2183B2D40}"/>
    <cellStyle name="Total 10 3 11" xfId="15420" xr:uid="{10CB06B8-1FA3-45E2-97E6-B4BB9454C1DA}"/>
    <cellStyle name="Total 10 3 2" xfId="4932" xr:uid="{5B203B8C-4482-458F-8FC1-B41BEB5080AB}"/>
    <cellStyle name="Total 10 3 3" xfId="6405" xr:uid="{2DB37534-3E91-4314-95DF-7F1456A22625}"/>
    <cellStyle name="Total 10 3 4" xfId="7642" xr:uid="{0C6EDDD4-4A72-497E-9EEC-B7875004A9A0}"/>
    <cellStyle name="Total 10 3 5" xfId="8867" xr:uid="{3D551E3C-E77A-474F-A1DB-3E810E1B8CC8}"/>
    <cellStyle name="Total 10 3 6" xfId="10114" xr:uid="{48FC900A-E994-4710-A0E7-97B824F512B8}"/>
    <cellStyle name="Total 10 3 7" xfId="11326" xr:uid="{4543AB10-8551-42B1-BA90-D2F5A3833789}"/>
    <cellStyle name="Total 10 3 8" xfId="12407" xr:uid="{814B7C1C-390D-40EF-9E82-B2186BE85C85}"/>
    <cellStyle name="Total 10 3 9" xfId="13567" xr:uid="{F9DEF34B-DB24-4596-BF9E-22DE66BF3A1A}"/>
    <cellStyle name="Total 10 4" xfId="2364" xr:uid="{00000000-0005-0000-0000-0000A30A0000}"/>
    <cellStyle name="Total 10 4 10" xfId="14551" xr:uid="{6B4F8DA7-8505-46CF-A852-60B244DCB9A5}"/>
    <cellStyle name="Total 10 4 11" xfId="15421" xr:uid="{9B7A91BB-075D-491D-81B3-2AF39B94A028}"/>
    <cellStyle name="Total 10 4 2" xfId="4933" xr:uid="{D90F4EC4-F637-486D-BFB7-D3AAE22937F6}"/>
    <cellStyle name="Total 10 4 3" xfId="6406" xr:uid="{71CADCA2-384D-4CA8-8B73-969E713B86B2}"/>
    <cellStyle name="Total 10 4 4" xfId="7643" xr:uid="{7AB43782-76AB-4729-BCE5-17CF60210631}"/>
    <cellStyle name="Total 10 4 5" xfId="8868" xr:uid="{B766AB0C-A49C-442A-B90F-5B6B25F234D9}"/>
    <cellStyle name="Total 10 4 6" xfId="10115" xr:uid="{4834C3B3-5811-40C8-BD1A-313949629A71}"/>
    <cellStyle name="Total 10 4 7" xfId="11327" xr:uid="{CEEDB711-9B08-4074-B081-AA1DC037D88F}"/>
    <cellStyle name="Total 10 4 8" xfId="12408" xr:uid="{58EA1550-D497-42B9-BFDA-44ED9A3559F2}"/>
    <cellStyle name="Total 10 4 9" xfId="13568" xr:uid="{F0ECFC05-60D7-46C6-9FD8-E20646901877}"/>
    <cellStyle name="Total 10 5" xfId="2365" xr:uid="{00000000-0005-0000-0000-0000A40A0000}"/>
    <cellStyle name="Total 10 5 10" xfId="14552" xr:uid="{661A3071-75C9-4AFA-918B-1A6CAD7162B7}"/>
    <cellStyle name="Total 10 5 11" xfId="15422" xr:uid="{35941D62-A10B-4815-B047-D87B65A8F2AF}"/>
    <cellStyle name="Total 10 5 2" xfId="4934" xr:uid="{C67B4852-0BB9-42BE-B3CE-1E0D42FE0B81}"/>
    <cellStyle name="Total 10 5 3" xfId="6407" xr:uid="{80594A16-2C4F-488E-9EF3-210F7E2DDE5F}"/>
    <cellStyle name="Total 10 5 4" xfId="7644" xr:uid="{27DFF1D8-4115-425A-B59B-5F6C6A7AF637}"/>
    <cellStyle name="Total 10 5 5" xfId="8869" xr:uid="{EA161E34-8EC2-4242-8F89-18867DCD6E42}"/>
    <cellStyle name="Total 10 5 6" xfId="10116" xr:uid="{397915FB-B83C-47EE-B4DD-670E48D3CB56}"/>
    <cellStyle name="Total 10 5 7" xfId="11328" xr:uid="{3DB12E7D-1CD4-4D3C-B9CE-D91179901126}"/>
    <cellStyle name="Total 10 5 8" xfId="12409" xr:uid="{E08525CA-4F50-425A-AE70-345CF32F1683}"/>
    <cellStyle name="Total 10 5 9" xfId="13569" xr:uid="{5AF7A6E6-698F-40C2-8FEB-484C59EBB018}"/>
    <cellStyle name="Total 10 6" xfId="4930" xr:uid="{B85FDB02-3A4E-48DB-B8A6-AD6CCA0FBF97}"/>
    <cellStyle name="Total 10 7" xfId="6403" xr:uid="{32506880-597E-4C27-A2AD-528CBE962014}"/>
    <cellStyle name="Total 10 8" xfId="7640" xr:uid="{37D82CAB-5BE6-4E0B-8375-41147590BAD1}"/>
    <cellStyle name="Total 10 9" xfId="8865" xr:uid="{8454EC3A-497C-4831-80C0-F8B370270C1B}"/>
    <cellStyle name="Total 11" xfId="2366" xr:uid="{00000000-0005-0000-0000-0000A50A0000}"/>
    <cellStyle name="Total 11 10" xfId="14553" xr:uid="{D4E792F8-EB53-41F3-8234-ADA4F78EF08F}"/>
    <cellStyle name="Total 11 11" xfId="15423" xr:uid="{E505182E-4597-4F73-9E15-D740A19C5498}"/>
    <cellStyle name="Total 11 2" xfId="4935" xr:uid="{FF396B49-D7CC-4C28-A425-A79AC1A7B985}"/>
    <cellStyle name="Total 11 3" xfId="6408" xr:uid="{7FE3F111-3D88-423F-9964-58383DF691AA}"/>
    <cellStyle name="Total 11 4" xfId="7645" xr:uid="{A1D1EF85-A88C-41A4-877B-F837957C624F}"/>
    <cellStyle name="Total 11 5" xfId="8870" xr:uid="{64B607E3-7E19-4BFC-8F6F-0DFADA56845B}"/>
    <cellStyle name="Total 11 6" xfId="10117" xr:uid="{6FBEE70C-A396-40A1-BC95-7913B7D4994E}"/>
    <cellStyle name="Total 11 7" xfId="11329" xr:uid="{A6FEDB90-ED0B-42D5-8125-7898CE792437}"/>
    <cellStyle name="Total 11 8" xfId="12410" xr:uid="{AA8F6741-25DD-4996-9726-1928B94AA4FA}"/>
    <cellStyle name="Total 11 9" xfId="13570" xr:uid="{6DD96A81-5C35-4567-AC6A-D4D6C79439BD}"/>
    <cellStyle name="Total 12" xfId="2367" xr:uid="{00000000-0005-0000-0000-0000A60A0000}"/>
    <cellStyle name="Total 12 10" xfId="14554" xr:uid="{67AD7A9E-A2D3-40F3-BFFA-63304A29520B}"/>
    <cellStyle name="Total 12 11" xfId="15424" xr:uid="{80AF3B29-9968-47B8-ADC4-D3D87C0991AA}"/>
    <cellStyle name="Total 12 2" xfId="4936" xr:uid="{F66C68DC-4EDB-48DF-A14D-FC99555CF25E}"/>
    <cellStyle name="Total 12 3" xfId="6409" xr:uid="{60E0F2EA-A477-4B5D-9E63-E0E3D8B4CBF3}"/>
    <cellStyle name="Total 12 4" xfId="7646" xr:uid="{30586CED-B576-4592-8625-2C6B4EB3F0B5}"/>
    <cellStyle name="Total 12 5" xfId="8871" xr:uid="{095D8DE2-055E-4155-9015-F75023B6EFB9}"/>
    <cellStyle name="Total 12 6" xfId="10118" xr:uid="{EB1F5A9B-AD55-4CE6-AC12-09C76D5470E8}"/>
    <cellStyle name="Total 12 7" xfId="11330" xr:uid="{29209D78-FEA4-46AD-B5D2-11EB5CD2E848}"/>
    <cellStyle name="Total 12 8" xfId="12411" xr:uid="{C578B663-C7C8-4649-8FDF-C7D7CCA87789}"/>
    <cellStyle name="Total 12 9" xfId="13571" xr:uid="{F740620A-7E5A-4A82-A33B-AA6B07A5D090}"/>
    <cellStyle name="Total 13" xfId="2368" xr:uid="{00000000-0005-0000-0000-0000A70A0000}"/>
    <cellStyle name="Total 13 10" xfId="14555" xr:uid="{CD607025-D109-450B-A8ED-B1DE0F46E65B}"/>
    <cellStyle name="Total 13 11" xfId="15425" xr:uid="{AF8860FB-BB15-44F3-8758-0D93C7566C69}"/>
    <cellStyle name="Total 13 2" xfId="4937" xr:uid="{A9F7B9E4-7BAA-47B5-B143-47B2E715172A}"/>
    <cellStyle name="Total 13 3" xfId="6410" xr:uid="{D0DC9E6C-3E17-42DC-A035-6B3239BC971B}"/>
    <cellStyle name="Total 13 4" xfId="7647" xr:uid="{DF7A9529-937C-4674-905D-7A02547A8E9D}"/>
    <cellStyle name="Total 13 5" xfId="8872" xr:uid="{0779A811-B8A3-4AD9-956E-381ECB418291}"/>
    <cellStyle name="Total 13 6" xfId="10119" xr:uid="{568CFA5D-E16F-44E9-8D85-F4EF565B45EC}"/>
    <cellStyle name="Total 13 7" xfId="11331" xr:uid="{9C023018-8256-420C-B62F-AFEDAD78A97C}"/>
    <cellStyle name="Total 13 8" xfId="12412" xr:uid="{D8F991E2-16FF-4C84-9A6C-984C47948ECE}"/>
    <cellStyle name="Total 13 9" xfId="13572" xr:uid="{8722B49C-CA58-4480-B595-7E6BF3E7C6C2}"/>
    <cellStyle name="Total 14" xfId="2369" xr:uid="{00000000-0005-0000-0000-0000A80A0000}"/>
    <cellStyle name="Total 14 10" xfId="14556" xr:uid="{7EF53E6D-A7C6-42EC-9822-FBDA98729F76}"/>
    <cellStyle name="Total 14 11" xfId="15426" xr:uid="{D2E14A9E-ABFD-4153-A61B-0EE1A532692B}"/>
    <cellStyle name="Total 14 2" xfId="4938" xr:uid="{A6E8A231-4BA1-43EE-A52F-21CE9AFBC307}"/>
    <cellStyle name="Total 14 3" xfId="6411" xr:uid="{7D996735-4449-4288-98FF-77CD0D3A867D}"/>
    <cellStyle name="Total 14 4" xfId="7648" xr:uid="{201DEDEA-12CF-45EA-B6B0-AF34009E6E84}"/>
    <cellStyle name="Total 14 5" xfId="8873" xr:uid="{BA335AC6-7D65-482E-9A9B-FBAEFE835066}"/>
    <cellStyle name="Total 14 6" xfId="10120" xr:uid="{014E6702-16C4-4C6E-8B4A-841A2C5379B4}"/>
    <cellStyle name="Total 14 7" xfId="11332" xr:uid="{21DE2184-003D-4B0E-9722-7D3901E555FD}"/>
    <cellStyle name="Total 14 8" xfId="12413" xr:uid="{C97E41B8-271D-4067-9BC6-0F035FBA4022}"/>
    <cellStyle name="Total 14 9" xfId="13573" xr:uid="{422127A0-1FEA-4D4B-AD85-4191D876E3D8}"/>
    <cellStyle name="Total 15" xfId="185" xr:uid="{00000000-0005-0000-0000-0000A90A0000}"/>
    <cellStyle name="Total 15 10" xfId="14531" xr:uid="{6E3104FB-1F29-478D-BCBF-48BE17EB51D6}"/>
    <cellStyle name="Total 15 2" xfId="3169" xr:uid="{124F06C7-BA73-4FA1-B54A-3911366C5959}"/>
    <cellStyle name="Total 15 3" xfId="4774" xr:uid="{F371CB35-6E1F-4A68-9767-3F518C3D1544}"/>
    <cellStyle name="Total 15 4" xfId="6262" xr:uid="{7DB26AC2-4982-4725-AF8F-C31231F22255}"/>
    <cellStyle name="Total 15 5" xfId="7477" xr:uid="{77191FD5-A0E2-4548-96EE-98C93E377578}"/>
    <cellStyle name="Total 15 6" xfId="8733" xr:uid="{E89EA27B-3C1B-4C55-97DA-E35A71FFA75C}"/>
    <cellStyle name="Total 15 7" xfId="11207" xr:uid="{630FDBAB-DEB0-4DB7-B630-FFE8284E2C3E}"/>
    <cellStyle name="Total 15 8" xfId="12290" xr:uid="{638F0115-85D0-4B51-A04C-5CA2F4352DC2}"/>
    <cellStyle name="Total 15 9" xfId="13488" xr:uid="{CF158347-7FED-410A-B4E0-F2946AECE3A5}"/>
    <cellStyle name="Total 16" xfId="2718" xr:uid="{00000000-0005-0000-0000-0000AA0A0000}"/>
    <cellStyle name="Total 17" xfId="2758" xr:uid="{00000000-0005-0000-0000-0000AB0A0000}"/>
    <cellStyle name="Total 18" xfId="2814" xr:uid="{43DDF455-A2C0-435A-9BFA-8F3830A44A88}"/>
    <cellStyle name="Total 19" xfId="2910" xr:uid="{F0C599B3-DEE4-4BB5-AC39-65547E6DD2BE}"/>
    <cellStyle name="Total 2" xfId="2370" xr:uid="{00000000-0005-0000-0000-0000AC0A0000}"/>
    <cellStyle name="Total 2 10" xfId="7649" xr:uid="{A46E3870-E981-42FE-B268-F00EA1C7E987}"/>
    <cellStyle name="Total 2 11" xfId="8874" xr:uid="{3F6970F2-63E8-48B1-AAB7-0C7C2627A4E5}"/>
    <cellStyle name="Total 2 12" xfId="10121" xr:uid="{BE188D4A-B728-4506-9D9D-FAD1614763F9}"/>
    <cellStyle name="Total 2 13" xfId="11333" xr:uid="{370DD899-D4A9-4251-91EE-F0BEB4BD0793}"/>
    <cellStyle name="Total 2 14" xfId="12414" xr:uid="{53EC5F88-C36C-46C8-A7A1-05DF0D979B93}"/>
    <cellStyle name="Total 2 15" xfId="13574" xr:uid="{A3358589-6EA2-454A-90F0-41562E1BD23D}"/>
    <cellStyle name="Total 2 16" xfId="14557" xr:uid="{42ACC862-75DD-4862-9EAA-5D24679F2B37}"/>
    <cellStyle name="Total 2 17" xfId="15427" xr:uid="{8F742E73-C9DC-45B7-AB81-994A91987B2E}"/>
    <cellStyle name="Total 2 2" xfId="2371" xr:uid="{00000000-0005-0000-0000-0000AD0A0000}"/>
    <cellStyle name="Total 2 2 10" xfId="14558" xr:uid="{07795140-DD87-44DC-84B9-96B21DEF9D8F}"/>
    <cellStyle name="Total 2 2 11" xfId="15428" xr:uid="{11B263A8-586C-4BF7-8E2E-8757E5EB1AEA}"/>
    <cellStyle name="Total 2 2 2" xfId="4940" xr:uid="{5D0AF7AD-05C0-4155-A189-0BA3B3BB0F06}"/>
    <cellStyle name="Total 2 2 3" xfId="6413" xr:uid="{312EC49D-726B-4BD3-BE43-895FBE660E4F}"/>
    <cellStyle name="Total 2 2 4" xfId="7650" xr:uid="{1423E2EB-FFFD-4A45-AE3B-5AFD109BD48F}"/>
    <cellStyle name="Total 2 2 5" xfId="8875" xr:uid="{52D6629E-E8A1-4C21-B4AB-647C781170B7}"/>
    <cellStyle name="Total 2 2 6" xfId="10122" xr:uid="{FFB68C35-6CCD-4976-B39B-DCB40365CA12}"/>
    <cellStyle name="Total 2 2 7" xfId="11334" xr:uid="{95FCEA96-C292-4663-86CA-11EB7533064E}"/>
    <cellStyle name="Total 2 2 8" xfId="12415" xr:uid="{EE882BEA-EC0C-4E93-882D-DDD2754F1830}"/>
    <cellStyle name="Total 2 2 9" xfId="13575" xr:uid="{827331FF-F6BA-4426-89F3-1513BB0AD383}"/>
    <cellStyle name="Total 2 3" xfId="2372" xr:uid="{00000000-0005-0000-0000-0000AE0A0000}"/>
    <cellStyle name="Total 2 3 10" xfId="14559" xr:uid="{D8D6C079-3792-461D-B587-61E576A85477}"/>
    <cellStyle name="Total 2 3 11" xfId="15429" xr:uid="{B8C8AD69-E313-4C0C-9640-AB2A6D40FAEE}"/>
    <cellStyle name="Total 2 3 2" xfId="4941" xr:uid="{A36C6990-0C20-48A7-AB04-BBA5C5BF870D}"/>
    <cellStyle name="Total 2 3 3" xfId="6414" xr:uid="{C01D451D-BE60-43EC-91EE-F1F15B231885}"/>
    <cellStyle name="Total 2 3 4" xfId="7651" xr:uid="{45FC789F-A751-4191-A9CA-4C3106DBB5EF}"/>
    <cellStyle name="Total 2 3 5" xfId="8876" xr:uid="{A47816AC-63AD-4428-9978-6C02A7D4862E}"/>
    <cellStyle name="Total 2 3 6" xfId="10123" xr:uid="{C9540D93-D6AD-434C-AFC8-86CAFFF2A70F}"/>
    <cellStyle name="Total 2 3 7" xfId="11335" xr:uid="{FE5BBE6A-50E1-4A3F-BDD8-6E6F311F067A}"/>
    <cellStyle name="Total 2 3 8" xfId="12416" xr:uid="{47B292F9-6A61-4E9C-950D-BB17471C4A9D}"/>
    <cellStyle name="Total 2 3 9" xfId="13576" xr:uid="{84617C54-6D62-4CEF-9809-9B9D0A7B9078}"/>
    <cellStyle name="Total 2 4" xfId="2373" xr:uid="{00000000-0005-0000-0000-0000AF0A0000}"/>
    <cellStyle name="Total 2 4 10" xfId="14560" xr:uid="{3BEBF68D-3E2C-4738-B44E-7AA42FAE3FAF}"/>
    <cellStyle name="Total 2 4 11" xfId="15430" xr:uid="{9FAD02F1-FC41-4316-B926-92D9890CA817}"/>
    <cellStyle name="Total 2 4 2" xfId="4942" xr:uid="{FEA53F0D-A9AF-4420-B86D-EA90DC477A0B}"/>
    <cellStyle name="Total 2 4 3" xfId="6415" xr:uid="{A65CB382-7084-49D3-8809-A0561D6179DB}"/>
    <cellStyle name="Total 2 4 4" xfId="7652" xr:uid="{EBE6C03D-F8EC-4566-9412-CD34F3ABD2FF}"/>
    <cellStyle name="Total 2 4 5" xfId="8877" xr:uid="{409B6D92-ED3D-422B-83EF-1F86B543AF83}"/>
    <cellStyle name="Total 2 4 6" xfId="10124" xr:uid="{F316918C-4B7F-429A-B2F9-AC3ECE5E7BF6}"/>
    <cellStyle name="Total 2 4 7" xfId="11336" xr:uid="{3534F994-3DA8-4141-A3A6-59ACA1C01ADC}"/>
    <cellStyle name="Total 2 4 8" xfId="12417" xr:uid="{A4713323-2D1E-490B-BD0E-15208B7A4D78}"/>
    <cellStyle name="Total 2 4 9" xfId="13577" xr:uid="{A744B586-7588-43F3-A7C5-104D89C23552}"/>
    <cellStyle name="Total 2 5" xfId="2374" xr:uid="{00000000-0005-0000-0000-0000B00A0000}"/>
    <cellStyle name="Total 2 5 10" xfId="14561" xr:uid="{98435B9A-FA6D-4515-9E57-37B5B9FA4FFF}"/>
    <cellStyle name="Total 2 5 11" xfId="15431" xr:uid="{1624BDFF-0448-4185-833F-EF55372700C2}"/>
    <cellStyle name="Total 2 5 2" xfId="4943" xr:uid="{805DCFDA-04BC-4CC1-A992-7571D4EDC819}"/>
    <cellStyle name="Total 2 5 3" xfId="6416" xr:uid="{71A7E1D6-6954-4E39-A7B9-7B5A688C9497}"/>
    <cellStyle name="Total 2 5 4" xfId="7653" xr:uid="{8477B561-17ED-41A2-8E8F-79FD1DE21A62}"/>
    <cellStyle name="Total 2 5 5" xfId="8878" xr:uid="{9073C549-7A9A-4271-91BC-E6B134777D1F}"/>
    <cellStyle name="Total 2 5 6" xfId="10125" xr:uid="{609FE998-88B2-451D-888E-AC5851DD0995}"/>
    <cellStyle name="Total 2 5 7" xfId="11337" xr:uid="{47354107-6B36-459D-B565-C56EA068CC38}"/>
    <cellStyle name="Total 2 5 8" xfId="12418" xr:uid="{810A0609-0158-4BDC-9FC0-F77963425F71}"/>
    <cellStyle name="Total 2 5 9" xfId="13578" xr:uid="{B8B5E604-56F3-487E-93BD-CEBA1EF35B87}"/>
    <cellStyle name="Total 2 6" xfId="2375" xr:uid="{00000000-0005-0000-0000-0000B10A0000}"/>
    <cellStyle name="Total 2 6 10" xfId="14562" xr:uid="{0B270706-7916-4D8C-8892-30DE81ECE1DE}"/>
    <cellStyle name="Total 2 6 11" xfId="15432" xr:uid="{C9BD4CF7-7611-48CC-85AE-3136387C6D9E}"/>
    <cellStyle name="Total 2 6 2" xfId="4944" xr:uid="{3C875F64-27A6-4034-A8F7-8676498F5A2F}"/>
    <cellStyle name="Total 2 6 3" xfId="6417" xr:uid="{99ACCA3D-3281-4BDA-A337-E1A86861FC09}"/>
    <cellStyle name="Total 2 6 4" xfId="7654" xr:uid="{02D6371C-7A66-49C5-9BE2-194157EC29EF}"/>
    <cellStyle name="Total 2 6 5" xfId="8879" xr:uid="{3C2F3336-C519-4C30-8E77-115FFE45A507}"/>
    <cellStyle name="Total 2 6 6" xfId="10126" xr:uid="{7C4F5E1C-EEAC-4E8C-8EFF-CC4B6A4242BA}"/>
    <cellStyle name="Total 2 6 7" xfId="11338" xr:uid="{573F5097-AE84-477A-909B-4A6CA3774A5F}"/>
    <cellStyle name="Total 2 6 8" xfId="12419" xr:uid="{096D88C6-7DE6-4399-8C5E-74DCF70D8523}"/>
    <cellStyle name="Total 2 6 9" xfId="13579" xr:uid="{78423FC3-B734-494A-8098-82C886A7A98D}"/>
    <cellStyle name="Total 2 7" xfId="2866" xr:uid="{F1410FA1-500A-4666-90F5-F22802430582}"/>
    <cellStyle name="Total 2 8" xfId="4939" xr:uid="{85ED4127-765D-4B86-A284-BBC2C3F36CBB}"/>
    <cellStyle name="Total 2 9" xfId="6412" xr:uid="{76062AE0-8027-4398-B309-37B6AC3782BA}"/>
    <cellStyle name="Total 20" xfId="2954" xr:uid="{FFED5756-4562-4364-A1C6-CE63AC6ADBB8}"/>
    <cellStyle name="Total 21" xfId="2998" xr:uid="{21669728-1D1C-4423-A269-C86B1B7ABE9F}"/>
    <cellStyle name="Total 22" xfId="15909" xr:uid="{17909DC9-DB64-47DF-8B3C-FAF0D3569DC2}"/>
    <cellStyle name="Total 3" xfId="2376" xr:uid="{00000000-0005-0000-0000-0000B20A0000}"/>
    <cellStyle name="Total 3 10" xfId="10127" xr:uid="{5D280499-A495-4D85-ABEF-B85CE7AA5022}"/>
    <cellStyle name="Total 3 11" xfId="11339" xr:uid="{2F5C0372-7229-4745-8979-236E5CCE60EC}"/>
    <cellStyle name="Total 3 12" xfId="12420" xr:uid="{68F147B9-8D2C-4A16-97AE-8C8D31AD5E74}"/>
    <cellStyle name="Total 3 13" xfId="13580" xr:uid="{D8B19E7F-D039-4C63-9AF9-3FD7F762F049}"/>
    <cellStyle name="Total 3 14" xfId="14563" xr:uid="{DD57608C-FEF6-4C10-A117-0D7D32BCE9B4}"/>
    <cellStyle name="Total 3 15" xfId="15433" xr:uid="{CFFF919D-7E74-481F-BA45-7CF03B1EADE8}"/>
    <cellStyle name="Total 3 2" xfId="2377" xr:uid="{00000000-0005-0000-0000-0000B30A0000}"/>
    <cellStyle name="Total 3 2 10" xfId="14564" xr:uid="{8C985DEE-0E86-4558-88E4-805D05FD622E}"/>
    <cellStyle name="Total 3 2 11" xfId="15434" xr:uid="{5E0CF0E5-6608-4079-A04F-3E2AE2D4A680}"/>
    <cellStyle name="Total 3 2 2" xfId="4946" xr:uid="{C9ABBB46-3120-4C48-A879-C31E8DE345D9}"/>
    <cellStyle name="Total 3 2 3" xfId="6419" xr:uid="{09CD2C2B-B5A5-4535-A298-CF69F86DF537}"/>
    <cellStyle name="Total 3 2 4" xfId="7656" xr:uid="{C50EBD21-E340-4202-A92C-45D42481582A}"/>
    <cellStyle name="Total 3 2 5" xfId="8881" xr:uid="{ED9F608D-D944-4BE9-AE3F-DA39E42D1706}"/>
    <cellStyle name="Total 3 2 6" xfId="10128" xr:uid="{07D8CF28-5FA1-45FF-AED9-E14F7E3909C5}"/>
    <cellStyle name="Total 3 2 7" xfId="11340" xr:uid="{1E7A2BC8-0C85-49F4-B0E9-1C9229E02D44}"/>
    <cellStyle name="Total 3 2 8" xfId="12421" xr:uid="{DA5F347C-B3BC-4017-BDFF-9D91BB5413B5}"/>
    <cellStyle name="Total 3 2 9" xfId="13581" xr:uid="{425C24A1-AC73-4269-AB21-54CA98234E7A}"/>
    <cellStyle name="Total 3 3" xfId="2378" xr:uid="{00000000-0005-0000-0000-0000B40A0000}"/>
    <cellStyle name="Total 3 3 10" xfId="14565" xr:uid="{1D037C3B-DAED-4FCB-A973-C8BEE5D1B4EA}"/>
    <cellStyle name="Total 3 3 11" xfId="15435" xr:uid="{7C46DECD-A712-4C65-B03A-8803DA95BDC6}"/>
    <cellStyle name="Total 3 3 2" xfId="4947" xr:uid="{0ABC8675-4E3A-4650-AB98-771A1422F873}"/>
    <cellStyle name="Total 3 3 3" xfId="6420" xr:uid="{39273682-EF67-44A7-AF0F-C05058704A12}"/>
    <cellStyle name="Total 3 3 4" xfId="7657" xr:uid="{73AEBA34-D803-41B9-89D1-E207FD6921EB}"/>
    <cellStyle name="Total 3 3 5" xfId="8882" xr:uid="{29A3F802-BDFA-460E-9A04-F305B3F13EB7}"/>
    <cellStyle name="Total 3 3 6" xfId="10129" xr:uid="{8C49BAF4-B1A3-465E-ADDD-B7FAC0BB4106}"/>
    <cellStyle name="Total 3 3 7" xfId="11341" xr:uid="{E2B7D8AE-0372-49A7-BA97-59C81ADD2CF7}"/>
    <cellStyle name="Total 3 3 8" xfId="12422" xr:uid="{86D74A6B-E642-4E68-8339-0A7C57CD33BA}"/>
    <cellStyle name="Total 3 3 9" xfId="13582" xr:uid="{E4C46DB6-722D-4F00-84A5-66F33729D4D0}"/>
    <cellStyle name="Total 3 4" xfId="2379" xr:uid="{00000000-0005-0000-0000-0000B50A0000}"/>
    <cellStyle name="Total 3 4 10" xfId="14566" xr:uid="{25FF8555-1546-40DD-9BDE-E119E0E2FC72}"/>
    <cellStyle name="Total 3 4 11" xfId="15436" xr:uid="{D319339F-1027-46D7-A91E-39C085AA35F3}"/>
    <cellStyle name="Total 3 4 2" xfId="4948" xr:uid="{B453AEB0-A4FE-41CE-9398-937A572D5042}"/>
    <cellStyle name="Total 3 4 3" xfId="6421" xr:uid="{8CC54624-3BED-4213-AD03-DA4019C61F3B}"/>
    <cellStyle name="Total 3 4 4" xfId="7658" xr:uid="{D5D7F056-67E8-4664-83DE-AFDC9C124DC8}"/>
    <cellStyle name="Total 3 4 5" xfId="8883" xr:uid="{509294DA-DA31-4746-8351-44A007996E18}"/>
    <cellStyle name="Total 3 4 6" xfId="10130" xr:uid="{EC29387D-C628-4213-91B5-F86BFCC95D48}"/>
    <cellStyle name="Total 3 4 7" xfId="11342" xr:uid="{3F676C41-47F0-4E33-9D02-7AE6AC77EA61}"/>
    <cellStyle name="Total 3 4 8" xfId="12423" xr:uid="{B9D7BD3D-276E-4093-9DD8-689CCD7C18B0}"/>
    <cellStyle name="Total 3 4 9" xfId="13583" xr:uid="{06BF1B49-1576-47C4-85F0-83021212AA5A}"/>
    <cellStyle name="Total 3 5" xfId="2380" xr:uid="{00000000-0005-0000-0000-0000B60A0000}"/>
    <cellStyle name="Total 3 5 10" xfId="14567" xr:uid="{DA8886C7-B009-4F7A-958E-36B7F4FCA755}"/>
    <cellStyle name="Total 3 5 11" xfId="15437" xr:uid="{318F1488-1BFF-42E0-A67C-5BE4FA2E813C}"/>
    <cellStyle name="Total 3 5 2" xfId="4949" xr:uid="{6F746DF0-B8B5-4BA8-A797-B53C212B462F}"/>
    <cellStyle name="Total 3 5 3" xfId="6422" xr:uid="{091AB54B-11E6-4C2F-89B5-818B702030C2}"/>
    <cellStyle name="Total 3 5 4" xfId="7659" xr:uid="{1BC5AC64-6FA6-4879-B82F-EE362F8F9ECB}"/>
    <cellStyle name="Total 3 5 5" xfId="8884" xr:uid="{7DEE8FB2-6F71-41FD-8857-82BB2BA7DF71}"/>
    <cellStyle name="Total 3 5 6" xfId="10131" xr:uid="{8E711C52-C7C2-453A-8E22-8BD80C436226}"/>
    <cellStyle name="Total 3 5 7" xfId="11343" xr:uid="{05ECAC74-A356-4C2D-A63E-B3F3279545BC}"/>
    <cellStyle name="Total 3 5 8" xfId="12424" xr:uid="{C6B12AFF-6960-4F4E-9251-9BF9993CD00A}"/>
    <cellStyle name="Total 3 5 9" xfId="13584" xr:uid="{D45A614B-006B-403F-BC6E-849F914BFAD7}"/>
    <cellStyle name="Total 3 6" xfId="4945" xr:uid="{FE9C3206-3919-4FA2-B81A-645C4C0E6103}"/>
    <cellStyle name="Total 3 7" xfId="6418" xr:uid="{3D467A9A-6902-4507-AA7C-123436FB4CED}"/>
    <cellStyle name="Total 3 8" xfId="7655" xr:uid="{A971C8EC-C894-4809-9FD3-F8A8258C1D7A}"/>
    <cellStyle name="Total 3 9" xfId="8880" xr:uid="{B2B826D5-5900-4029-9B3B-EF9484284CBC}"/>
    <cellStyle name="Total 4" xfId="2381" xr:uid="{00000000-0005-0000-0000-0000B70A0000}"/>
    <cellStyle name="Total 4 10" xfId="10132" xr:uid="{326DE938-7B62-4FC3-860F-051DA4F29D29}"/>
    <cellStyle name="Total 4 11" xfId="11344" xr:uid="{A132219F-4B50-4F33-B7EC-0C7174F9D870}"/>
    <cellStyle name="Total 4 12" xfId="12425" xr:uid="{374B11C5-7E32-4877-8DCB-F5230BD4414F}"/>
    <cellStyle name="Total 4 13" xfId="13585" xr:uid="{0E14C3E7-AC4A-4ED7-95DC-234928CC537C}"/>
    <cellStyle name="Total 4 14" xfId="14568" xr:uid="{0E3D377F-033D-441E-B2FB-F14A7A4BDC2F}"/>
    <cellStyle name="Total 4 15" xfId="15438" xr:uid="{A359AC30-0190-4E44-98D8-C14D94C1A0C8}"/>
    <cellStyle name="Total 4 2" xfId="2382" xr:uid="{00000000-0005-0000-0000-0000B80A0000}"/>
    <cellStyle name="Total 4 2 10" xfId="14569" xr:uid="{9F643FD7-7FED-46C5-8CBA-0A0886A9EC40}"/>
    <cellStyle name="Total 4 2 11" xfId="15439" xr:uid="{8F8F9087-84CD-4C3E-A0C8-7A1309E5AB79}"/>
    <cellStyle name="Total 4 2 2" xfId="4951" xr:uid="{F4ED36F7-E795-4706-8171-3AE76017B0E7}"/>
    <cellStyle name="Total 4 2 3" xfId="6424" xr:uid="{80BE927A-D914-4032-B097-5F4D6E844243}"/>
    <cellStyle name="Total 4 2 4" xfId="7661" xr:uid="{C930409C-688B-4158-90C9-7AAC682DBF5B}"/>
    <cellStyle name="Total 4 2 5" xfId="8886" xr:uid="{8858B85C-52E2-4974-AAB9-DD1C386FF1FB}"/>
    <cellStyle name="Total 4 2 6" xfId="10133" xr:uid="{F6D85F2E-E703-44D0-8D97-BB429FE8B32D}"/>
    <cellStyle name="Total 4 2 7" xfId="11345" xr:uid="{E0A9600D-E9B6-4F62-9537-9EA1C9BA0DF4}"/>
    <cellStyle name="Total 4 2 8" xfId="12426" xr:uid="{C0095521-A541-4223-B849-8148CAE9DA4D}"/>
    <cellStyle name="Total 4 2 9" xfId="13586" xr:uid="{3E11A009-19CC-408C-92E6-E5B68221866F}"/>
    <cellStyle name="Total 4 3" xfId="2383" xr:uid="{00000000-0005-0000-0000-0000B90A0000}"/>
    <cellStyle name="Total 4 3 10" xfId="14570" xr:uid="{F6510C8B-02E9-4195-834C-6BA85FFFFA43}"/>
    <cellStyle name="Total 4 3 11" xfId="15440" xr:uid="{E8A4F4D9-8957-479A-A97E-28B1F6FC06E1}"/>
    <cellStyle name="Total 4 3 2" xfId="4952" xr:uid="{7134FD39-16E9-4ED5-8CDA-BE5E6C664CC8}"/>
    <cellStyle name="Total 4 3 3" xfId="6425" xr:uid="{84CF6DCD-67D4-455F-BCBC-1881A586EEB1}"/>
    <cellStyle name="Total 4 3 4" xfId="7662" xr:uid="{032EC001-CD42-4193-B45E-15DD897275FD}"/>
    <cellStyle name="Total 4 3 5" xfId="8887" xr:uid="{29F3FAD2-8BF0-4128-A197-D93B889C007C}"/>
    <cellStyle name="Total 4 3 6" xfId="10134" xr:uid="{7877C942-DD27-4C4E-A8DE-F17555139435}"/>
    <cellStyle name="Total 4 3 7" xfId="11346" xr:uid="{86737DBE-02A9-44EC-898C-DB074ADE3852}"/>
    <cellStyle name="Total 4 3 8" xfId="12427" xr:uid="{65314E3D-EFCC-4E5C-BEB8-062C205A395F}"/>
    <cellStyle name="Total 4 3 9" xfId="13587" xr:uid="{A8D886BF-3D6D-4906-98B1-F70F0527B036}"/>
    <cellStyle name="Total 4 4" xfId="2384" xr:uid="{00000000-0005-0000-0000-0000BA0A0000}"/>
    <cellStyle name="Total 4 4 10" xfId="14571" xr:uid="{9B7CBBFF-2A2F-4BCD-BBF0-DD2E61632896}"/>
    <cellStyle name="Total 4 4 11" xfId="15441" xr:uid="{588A82AE-4AAA-4391-8918-3FB68DF2C71C}"/>
    <cellStyle name="Total 4 4 2" xfId="4953" xr:uid="{9893AA3C-480F-4870-8B9D-B38CEC6E9F34}"/>
    <cellStyle name="Total 4 4 3" xfId="6426" xr:uid="{AD00AC3C-FEDD-441C-BCCA-84E6BFFAACE4}"/>
    <cellStyle name="Total 4 4 4" xfId="7663" xr:uid="{85B86795-99FA-41F3-8A5D-6DC610F2C092}"/>
    <cellStyle name="Total 4 4 5" xfId="8888" xr:uid="{C873933C-56CE-4362-977A-598BF5C76958}"/>
    <cellStyle name="Total 4 4 6" xfId="10135" xr:uid="{435FC13B-5E24-417F-906A-1984E726C253}"/>
    <cellStyle name="Total 4 4 7" xfId="11347" xr:uid="{E17773D7-3C67-4DD4-BC23-67383779B89F}"/>
    <cellStyle name="Total 4 4 8" xfId="12428" xr:uid="{E99DAEFC-2CEE-4596-BCF2-B305878FA883}"/>
    <cellStyle name="Total 4 4 9" xfId="13588" xr:uid="{E3B84AE8-32F2-4C53-9883-8A20BB3B3904}"/>
    <cellStyle name="Total 4 5" xfId="2385" xr:uid="{00000000-0005-0000-0000-0000BB0A0000}"/>
    <cellStyle name="Total 4 5 10" xfId="14572" xr:uid="{A92C09A3-6B3F-4166-8986-8F0D0E6C5D5D}"/>
    <cellStyle name="Total 4 5 11" xfId="15442" xr:uid="{CE95177C-3FEC-4900-B865-797DF4649651}"/>
    <cellStyle name="Total 4 5 2" xfId="4954" xr:uid="{B8D88CD8-372D-49DB-8911-98260EBC2B3B}"/>
    <cellStyle name="Total 4 5 3" xfId="6427" xr:uid="{B34785B8-78BF-4879-A547-27BA5D84DF9C}"/>
    <cellStyle name="Total 4 5 4" xfId="7664" xr:uid="{4047509D-9B12-4AB5-B96E-C33DBE5783EC}"/>
    <cellStyle name="Total 4 5 5" xfId="8889" xr:uid="{FA9613DF-BC1E-48BF-B081-819CB9E44311}"/>
    <cellStyle name="Total 4 5 6" xfId="10136" xr:uid="{964BB1FA-9919-4503-94E7-C07BDC9B9527}"/>
    <cellStyle name="Total 4 5 7" xfId="11348" xr:uid="{EBD4C5C4-F49B-477C-A968-CC642B7E40E1}"/>
    <cellStyle name="Total 4 5 8" xfId="12429" xr:uid="{76A17BAB-10DE-490A-9E01-50C36DAFD2E3}"/>
    <cellStyle name="Total 4 5 9" xfId="13589" xr:uid="{6E22E50F-FB17-4F5A-98DE-A8D26D9B7C09}"/>
    <cellStyle name="Total 4 6" xfId="4950" xr:uid="{7F6BBFE3-9753-4754-B3CC-F70D5C4520E9}"/>
    <cellStyle name="Total 4 7" xfId="6423" xr:uid="{3C112977-AADF-42E9-B337-0323A0A997D0}"/>
    <cellStyle name="Total 4 8" xfId="7660" xr:uid="{0A30B9DE-4F73-46EB-B3FA-0FD65B57C9F2}"/>
    <cellStyle name="Total 4 9" xfId="8885" xr:uid="{EE65C261-7A55-4FB3-A72F-50C2036DA950}"/>
    <cellStyle name="Total 5" xfId="2386" xr:uid="{00000000-0005-0000-0000-0000BC0A0000}"/>
    <cellStyle name="Total 5 10" xfId="10137" xr:uid="{4FCE2033-E88C-413E-8178-415038460B1F}"/>
    <cellStyle name="Total 5 11" xfId="11349" xr:uid="{91226C3D-5BF4-4971-BFC4-0CEE53197660}"/>
    <cellStyle name="Total 5 12" xfId="12430" xr:uid="{749929C0-F8BA-40BA-9B08-55C95EBBF3DE}"/>
    <cellStyle name="Total 5 13" xfId="13590" xr:uid="{AD858777-0207-4028-8714-C67FEE93FDF4}"/>
    <cellStyle name="Total 5 14" xfId="14573" xr:uid="{3B723BFF-2F47-4120-A294-DC91021C8D05}"/>
    <cellStyle name="Total 5 15" xfId="15443" xr:uid="{5B87D008-BEA8-48ED-8695-B53781F52E89}"/>
    <cellStyle name="Total 5 2" xfId="2387" xr:uid="{00000000-0005-0000-0000-0000BD0A0000}"/>
    <cellStyle name="Total 5 2 10" xfId="14574" xr:uid="{CC9B5D62-3FEC-4463-9FE2-25FA4B4BBF3A}"/>
    <cellStyle name="Total 5 2 11" xfId="15444" xr:uid="{CDEA6675-083A-443E-AD4D-D639834A57D9}"/>
    <cellStyle name="Total 5 2 2" xfId="4956" xr:uid="{909D51CD-F76F-432B-B4AD-2AC4714529E4}"/>
    <cellStyle name="Total 5 2 3" xfId="6429" xr:uid="{F7903387-E7CB-4DD8-8E96-6E27351D7ADC}"/>
    <cellStyle name="Total 5 2 4" xfId="7666" xr:uid="{8D242B90-26E4-43DB-879E-487EAC1422DD}"/>
    <cellStyle name="Total 5 2 5" xfId="8891" xr:uid="{D0DE15BE-35EE-492B-B331-B6E683BB7385}"/>
    <cellStyle name="Total 5 2 6" xfId="10138" xr:uid="{8406B917-39C4-4C27-A585-BBB0B1B62F0A}"/>
    <cellStyle name="Total 5 2 7" xfId="11350" xr:uid="{26A90BAC-8F89-41F6-8AEB-5ACA48B8505F}"/>
    <cellStyle name="Total 5 2 8" xfId="12431" xr:uid="{F1E57B3A-E94C-4796-AA5A-BA8279C641F4}"/>
    <cellStyle name="Total 5 2 9" xfId="13591" xr:uid="{90708888-D6A3-4AF8-A076-8028CDA4086B}"/>
    <cellStyle name="Total 5 3" xfId="2388" xr:uid="{00000000-0005-0000-0000-0000BE0A0000}"/>
    <cellStyle name="Total 5 3 10" xfId="14575" xr:uid="{DFDCC12F-9E6F-4CEC-A945-FA6A9E25258C}"/>
    <cellStyle name="Total 5 3 11" xfId="15445" xr:uid="{EF86512A-5800-4838-97AE-A2F915E72C42}"/>
    <cellStyle name="Total 5 3 2" xfId="4957" xr:uid="{718FB631-2343-4222-BCB6-BCDCE7D3DC17}"/>
    <cellStyle name="Total 5 3 3" xfId="6430" xr:uid="{D027FEE8-2D2A-4BC9-AB02-56D26B0DC0AA}"/>
    <cellStyle name="Total 5 3 4" xfId="7667" xr:uid="{2D0A4542-2ABF-4E74-94CD-CD13340A3CFE}"/>
    <cellStyle name="Total 5 3 5" xfId="8892" xr:uid="{F314F538-32DE-4B51-A944-D8ECF676551B}"/>
    <cellStyle name="Total 5 3 6" xfId="10139" xr:uid="{3C191A28-9F8C-414B-AB47-DA03A6E753E8}"/>
    <cellStyle name="Total 5 3 7" xfId="11351" xr:uid="{B9B8AA17-63D1-466B-880C-5BBDABDAF2A3}"/>
    <cellStyle name="Total 5 3 8" xfId="12432" xr:uid="{DBBE9D94-6C9D-40BF-93D8-B3F651977B90}"/>
    <cellStyle name="Total 5 3 9" xfId="13592" xr:uid="{BAB2E971-501E-4797-AA9B-8C641553894C}"/>
    <cellStyle name="Total 5 4" xfId="2389" xr:uid="{00000000-0005-0000-0000-0000BF0A0000}"/>
    <cellStyle name="Total 5 4 10" xfId="14576" xr:uid="{5AAB796E-F808-453B-B362-29A7C48DABF4}"/>
    <cellStyle name="Total 5 4 11" xfId="15446" xr:uid="{CDCD96DC-7F76-45CF-9CB8-493A39C8549C}"/>
    <cellStyle name="Total 5 4 2" xfId="4958" xr:uid="{11A7CFDC-03F9-4CA2-B550-4CFA153E806A}"/>
    <cellStyle name="Total 5 4 3" xfId="6431" xr:uid="{E2FEE59A-166F-4F63-B857-43CF37D5C790}"/>
    <cellStyle name="Total 5 4 4" xfId="7668" xr:uid="{D8ACD4E3-B61A-4F8F-8175-8E69B483D6CF}"/>
    <cellStyle name="Total 5 4 5" xfId="8893" xr:uid="{7B9BB0B8-CC74-4673-82C5-E66A002501F5}"/>
    <cellStyle name="Total 5 4 6" xfId="10140" xr:uid="{9CDB08D2-0DD6-4ADE-AFCE-D23AE1AB73E1}"/>
    <cellStyle name="Total 5 4 7" xfId="11352" xr:uid="{C3B62D02-A681-4594-8827-77BF5083BFF6}"/>
    <cellStyle name="Total 5 4 8" xfId="12433" xr:uid="{99E6BFE8-DA9A-4186-9EFE-BF52F9CB9DF7}"/>
    <cellStyle name="Total 5 4 9" xfId="13593" xr:uid="{F0AFD31F-17B1-4725-99C5-9020977560B3}"/>
    <cellStyle name="Total 5 5" xfId="2390" xr:uid="{00000000-0005-0000-0000-0000C00A0000}"/>
    <cellStyle name="Total 5 5 10" xfId="14577" xr:uid="{8F3119B3-4D1A-4EE4-9FCB-7C95537C63C4}"/>
    <cellStyle name="Total 5 5 11" xfId="15447" xr:uid="{C0EEE009-6754-433B-89D5-C9168FEFA619}"/>
    <cellStyle name="Total 5 5 2" xfId="4959" xr:uid="{F2726548-BBF8-47CD-8CE4-9D788D7BE014}"/>
    <cellStyle name="Total 5 5 3" xfId="6432" xr:uid="{0A4DFAE4-78AE-4F98-8E1A-2B4AB16E9432}"/>
    <cellStyle name="Total 5 5 4" xfId="7669" xr:uid="{E69A7AF1-E5B1-4E90-8214-986663DE8EF8}"/>
    <cellStyle name="Total 5 5 5" xfId="8894" xr:uid="{D3C57CCF-2808-4571-BFA3-450EBF336D2B}"/>
    <cellStyle name="Total 5 5 6" xfId="10141" xr:uid="{05C19C92-30F5-4619-B68F-DA6B6AFDFA4F}"/>
    <cellStyle name="Total 5 5 7" xfId="11353" xr:uid="{E69A1192-1601-4D84-878D-F91B7DD665FC}"/>
    <cellStyle name="Total 5 5 8" xfId="12434" xr:uid="{21688A14-CFE8-4812-B968-8004F3623DE1}"/>
    <cellStyle name="Total 5 5 9" xfId="13594" xr:uid="{5CE29985-BD58-44C6-BC86-CE22917062F7}"/>
    <cellStyle name="Total 5 6" xfId="4955" xr:uid="{4318BD90-E870-4CC5-9939-C0D704C6B687}"/>
    <cellStyle name="Total 5 7" xfId="6428" xr:uid="{DFDBBDE4-237C-4F67-BD0E-810030373CFA}"/>
    <cellStyle name="Total 5 8" xfId="7665" xr:uid="{34A72ABD-5A25-471E-BB8A-0C5BA59F964F}"/>
    <cellStyle name="Total 5 9" xfId="8890" xr:uid="{1C8B1856-278A-4CD1-AEAB-9E501ADB285C}"/>
    <cellStyle name="Total 6" xfId="2391" xr:uid="{00000000-0005-0000-0000-0000C10A0000}"/>
    <cellStyle name="Total 6 10" xfId="10142" xr:uid="{F2166A55-B5F7-4DBA-A62B-D4180F4B185A}"/>
    <cellStyle name="Total 6 11" xfId="11354" xr:uid="{B0B957F0-5DF9-4E40-A62A-0587634D7A01}"/>
    <cellStyle name="Total 6 12" xfId="12435" xr:uid="{16DEE220-3FE7-4655-9E87-D176734BD2A9}"/>
    <cellStyle name="Total 6 13" xfId="13595" xr:uid="{1CE33156-52C0-4653-9F72-6C2FC0952DE6}"/>
    <cellStyle name="Total 6 14" xfId="14578" xr:uid="{98639B38-4450-4DEA-AE44-69E2823C9F36}"/>
    <cellStyle name="Total 6 15" xfId="15448" xr:uid="{15CCD19D-3A3C-4490-8C83-F3BFD5AD3689}"/>
    <cellStyle name="Total 6 2" xfId="2392" xr:uid="{00000000-0005-0000-0000-0000C20A0000}"/>
    <cellStyle name="Total 6 2 10" xfId="14579" xr:uid="{4B1DC570-9D3C-4D40-957B-61C1A57CE116}"/>
    <cellStyle name="Total 6 2 11" xfId="15449" xr:uid="{4E319A2F-ADBB-4ABE-AEDF-8C01500045FB}"/>
    <cellStyle name="Total 6 2 2" xfId="4961" xr:uid="{2FE32EF8-ECE3-40E4-AFCF-EFAE5D1502A9}"/>
    <cellStyle name="Total 6 2 3" xfId="6434" xr:uid="{AF34D514-16EF-4AD9-BA00-87F32266826D}"/>
    <cellStyle name="Total 6 2 4" xfId="7671" xr:uid="{987C0AFD-C3BB-4476-8EFE-E2477FCE224A}"/>
    <cellStyle name="Total 6 2 5" xfId="8896" xr:uid="{B0791E9C-477E-4CF3-80C8-AC374CB4F115}"/>
    <cellStyle name="Total 6 2 6" xfId="10143" xr:uid="{116DE853-62AA-45EF-9458-FB4A11E6EDE3}"/>
    <cellStyle name="Total 6 2 7" xfId="11355" xr:uid="{DC0CCE12-AD15-4D22-A35B-397F3CD05BD9}"/>
    <cellStyle name="Total 6 2 8" xfId="12436" xr:uid="{6901D670-47B7-49EF-A127-F3E860560989}"/>
    <cellStyle name="Total 6 2 9" xfId="13596" xr:uid="{1CC56C5D-82D8-4E68-B1A5-52BC90B1E0A5}"/>
    <cellStyle name="Total 6 3" xfId="2393" xr:uid="{00000000-0005-0000-0000-0000C30A0000}"/>
    <cellStyle name="Total 6 3 10" xfId="14580" xr:uid="{3511E9FD-D2B8-4179-BC25-6B5B422ED157}"/>
    <cellStyle name="Total 6 3 11" xfId="15450" xr:uid="{2C399018-8F11-44A9-8A08-10C13AB8A653}"/>
    <cellStyle name="Total 6 3 2" xfId="4962" xr:uid="{F7E7979C-AF93-4E00-8620-8979E684CD00}"/>
    <cellStyle name="Total 6 3 3" xfId="6435" xr:uid="{E239D952-032D-4C81-BB2F-604F1C9425AD}"/>
    <cellStyle name="Total 6 3 4" xfId="7672" xr:uid="{557FF482-B10E-4B30-A3FF-0B637CD29FFB}"/>
    <cellStyle name="Total 6 3 5" xfId="8897" xr:uid="{7AC5F459-01A1-4A75-9A6C-FF607D9F75F7}"/>
    <cellStyle name="Total 6 3 6" xfId="10144" xr:uid="{05999EB6-274B-4F61-9288-F427DF7D6254}"/>
    <cellStyle name="Total 6 3 7" xfId="11356" xr:uid="{3494AA45-9E65-43CC-965B-A45BDCEA8516}"/>
    <cellStyle name="Total 6 3 8" xfId="12437" xr:uid="{D852702E-910F-496B-859A-F33053362E8E}"/>
    <cellStyle name="Total 6 3 9" xfId="13597" xr:uid="{BE2AC5B9-BF4B-4C0C-9AE5-5813D0B27B12}"/>
    <cellStyle name="Total 6 4" xfId="2394" xr:uid="{00000000-0005-0000-0000-0000C40A0000}"/>
    <cellStyle name="Total 6 4 10" xfId="14581" xr:uid="{0BD2403F-37A4-4C4F-88BE-F242AB209A14}"/>
    <cellStyle name="Total 6 4 11" xfId="15451" xr:uid="{DC6A8B93-FCEE-4B6E-AD3D-62175276E66A}"/>
    <cellStyle name="Total 6 4 2" xfId="4963" xr:uid="{5D56DEB2-35A7-47B5-ACDD-802A50C0F0D5}"/>
    <cellStyle name="Total 6 4 3" xfId="6436" xr:uid="{A89D9459-0D49-4A36-8A98-0D03BF043CF5}"/>
    <cellStyle name="Total 6 4 4" xfId="7673" xr:uid="{CE1B6D68-1FB9-4C08-A9E7-33C67FE87ABA}"/>
    <cellStyle name="Total 6 4 5" xfId="8898" xr:uid="{95F0D57D-C7EF-4638-B030-E7D0583A3DCF}"/>
    <cellStyle name="Total 6 4 6" xfId="10145" xr:uid="{0A86F473-C8EF-4A33-96C4-1C09951AEAA4}"/>
    <cellStyle name="Total 6 4 7" xfId="11357" xr:uid="{6DEBF166-1109-4DFE-BDCF-A051B368DE0B}"/>
    <cellStyle name="Total 6 4 8" xfId="12438" xr:uid="{B0830E91-8558-4BF8-BA6C-97FD4F43BEC9}"/>
    <cellStyle name="Total 6 4 9" xfId="13598" xr:uid="{8A5C8491-7BAE-435F-86BB-3CAA6A98F467}"/>
    <cellStyle name="Total 6 5" xfId="2395" xr:uid="{00000000-0005-0000-0000-0000C50A0000}"/>
    <cellStyle name="Total 6 5 10" xfId="14582" xr:uid="{B11C2E3D-00E6-4723-BFA2-6DFC56D698AF}"/>
    <cellStyle name="Total 6 5 11" xfId="15452" xr:uid="{D09A5EF2-0F6B-49C7-8DBA-0FEB5CA9D68E}"/>
    <cellStyle name="Total 6 5 2" xfId="4964" xr:uid="{E180A100-BA5E-4C8C-8B1B-6D6D7A9BA33A}"/>
    <cellStyle name="Total 6 5 3" xfId="6437" xr:uid="{2DF7210D-4206-4422-B5AE-42E634D560FE}"/>
    <cellStyle name="Total 6 5 4" xfId="7674" xr:uid="{D22D732A-CA17-4E08-8B87-23F6770DF730}"/>
    <cellStyle name="Total 6 5 5" xfId="8899" xr:uid="{0ED65C97-3104-4E04-8220-DB9BD7DC70E3}"/>
    <cellStyle name="Total 6 5 6" xfId="10146" xr:uid="{F03FD2D6-FC16-4C5C-9843-0AD596D14AEE}"/>
    <cellStyle name="Total 6 5 7" xfId="11358" xr:uid="{135E1D89-1C19-41FA-BFD3-EFAE81BBEF40}"/>
    <cellStyle name="Total 6 5 8" xfId="12439" xr:uid="{3FD36289-470F-439A-B338-270A0BC7B859}"/>
    <cellStyle name="Total 6 5 9" xfId="13599" xr:uid="{F20891D2-E84F-4336-B19B-8D3BBA7E0F91}"/>
    <cellStyle name="Total 6 6" xfId="4960" xr:uid="{085C4760-A201-4382-A78A-77EFB8C25871}"/>
    <cellStyle name="Total 6 7" xfId="6433" xr:uid="{6925AB40-CA4E-4A80-A097-B1F5ACAA7DEB}"/>
    <cellStyle name="Total 6 8" xfId="7670" xr:uid="{D65DCD7B-26E5-4370-BE88-339B772BEFE0}"/>
    <cellStyle name="Total 6 9" xfId="8895" xr:uid="{6E1C1970-BAD7-4A49-8475-B650806EA04A}"/>
    <cellStyle name="Total 7" xfId="2396" xr:uid="{00000000-0005-0000-0000-0000C60A0000}"/>
    <cellStyle name="Total 7 10" xfId="10147" xr:uid="{F7FD784E-8468-4FDB-852E-29DB10B1F849}"/>
    <cellStyle name="Total 7 11" xfId="11359" xr:uid="{3A338E0A-C3F0-4AD5-9FE7-A2783518B5D9}"/>
    <cellStyle name="Total 7 12" xfId="12440" xr:uid="{0536F2DE-691E-4672-9562-B5D8E868876A}"/>
    <cellStyle name="Total 7 13" xfId="13600" xr:uid="{9D41275A-C835-4FF2-A04E-2B0FBB2AB139}"/>
    <cellStyle name="Total 7 14" xfId="14583" xr:uid="{2E151FE3-0F5D-4A4F-B9A9-CBF80E855948}"/>
    <cellStyle name="Total 7 15" xfId="15453" xr:uid="{F84A9ABD-95CA-468B-B6E1-1329718F4CC0}"/>
    <cellStyle name="Total 7 2" xfId="2397" xr:uid="{00000000-0005-0000-0000-0000C70A0000}"/>
    <cellStyle name="Total 7 2 10" xfId="14584" xr:uid="{AD280109-9BFC-4218-9098-78EA6A02D99F}"/>
    <cellStyle name="Total 7 2 11" xfId="15454" xr:uid="{AD962FA0-1839-4B20-B58F-61510B6F039B}"/>
    <cellStyle name="Total 7 2 2" xfId="4966" xr:uid="{5CCEBEA9-4861-432B-9DCD-3DF79C42C5C8}"/>
    <cellStyle name="Total 7 2 3" xfId="6439" xr:uid="{09457FEA-C4B2-45EA-96D2-3E038FCE577A}"/>
    <cellStyle name="Total 7 2 4" xfId="7676" xr:uid="{8A436213-9709-4994-BA73-6F0430AD2BC9}"/>
    <cellStyle name="Total 7 2 5" xfId="8901" xr:uid="{F09EE742-AD91-4A1E-AA47-C2D9200075BF}"/>
    <cellStyle name="Total 7 2 6" xfId="10148" xr:uid="{7F7A4872-F7E7-4735-BBE0-855B7A6B4647}"/>
    <cellStyle name="Total 7 2 7" xfId="11360" xr:uid="{81FAC627-B4CD-4AA4-8328-10D0F97439C9}"/>
    <cellStyle name="Total 7 2 8" xfId="12441" xr:uid="{80ED3E1C-9481-44F9-BC71-C58D86F37F17}"/>
    <cellStyle name="Total 7 2 9" xfId="13601" xr:uid="{B1700374-21D7-4E9C-AF3E-51B2F0D2976B}"/>
    <cellStyle name="Total 7 3" xfId="2398" xr:uid="{00000000-0005-0000-0000-0000C80A0000}"/>
    <cellStyle name="Total 7 3 10" xfId="14585" xr:uid="{AE075E8C-54B9-4F45-AD9D-036E8F4C3145}"/>
    <cellStyle name="Total 7 3 11" xfId="15455" xr:uid="{076F3DE7-F968-4B66-BB7E-E7671275E9C7}"/>
    <cellStyle name="Total 7 3 2" xfId="4967" xr:uid="{D698971D-A55F-44EA-8610-12B2EE95DCED}"/>
    <cellStyle name="Total 7 3 3" xfId="6440" xr:uid="{F00A08E2-66A5-4D9C-A5E8-CB3B80ECA74D}"/>
    <cellStyle name="Total 7 3 4" xfId="7677" xr:uid="{8335F7FE-757A-471D-8BA1-03334BC7898D}"/>
    <cellStyle name="Total 7 3 5" xfId="8902" xr:uid="{7810664F-011D-4EED-B81E-B2087CABCCDF}"/>
    <cellStyle name="Total 7 3 6" xfId="10149" xr:uid="{9F66309E-EA34-4AAB-AEB5-2E3B7F5B800B}"/>
    <cellStyle name="Total 7 3 7" xfId="11361" xr:uid="{B311558E-72BA-48C3-B3EC-4766EFDA6248}"/>
    <cellStyle name="Total 7 3 8" xfId="12442" xr:uid="{B062A14B-070F-412D-A28C-5BE5C31B6B3E}"/>
    <cellStyle name="Total 7 3 9" xfId="13602" xr:uid="{B907D583-8806-433F-916F-BDEF3E7AE725}"/>
    <cellStyle name="Total 7 4" xfId="2399" xr:uid="{00000000-0005-0000-0000-0000C90A0000}"/>
    <cellStyle name="Total 7 4 10" xfId="14586" xr:uid="{E4C0884A-9F3F-4536-A986-F805C48162BF}"/>
    <cellStyle name="Total 7 4 11" xfId="15456" xr:uid="{B65EF42F-EAC1-4B0C-99D2-594B1DE6EBC1}"/>
    <cellStyle name="Total 7 4 2" xfId="4968" xr:uid="{67461052-35F3-456B-B4C7-1216B51BF2CC}"/>
    <cellStyle name="Total 7 4 3" xfId="6441" xr:uid="{88FC458D-8427-45E4-B1BB-B9C66FCDF79E}"/>
    <cellStyle name="Total 7 4 4" xfId="7678" xr:uid="{30EDD584-5C10-4F6E-B917-030A21A5A003}"/>
    <cellStyle name="Total 7 4 5" xfId="8903" xr:uid="{C450989D-B940-4AE7-9C52-4604C0A6A58F}"/>
    <cellStyle name="Total 7 4 6" xfId="10150" xr:uid="{99C1E4F4-4619-4F70-8976-FF33A8D3C165}"/>
    <cellStyle name="Total 7 4 7" xfId="11362" xr:uid="{C257287E-9E86-4583-A23B-F6E21B4C4EFA}"/>
    <cellStyle name="Total 7 4 8" xfId="12443" xr:uid="{9997420D-C898-4144-994E-E548266F73AD}"/>
    <cellStyle name="Total 7 4 9" xfId="13603" xr:uid="{99C5DD15-AC35-4573-8AC5-7D319B5655D6}"/>
    <cellStyle name="Total 7 5" xfId="2400" xr:uid="{00000000-0005-0000-0000-0000CA0A0000}"/>
    <cellStyle name="Total 7 5 10" xfId="14587" xr:uid="{2A8BCE55-B30B-478F-A3FF-692619A58489}"/>
    <cellStyle name="Total 7 5 11" xfId="15457" xr:uid="{ABDE37AF-5A8B-4795-89EC-E7339667FBF5}"/>
    <cellStyle name="Total 7 5 2" xfId="4969" xr:uid="{3D17DA3E-5248-4765-8217-C13AC87BAF88}"/>
    <cellStyle name="Total 7 5 3" xfId="6442" xr:uid="{F80D94FA-B7C7-4AC7-9EAC-37DE2B65D381}"/>
    <cellStyle name="Total 7 5 4" xfId="7679" xr:uid="{DEDAC8B0-FEF1-41B6-B6F6-C7897854A847}"/>
    <cellStyle name="Total 7 5 5" xfId="8904" xr:uid="{9B3ABA8A-DCB6-4165-BB6B-5019CA4DF031}"/>
    <cellStyle name="Total 7 5 6" xfId="10151" xr:uid="{4B12BD4F-D956-4631-A90D-79F319C916A0}"/>
    <cellStyle name="Total 7 5 7" xfId="11363" xr:uid="{53808A26-1015-475A-A138-F433BA2DBE43}"/>
    <cellStyle name="Total 7 5 8" xfId="12444" xr:uid="{21A15E7B-C7AA-4DA6-B5E6-C0A559B8867A}"/>
    <cellStyle name="Total 7 5 9" xfId="13604" xr:uid="{BB5C3D8E-5871-4FE1-A3CF-40DD59634DDE}"/>
    <cellStyle name="Total 7 6" xfId="4965" xr:uid="{200BBD23-E779-4294-8752-AAAD34C760AE}"/>
    <cellStyle name="Total 7 7" xfId="6438" xr:uid="{86D92B2E-B15F-4798-A89E-4C2AFE0C451D}"/>
    <cellStyle name="Total 7 8" xfId="7675" xr:uid="{EAEFAEA5-3C6C-4EDA-877A-A7BF3DCA1469}"/>
    <cellStyle name="Total 7 9" xfId="8900" xr:uid="{0DEDC5BD-0D1E-4D39-AD53-717686C135FC}"/>
    <cellStyle name="Total 8" xfId="2401" xr:uid="{00000000-0005-0000-0000-0000CB0A0000}"/>
    <cellStyle name="Total 8 10" xfId="10152" xr:uid="{1BAAF382-3B11-41C8-820F-4F0ACE85C925}"/>
    <cellStyle name="Total 8 11" xfId="11364" xr:uid="{90836317-427A-4287-B016-0E645D68E6F7}"/>
    <cellStyle name="Total 8 12" xfId="12445" xr:uid="{27BAB1F5-0278-431A-8609-37B38F249E93}"/>
    <cellStyle name="Total 8 13" xfId="13605" xr:uid="{436766AE-D04E-4DA7-ABF4-A6A8E5EFCA98}"/>
    <cellStyle name="Total 8 14" xfId="14588" xr:uid="{BACD2357-9062-47E5-9312-410FBEA48F2F}"/>
    <cellStyle name="Total 8 15" xfId="15458" xr:uid="{229CD2E7-281B-4761-BBFB-D38731D446AD}"/>
    <cellStyle name="Total 8 2" xfId="2402" xr:uid="{00000000-0005-0000-0000-0000CC0A0000}"/>
    <cellStyle name="Total 8 2 10" xfId="14589" xr:uid="{C1F1FBE8-D64F-4A23-B884-B16C1B1B4921}"/>
    <cellStyle name="Total 8 2 11" xfId="15459" xr:uid="{472318F0-288F-4801-BB90-9538468D0D74}"/>
    <cellStyle name="Total 8 2 2" xfId="4971" xr:uid="{DAEDFAB7-F87C-4AD0-AF50-15B8491D9B29}"/>
    <cellStyle name="Total 8 2 3" xfId="6444" xr:uid="{038F86CA-1F3C-41D6-AE15-900067E037C2}"/>
    <cellStyle name="Total 8 2 4" xfId="7681" xr:uid="{0A77DEA6-0358-4EAB-8607-50C007C759CF}"/>
    <cellStyle name="Total 8 2 5" xfId="8906" xr:uid="{961D7405-9416-4D62-A273-C565788940BE}"/>
    <cellStyle name="Total 8 2 6" xfId="10153" xr:uid="{BD52CBA9-C49B-4760-8EF2-2325D33C662C}"/>
    <cellStyle name="Total 8 2 7" xfId="11365" xr:uid="{EC0BE9EC-A735-4F56-B4A7-CEE93F3BE0E7}"/>
    <cellStyle name="Total 8 2 8" xfId="12446" xr:uid="{8C7A948D-E47B-49FD-B1D5-5E436EFCEC13}"/>
    <cellStyle name="Total 8 2 9" xfId="13606" xr:uid="{646CBBD3-B00E-4DCE-A36B-FA3B7F92778C}"/>
    <cellStyle name="Total 8 3" xfId="2403" xr:uid="{00000000-0005-0000-0000-0000CD0A0000}"/>
    <cellStyle name="Total 8 3 10" xfId="14590" xr:uid="{473D53D1-F69A-433C-8567-8DBB1A8D17DF}"/>
    <cellStyle name="Total 8 3 11" xfId="15460" xr:uid="{5AAE00A6-3473-4542-85FC-862CD46758E3}"/>
    <cellStyle name="Total 8 3 2" xfId="4972" xr:uid="{5A833200-53AD-4446-A5EB-EC67BC2C27DD}"/>
    <cellStyle name="Total 8 3 3" xfId="6445" xr:uid="{598B1C4F-C3A6-4BBB-A180-74A29F3C2186}"/>
    <cellStyle name="Total 8 3 4" xfId="7682" xr:uid="{66DF5E39-30D9-40AE-B011-30C3939289A2}"/>
    <cellStyle name="Total 8 3 5" xfId="8907" xr:uid="{ABCA6B7A-2D54-44A5-808A-7ADBCBC589C2}"/>
    <cellStyle name="Total 8 3 6" xfId="10154" xr:uid="{F3223A06-5CC9-425F-A346-EAA370B2E126}"/>
    <cellStyle name="Total 8 3 7" xfId="11366" xr:uid="{F24CBE23-22E1-44D3-82C4-C37F3C4AFD39}"/>
    <cellStyle name="Total 8 3 8" xfId="12447" xr:uid="{0BA8E8C7-AD88-4CD7-A73E-0C0E37085274}"/>
    <cellStyle name="Total 8 3 9" xfId="13607" xr:uid="{45684880-8C56-4ED4-A35A-9C8D9254D805}"/>
    <cellStyle name="Total 8 4" xfId="2404" xr:uid="{00000000-0005-0000-0000-0000CE0A0000}"/>
    <cellStyle name="Total 8 4 10" xfId="14591" xr:uid="{1098FADE-9D3F-4C07-9A21-05A4E2F07195}"/>
    <cellStyle name="Total 8 4 11" xfId="15461" xr:uid="{7A4EE4A7-9929-4B6A-B254-80DA92BAF614}"/>
    <cellStyle name="Total 8 4 2" xfId="4973" xr:uid="{A57557E5-D588-4294-A79E-7B0F8B94C211}"/>
    <cellStyle name="Total 8 4 3" xfId="6446" xr:uid="{0E446605-C2F6-4F55-90BE-90A60BA0EB7B}"/>
    <cellStyle name="Total 8 4 4" xfId="7683" xr:uid="{56EBB1C2-BE11-4727-ABAE-CDD849A34ADD}"/>
    <cellStyle name="Total 8 4 5" xfId="8908" xr:uid="{4BD73CD9-A26B-4001-BC31-D9439D6BB596}"/>
    <cellStyle name="Total 8 4 6" xfId="10155" xr:uid="{5BC0FC9E-6C22-4430-8A65-28E428D51DD5}"/>
    <cellStyle name="Total 8 4 7" xfId="11367" xr:uid="{25329CAE-B888-4086-BF4B-3054CB93C240}"/>
    <cellStyle name="Total 8 4 8" xfId="12448" xr:uid="{FF6478BF-2019-4815-B6C3-C119F2F5C842}"/>
    <cellStyle name="Total 8 4 9" xfId="13608" xr:uid="{301E63AC-EBAC-4597-BA8F-FE261B74BBF2}"/>
    <cellStyle name="Total 8 5" xfId="2405" xr:uid="{00000000-0005-0000-0000-0000CF0A0000}"/>
    <cellStyle name="Total 8 5 10" xfId="14592" xr:uid="{F9A88690-6EA2-4E67-951A-4B9772AD679F}"/>
    <cellStyle name="Total 8 5 11" xfId="15462" xr:uid="{3885E652-5D51-459A-8058-6ABD0D3025D9}"/>
    <cellStyle name="Total 8 5 2" xfId="4974" xr:uid="{0B8E597E-D18A-4FA8-AB62-B0B1513CAB63}"/>
    <cellStyle name="Total 8 5 3" xfId="6447" xr:uid="{FB317C3F-D8EC-4E59-A050-FD59F5DEFDCC}"/>
    <cellStyle name="Total 8 5 4" xfId="7684" xr:uid="{8414E875-8EF4-474C-936F-00E88CAC0D22}"/>
    <cellStyle name="Total 8 5 5" xfId="8909" xr:uid="{3EB9F85E-CB0C-492F-BAB3-DC6C61F1600A}"/>
    <cellStyle name="Total 8 5 6" xfId="10156" xr:uid="{8059BE90-FCFA-4F65-A93D-A337B26A1A52}"/>
    <cellStyle name="Total 8 5 7" xfId="11368" xr:uid="{0BBE079D-63F6-4FD4-A65C-08BAAB9D5C7A}"/>
    <cellStyle name="Total 8 5 8" xfId="12449" xr:uid="{F91D4110-B180-4236-B8C4-DF014DEE95BB}"/>
    <cellStyle name="Total 8 5 9" xfId="13609" xr:uid="{0B2729DD-B4DD-4F2D-AB15-76712556FF64}"/>
    <cellStyle name="Total 8 6" xfId="4970" xr:uid="{CCB7B708-C67E-4AA6-855C-898393F18FEA}"/>
    <cellStyle name="Total 8 7" xfId="6443" xr:uid="{24909C2A-515D-48EA-A2B4-58D487C5330D}"/>
    <cellStyle name="Total 8 8" xfId="7680" xr:uid="{33FFE434-6A1E-40C6-A5A2-E2146791E4E9}"/>
    <cellStyle name="Total 8 9" xfId="8905" xr:uid="{7B4F84B8-FCC1-4316-AB7F-2F81BB8A1842}"/>
    <cellStyle name="Total 9" xfId="2406" xr:uid="{00000000-0005-0000-0000-0000D00A0000}"/>
    <cellStyle name="Total 9 10" xfId="10157" xr:uid="{E02A0DA9-C048-449B-BED3-F8532E658ED2}"/>
    <cellStyle name="Total 9 11" xfId="11369" xr:uid="{A37114E8-E4DC-4888-BA88-DF99B63D2332}"/>
    <cellStyle name="Total 9 12" xfId="12450" xr:uid="{04DB9D45-E8E7-46DD-A241-F15F1EB3DCDD}"/>
    <cellStyle name="Total 9 13" xfId="13610" xr:uid="{C9CFDA46-099D-4510-9DD7-FB2B8C2E47C1}"/>
    <cellStyle name="Total 9 14" xfId="14593" xr:uid="{B4A9762A-C6E2-450A-A778-AA8BC74B92BB}"/>
    <cellStyle name="Total 9 15" xfId="15463" xr:uid="{A703C9AA-6275-4230-A3BD-66735EB517D5}"/>
    <cellStyle name="Total 9 2" xfId="2407" xr:uid="{00000000-0005-0000-0000-0000D10A0000}"/>
    <cellStyle name="Total 9 2 10" xfId="14594" xr:uid="{F57A8F37-4979-4014-900B-04D277CF947C}"/>
    <cellStyle name="Total 9 2 11" xfId="15464" xr:uid="{CE57A48D-8E5D-4491-8EBD-1327E2716416}"/>
    <cellStyle name="Total 9 2 2" xfId="4976" xr:uid="{55571616-1143-4B2A-8B84-CD271C4ACCAA}"/>
    <cellStyle name="Total 9 2 3" xfId="6449" xr:uid="{396CE717-9FE7-4E32-B98A-810BB0D66934}"/>
    <cellStyle name="Total 9 2 4" xfId="7686" xr:uid="{910150C2-B86A-42B0-AF51-C4036D83077E}"/>
    <cellStyle name="Total 9 2 5" xfId="8911" xr:uid="{EA281445-3048-48F4-8F13-37C055DD598C}"/>
    <cellStyle name="Total 9 2 6" xfId="10158" xr:uid="{9073CB57-3462-453C-AB84-90AA75FEE742}"/>
    <cellStyle name="Total 9 2 7" xfId="11370" xr:uid="{D873384A-958E-46CC-89D1-EECE9EE86445}"/>
    <cellStyle name="Total 9 2 8" xfId="12451" xr:uid="{CAF45EE4-4CE1-42CF-990A-626D96F4C80C}"/>
    <cellStyle name="Total 9 2 9" xfId="13611" xr:uid="{6774818B-579F-4736-8D44-506996C79188}"/>
    <cellStyle name="Total 9 3" xfId="2408" xr:uid="{00000000-0005-0000-0000-0000D20A0000}"/>
    <cellStyle name="Total 9 3 10" xfId="14595" xr:uid="{334FDFC2-3F74-4F92-9B47-5DA3CBB652B1}"/>
    <cellStyle name="Total 9 3 11" xfId="15465" xr:uid="{6A73A54B-7D62-4818-B92D-0DFC609272DC}"/>
    <cellStyle name="Total 9 3 2" xfId="4977" xr:uid="{3B346410-8846-47D2-BE35-02B62CC3CC26}"/>
    <cellStyle name="Total 9 3 3" xfId="6450" xr:uid="{3FADFA04-4A9D-4FED-A8D0-3F4603FCF310}"/>
    <cellStyle name="Total 9 3 4" xfId="7687" xr:uid="{2CC7A878-EA0F-4D11-B985-29D840D48864}"/>
    <cellStyle name="Total 9 3 5" xfId="8912" xr:uid="{409FAF30-2F37-46A7-B993-DBE2E3CDD092}"/>
    <cellStyle name="Total 9 3 6" xfId="10159" xr:uid="{527E2C9E-9E85-41CC-B6B2-6F4EDA4658CA}"/>
    <cellStyle name="Total 9 3 7" xfId="11371" xr:uid="{91D51034-2493-434E-AD81-CD29AC983400}"/>
    <cellStyle name="Total 9 3 8" xfId="12452" xr:uid="{F0A26CD5-3805-4731-9245-BEA21FC41480}"/>
    <cellStyle name="Total 9 3 9" xfId="13612" xr:uid="{C95B7B8F-7CD2-49BB-964E-919C5A0A7847}"/>
    <cellStyle name="Total 9 4" xfId="2409" xr:uid="{00000000-0005-0000-0000-0000D30A0000}"/>
    <cellStyle name="Total 9 4 10" xfId="14596" xr:uid="{D6B9A521-360E-40AF-9E00-C32B0C3FF426}"/>
    <cellStyle name="Total 9 4 11" xfId="15466" xr:uid="{A594761F-9F85-48C3-8738-D69D4E8A47CD}"/>
    <cellStyle name="Total 9 4 2" xfId="4978" xr:uid="{37D05754-A60E-4306-A416-B82386056307}"/>
    <cellStyle name="Total 9 4 3" xfId="6451" xr:uid="{D44F8DD9-55EA-4D89-8D52-3623B0658D34}"/>
    <cellStyle name="Total 9 4 4" xfId="7688" xr:uid="{9B584C74-1820-422C-A9A9-24E934EEAAB5}"/>
    <cellStyle name="Total 9 4 5" xfId="8913" xr:uid="{4610E027-7E5C-4EDF-941B-88A7F56EF96C}"/>
    <cellStyle name="Total 9 4 6" xfId="10160" xr:uid="{BE821528-E770-41BD-9B38-75091E8795C8}"/>
    <cellStyle name="Total 9 4 7" xfId="11372" xr:uid="{C2592E71-C28E-420C-B764-6A6002775C50}"/>
    <cellStyle name="Total 9 4 8" xfId="12453" xr:uid="{9980FA9B-DF64-4C07-B3C9-B3BE5983FC08}"/>
    <cellStyle name="Total 9 4 9" xfId="13613" xr:uid="{CA4C809F-DD0C-4F30-9A22-ABBC27BC84F0}"/>
    <cellStyle name="Total 9 5" xfId="2410" xr:uid="{00000000-0005-0000-0000-0000D40A0000}"/>
    <cellStyle name="Total 9 5 10" xfId="14597" xr:uid="{B3609194-A7A1-410A-B911-00BE58265F1C}"/>
    <cellStyle name="Total 9 5 11" xfId="15467" xr:uid="{C222E940-FDF6-4D2B-85B7-689B0CF32D15}"/>
    <cellStyle name="Total 9 5 2" xfId="4979" xr:uid="{E9FAEB20-16FE-456B-861D-5FEEAA10BF47}"/>
    <cellStyle name="Total 9 5 3" xfId="6452" xr:uid="{18AC699E-1677-45D7-A324-1A3ACC773A0A}"/>
    <cellStyle name="Total 9 5 4" xfId="7689" xr:uid="{E8459016-887E-4B79-973E-0AE32520B797}"/>
    <cellStyle name="Total 9 5 5" xfId="8914" xr:uid="{397FEA6C-ADBE-4C0F-BB3C-31F404592B2E}"/>
    <cellStyle name="Total 9 5 6" xfId="10161" xr:uid="{B69DF6D1-B35E-4D69-A813-36ACA8044598}"/>
    <cellStyle name="Total 9 5 7" xfId="11373" xr:uid="{398CB9EC-AC53-4703-8781-59835B468744}"/>
    <cellStyle name="Total 9 5 8" xfId="12454" xr:uid="{DB6AB6B9-4335-4069-81CA-17E7473763F5}"/>
    <cellStyle name="Total 9 5 9" xfId="13614" xr:uid="{2A471074-3269-444E-AA60-A006C92C81B2}"/>
    <cellStyle name="Total 9 6" xfId="4975" xr:uid="{BB38193C-C5A5-4463-9CA3-554F061C6A5F}"/>
    <cellStyle name="Total 9 7" xfId="6448" xr:uid="{6F74D64A-DC08-46E6-9D87-D5F976066CFC}"/>
    <cellStyle name="Total 9 8" xfId="7685" xr:uid="{B2C4DA91-40AC-411F-AA75-4BFFF0951666}"/>
    <cellStyle name="Total 9 9" xfId="8910" xr:uid="{FF977895-2F4F-4757-98EE-3A1218139296}"/>
    <cellStyle name="Tytu?" xfId="2411" xr:uid="{00000000-0005-0000-0000-0000D50A0000}"/>
    <cellStyle name="Tytuł" xfId="186" xr:uid="{00000000-0005-0000-0000-0000D60A0000}"/>
    <cellStyle name="Uwaga" xfId="187" xr:uid="{00000000-0005-0000-0000-0000D70A0000}"/>
    <cellStyle name="Uwaga 10" xfId="13487" xr:uid="{24574F4F-A542-42FC-AC67-6D483B4C7B16}"/>
    <cellStyle name="Uwaga 11" xfId="14530" xr:uid="{43133746-ACD9-47F1-B42C-B7D684F0E3AE}"/>
    <cellStyle name="Uwaga 2" xfId="3170" xr:uid="{AD9373C0-D324-4912-957F-3E6CB598910B}"/>
    <cellStyle name="Uwaga 3" xfId="4772" xr:uid="{3920BA2A-C69F-4193-859C-9B9F8A6B38F9}"/>
    <cellStyle name="Uwaga 4" xfId="6261" xr:uid="{5E7B4ACE-CF98-4FD1-B4DA-6ACCCCD1D0F5}"/>
    <cellStyle name="Uwaga 5" xfId="7475" xr:uid="{078D34A8-F5BE-4764-AD44-5B1415910A3F}"/>
    <cellStyle name="Uwaga 6" xfId="8731" xr:uid="{303E1812-BDE9-4675-A69F-4A0E16D4ED26}"/>
    <cellStyle name="Uwaga 7" xfId="9979" xr:uid="{C4A2F08D-64E2-47C0-A400-3CB3C5EBAC36}"/>
    <cellStyle name="Uwaga 8" xfId="11205" xr:uid="{BBEF7600-8776-4D02-AF2B-D8AE18FCCA41}"/>
    <cellStyle name="Uwaga 9" xfId="12289" xr:uid="{F370610D-C293-495C-B62F-8B5F1B0AB8DB}"/>
    <cellStyle name="Währung [0]_FBA-6" xfId="2412" xr:uid="{00000000-0005-0000-0000-0000D80A0000}"/>
    <cellStyle name="Währung_FBA-6" xfId="2413" xr:uid="{00000000-0005-0000-0000-0000D90A0000}"/>
    <cellStyle name="Warning Text" xfId="188" xr:uid="{00000000-0005-0000-0000-0000DA0A0000}"/>
    <cellStyle name="Warning Text 2" xfId="2414" xr:uid="{00000000-0005-0000-0000-0000DB0A0000}"/>
    <cellStyle name="Warning Text 3" xfId="2415" xr:uid="{00000000-0005-0000-0000-0000DC0A0000}"/>
    <cellStyle name="Warning Text 4" xfId="2416" xr:uid="{00000000-0005-0000-0000-0000DD0A0000}"/>
    <cellStyle name="Warning Text 5" xfId="2417" xr:uid="{00000000-0005-0000-0000-0000DE0A0000}"/>
    <cellStyle name="Warning Text 6" xfId="2679" xr:uid="{00000000-0005-0000-0000-0000DF0A0000}"/>
    <cellStyle name="Z?e" xfId="2418" xr:uid="{00000000-0005-0000-0000-0000E00A0000}"/>
    <cellStyle name="Złe" xfId="189" xr:uid="{00000000-0005-0000-0000-0000E10A0000}"/>
  </cellStyles>
  <dxfs count="0"/>
  <tableStyles count="0" defaultTableStyle="TableStyleMedium2" defaultPivotStyle="PivotStyleLight16"/>
  <colors>
    <mruColors>
      <color rgb="FF3F6DB1"/>
      <color rgb="FFFF3300"/>
      <color rgb="FF67E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externalLink" Target="externalLinks/externalLink17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4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0</xdr:row>
      <xdr:rowOff>0</xdr:rowOff>
    </xdr:from>
    <xdr:ext cx="123825" cy="123825"/>
    <xdr:pic>
      <xdr:nvPicPr>
        <xdr:cNvPr id="2" name="BExW253QPOZK9KW8BJC3LBXGCG2N" descr="Y5HX37BEUWSN1NEFJKZJXI3SX" hidden="1">
          <a:extLst>
            <a:ext uri="{FF2B5EF4-FFF2-40B4-BE49-F238E27FC236}">
              <a16:creationId xmlns:a16="http://schemas.microsoft.com/office/drawing/2014/main" id="{50611204-006E-4F87-A23B-16966FE6F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" name="BEx973S463FCQVJ7QDFBUIU0WJ3F" descr="ZQTVYL8DCSADVT0QMRXFLU0TR" hidden="1">
          <a:extLst>
            <a:ext uri="{FF2B5EF4-FFF2-40B4-BE49-F238E27FC236}">
              <a16:creationId xmlns:a16="http://schemas.microsoft.com/office/drawing/2014/main" id="{01727DDB-FD29-43EE-AC97-42ABAD6C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" name="BEx5FXJGJOT93D0J2IRJ3985IUMI" hidden="1">
          <a:extLst>
            <a:ext uri="{FF2B5EF4-FFF2-40B4-BE49-F238E27FC236}">
              <a16:creationId xmlns:a16="http://schemas.microsoft.com/office/drawing/2014/main" id="{5EC0DDDC-8AC7-4D4E-8F63-612891507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5" name="BExS8T38WLC2R738ZC7BDJQAKJAJ" descr="MRI962L5PB0E0YWXCIBN82VJH" hidden="1">
          <a:extLst>
            <a:ext uri="{FF2B5EF4-FFF2-40B4-BE49-F238E27FC236}">
              <a16:creationId xmlns:a16="http://schemas.microsoft.com/office/drawing/2014/main" id="{CA3279ED-B83C-416D-8FAD-CC28AFE6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6" name="BEx5F64BJ6DCM4EJH81D5ZFNPZ0V" descr="7DJ9FILZD2YPS6X1JBP9E76TU" hidden="1">
          <a:extLst>
            <a:ext uri="{FF2B5EF4-FFF2-40B4-BE49-F238E27FC236}">
              <a16:creationId xmlns:a16="http://schemas.microsoft.com/office/drawing/2014/main" id="{22ED868D-1F66-42A7-AB05-694724B5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7" name="BExQEXXHA3EEXR44LT6RKCDWM6ZT" hidden="1">
          <a:extLst>
            <a:ext uri="{FF2B5EF4-FFF2-40B4-BE49-F238E27FC236}">
              <a16:creationId xmlns:a16="http://schemas.microsoft.com/office/drawing/2014/main" id="{F50B784F-EFAF-4C71-970F-58F0C8AA9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8" name="BExU65O9OE4B4MQ2A3OYH13M8BZJ" descr="3INNIMMPDBB0JF37L81M6ID21" hidden="1">
          <a:extLst>
            <a:ext uri="{FF2B5EF4-FFF2-40B4-BE49-F238E27FC236}">
              <a16:creationId xmlns:a16="http://schemas.microsoft.com/office/drawing/2014/main" id="{914DB490-F00B-4238-8A21-88539E3A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" name="BExOPRCR0UW7TKXSV5WDTL348FGL" descr="S9JM17GP1802LHN4GT14BJYIC" hidden="1">
          <a:extLst>
            <a:ext uri="{FF2B5EF4-FFF2-40B4-BE49-F238E27FC236}">
              <a16:creationId xmlns:a16="http://schemas.microsoft.com/office/drawing/2014/main" id="{E9FB3EDC-9D8B-40F4-A5F6-47307CF8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0" name="BEx5OESAY2W8SEGI3TSB65EHJ04B" descr="9CN2Y88X8WYV1HWZG1QILY9BK" hidden="1">
          <a:extLst>
            <a:ext uri="{FF2B5EF4-FFF2-40B4-BE49-F238E27FC236}">
              <a16:creationId xmlns:a16="http://schemas.microsoft.com/office/drawing/2014/main" id="{177218F9-772D-4489-B9A3-BDC922A8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1" name="BExGMWEQ2BYRY9BAO5T1X850MJN1" descr="AZ9ST0XDIOP50HSUFO5V31BR0" hidden="1">
          <a:extLst>
            <a:ext uri="{FF2B5EF4-FFF2-40B4-BE49-F238E27FC236}">
              <a16:creationId xmlns:a16="http://schemas.microsoft.com/office/drawing/2014/main" id="{DC64EEEE-180E-4E5A-981B-D665169F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12" name="BExW253QPOZK9KW8BJC3LBXGCG2N" descr="Y5HX37BEUWSN1NEFJKZJXI3SX" hidden="1">
          <a:extLst>
            <a:ext uri="{FF2B5EF4-FFF2-40B4-BE49-F238E27FC236}">
              <a16:creationId xmlns:a16="http://schemas.microsoft.com/office/drawing/2014/main" id="{F2FB0F30-21BD-4137-8D97-0C7688B2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3" name="BEx973S463FCQVJ7QDFBUIU0WJ3F" descr="ZQTVYL8DCSADVT0QMRXFLU0TR" hidden="1">
          <a:extLst>
            <a:ext uri="{FF2B5EF4-FFF2-40B4-BE49-F238E27FC236}">
              <a16:creationId xmlns:a16="http://schemas.microsoft.com/office/drawing/2014/main" id="{0D880E65-7C3E-47A3-B776-81B91D45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14" name="BExRZO0PLWWMCLGRH7EH6UXYWGAJ" descr="9D4GQ34QB727H10MA3SSAR2R9" hidden="1">
          <a:extLst>
            <a:ext uri="{FF2B5EF4-FFF2-40B4-BE49-F238E27FC236}">
              <a16:creationId xmlns:a16="http://schemas.microsoft.com/office/drawing/2014/main" id="{55E53AF9-4B3A-4E24-9D08-B7201960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5" name="BExBDP6HNAAJUM39SE5G2C8BKNRQ" descr="1TM64TL2QIMYV7WYSV2VLGXY4" hidden="1">
          <a:extLst>
            <a:ext uri="{FF2B5EF4-FFF2-40B4-BE49-F238E27FC236}">
              <a16:creationId xmlns:a16="http://schemas.microsoft.com/office/drawing/2014/main" id="{BB3B483D-EB83-468F-A40F-1E848466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6" name="BExQEGJP61DL2NZY6LMBHBZ0J5YT" descr="D6ZNRZJ7EX4GZT9RO8LE0C905" hidden="1">
          <a:extLst>
            <a:ext uri="{FF2B5EF4-FFF2-40B4-BE49-F238E27FC236}">
              <a16:creationId xmlns:a16="http://schemas.microsoft.com/office/drawing/2014/main" id="{AA6AA1A9-58D1-40C3-BC93-EDCFFE40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7" name="BExTY1BCS6HZIF6HI5491FGHDVAE" descr="MJ6976KI2UH1IE8M227DUYXMJ" hidden="1">
          <a:extLst>
            <a:ext uri="{FF2B5EF4-FFF2-40B4-BE49-F238E27FC236}">
              <a16:creationId xmlns:a16="http://schemas.microsoft.com/office/drawing/2014/main" id="{6C0356B0-E4D9-42DA-A583-F4065A56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8" name="BEx5FXJGJOT93D0J2IRJ3985IUMI" hidden="1">
          <a:extLst>
            <a:ext uri="{FF2B5EF4-FFF2-40B4-BE49-F238E27FC236}">
              <a16:creationId xmlns:a16="http://schemas.microsoft.com/office/drawing/2014/main" id="{30E3BC04-843C-4007-8249-AF0A61645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19" name="BExS8T38WLC2R738ZC7BDJQAKJAJ" descr="MRI962L5PB0E0YWXCIBN82VJH" hidden="1">
          <a:extLst>
            <a:ext uri="{FF2B5EF4-FFF2-40B4-BE49-F238E27FC236}">
              <a16:creationId xmlns:a16="http://schemas.microsoft.com/office/drawing/2014/main" id="{AB69A69F-409C-401A-9CBE-262A68CD6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0" name="BEx5F64BJ6DCM4EJH81D5ZFNPZ0V" descr="7DJ9FILZD2YPS6X1JBP9E76TU" hidden="1">
          <a:extLst>
            <a:ext uri="{FF2B5EF4-FFF2-40B4-BE49-F238E27FC236}">
              <a16:creationId xmlns:a16="http://schemas.microsoft.com/office/drawing/2014/main" id="{ABC5C213-00ED-4714-AA94-59FF3A22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" name="BExQEXXHA3EEXR44LT6RKCDWM6ZT" hidden="1">
          <a:extLst>
            <a:ext uri="{FF2B5EF4-FFF2-40B4-BE49-F238E27FC236}">
              <a16:creationId xmlns:a16="http://schemas.microsoft.com/office/drawing/2014/main" id="{20517521-6BB1-40AE-91E6-41E89DE7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2" name="BEx1X6AMHV6ZK3UJB2BXIJTJHYJU" descr="OALR4L95ELQLZ1Y1LETHM1CS9" hidden="1">
          <a:extLst>
            <a:ext uri="{FF2B5EF4-FFF2-40B4-BE49-F238E27FC236}">
              <a16:creationId xmlns:a16="http://schemas.microsoft.com/office/drawing/2014/main" id="{F3DE0512-4848-46AD-B47A-6BDCE7773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3" name="BEx1QZGQZBAWJ8591VXEIPUOVS7X" descr="MEW27CPIFG44B7E7HEQUUF5QF" hidden="1">
          <a:extLst>
            <a:ext uri="{FF2B5EF4-FFF2-40B4-BE49-F238E27FC236}">
              <a16:creationId xmlns:a16="http://schemas.microsoft.com/office/drawing/2014/main" id="{85E98BDD-0DB9-45F2-9ABA-09E3F476B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4" name="BExMF7LICJLPXSHM63A6EQ79YQKG" descr="U084VZL15IMB1OFRRAY6GVKAE" hidden="1">
          <a:extLst>
            <a:ext uri="{FF2B5EF4-FFF2-40B4-BE49-F238E27FC236}">
              <a16:creationId xmlns:a16="http://schemas.microsoft.com/office/drawing/2014/main" id="{71D377EE-72AA-4B68-B7EF-2095D2B4F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5" name="BExS343F8GCKP6HTF9Y97L133DX8" descr="ZRF0KB1IYQSNV63CTXT25G67G" hidden="1">
          <a:extLst>
            <a:ext uri="{FF2B5EF4-FFF2-40B4-BE49-F238E27FC236}">
              <a16:creationId xmlns:a16="http://schemas.microsoft.com/office/drawing/2014/main" id="{334789C8-086C-4E87-896C-6A05D188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6" name="BExZMRC09W87CY4B73NPZMNH21AH" descr="78CUMI0OVLYJRSDRQ3V2YX812" hidden="1">
          <a:extLst>
            <a:ext uri="{FF2B5EF4-FFF2-40B4-BE49-F238E27FC236}">
              <a16:creationId xmlns:a16="http://schemas.microsoft.com/office/drawing/2014/main" id="{37A05F70-143E-436F-88F1-41388C2FC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27" name="BExZXVFJ4DY4I24AARDT4AMP6EN1" descr="TXSMH2MTH86CYKA26740RQPUC" hidden="1">
          <a:extLst>
            <a:ext uri="{FF2B5EF4-FFF2-40B4-BE49-F238E27FC236}">
              <a16:creationId xmlns:a16="http://schemas.microsoft.com/office/drawing/2014/main" id="{F60F9770-4E26-4C62-AA38-0D8352CF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8" name="BExOCUIOFQWUGTBU5ESTW3EYEP5C" descr="9BNF49V0R6VVYPHEVMJ3ABDQZ" hidden="1">
          <a:extLst>
            <a:ext uri="{FF2B5EF4-FFF2-40B4-BE49-F238E27FC236}">
              <a16:creationId xmlns:a16="http://schemas.microsoft.com/office/drawing/2014/main" id="{89BAABF0-C5CA-4370-8373-8BFC97F91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9" name="BExU65O9OE4B4MQ2A3OYH13M8BZJ" descr="3INNIMMPDBB0JF37L81M6ID21" hidden="1">
          <a:extLst>
            <a:ext uri="{FF2B5EF4-FFF2-40B4-BE49-F238E27FC236}">
              <a16:creationId xmlns:a16="http://schemas.microsoft.com/office/drawing/2014/main" id="{045F2F8E-22F6-483C-B060-1CA6DAB3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0" name="BExOPRCR0UW7TKXSV5WDTL348FGL" descr="S9JM17GP1802LHN4GT14BJYIC" hidden="1">
          <a:extLst>
            <a:ext uri="{FF2B5EF4-FFF2-40B4-BE49-F238E27FC236}">
              <a16:creationId xmlns:a16="http://schemas.microsoft.com/office/drawing/2014/main" id="{64FE6CD8-FD07-4101-9466-E9CAB472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1" name="BEx5OESAY2W8SEGI3TSB65EHJ04B" descr="9CN2Y88X8WYV1HWZG1QILY9BK" hidden="1">
          <a:extLst>
            <a:ext uri="{FF2B5EF4-FFF2-40B4-BE49-F238E27FC236}">
              <a16:creationId xmlns:a16="http://schemas.microsoft.com/office/drawing/2014/main" id="{72BB4699-5262-4ADA-818E-54091747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2" name="BExGMWEQ2BYRY9BAO5T1X850MJN1" descr="AZ9ST0XDIOP50HSUFO5V31BR0" hidden="1">
          <a:extLst>
            <a:ext uri="{FF2B5EF4-FFF2-40B4-BE49-F238E27FC236}">
              <a16:creationId xmlns:a16="http://schemas.microsoft.com/office/drawing/2014/main" id="{D834EEEB-7D1A-43E6-8F63-B68F859A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33" name="BExW253QPOZK9KW8BJC3LBXGCG2N" descr="Y5HX37BEUWSN1NEFJKZJXI3SX" hidden="1">
          <a:extLst>
            <a:ext uri="{FF2B5EF4-FFF2-40B4-BE49-F238E27FC236}">
              <a16:creationId xmlns:a16="http://schemas.microsoft.com/office/drawing/2014/main" id="{02D05A1B-13D6-475E-AB9E-CBA52CF68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4" name="BEx973S463FCQVJ7QDFBUIU0WJ3F" descr="ZQTVYL8DCSADVT0QMRXFLU0TR" hidden="1">
          <a:extLst>
            <a:ext uri="{FF2B5EF4-FFF2-40B4-BE49-F238E27FC236}">
              <a16:creationId xmlns:a16="http://schemas.microsoft.com/office/drawing/2014/main" id="{A6986364-2C40-4104-855C-AD2AFE42E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35" name="BExRZO0PLWWMCLGRH7EH6UXYWGAJ" descr="9D4GQ34QB727H10MA3SSAR2R9" hidden="1">
          <a:extLst>
            <a:ext uri="{FF2B5EF4-FFF2-40B4-BE49-F238E27FC236}">
              <a16:creationId xmlns:a16="http://schemas.microsoft.com/office/drawing/2014/main" id="{628C7251-3D7E-48E5-ADBB-9F47170FC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6" name="BExBDP6HNAAJUM39SE5G2C8BKNRQ" descr="1TM64TL2QIMYV7WYSV2VLGXY4" hidden="1">
          <a:extLst>
            <a:ext uri="{FF2B5EF4-FFF2-40B4-BE49-F238E27FC236}">
              <a16:creationId xmlns:a16="http://schemas.microsoft.com/office/drawing/2014/main" id="{30182F2A-4722-4F88-A5E4-E9C81B45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7" name="BExQEGJP61DL2NZY6LMBHBZ0J5YT" descr="D6ZNRZJ7EX4GZT9RO8LE0C905" hidden="1">
          <a:extLst>
            <a:ext uri="{FF2B5EF4-FFF2-40B4-BE49-F238E27FC236}">
              <a16:creationId xmlns:a16="http://schemas.microsoft.com/office/drawing/2014/main" id="{833C4E20-B7CC-4369-8B72-46F566B70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8" name="BExTY1BCS6HZIF6HI5491FGHDVAE" descr="MJ6976KI2UH1IE8M227DUYXMJ" hidden="1">
          <a:extLst>
            <a:ext uri="{FF2B5EF4-FFF2-40B4-BE49-F238E27FC236}">
              <a16:creationId xmlns:a16="http://schemas.microsoft.com/office/drawing/2014/main" id="{043EA182-FDF0-426D-8EF5-2F1791AE7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9" name="BEx5FXJGJOT93D0J2IRJ3985IUMI" hidden="1">
          <a:extLst>
            <a:ext uri="{FF2B5EF4-FFF2-40B4-BE49-F238E27FC236}">
              <a16:creationId xmlns:a16="http://schemas.microsoft.com/office/drawing/2014/main" id="{0ADF19C1-3E98-442C-A4F6-5CF078DE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0" name="BExS8T38WLC2R738ZC7BDJQAKJAJ" descr="MRI962L5PB0E0YWXCIBN82VJH" hidden="1">
          <a:extLst>
            <a:ext uri="{FF2B5EF4-FFF2-40B4-BE49-F238E27FC236}">
              <a16:creationId xmlns:a16="http://schemas.microsoft.com/office/drawing/2014/main" id="{3C194F6C-C8C9-4E53-BD5F-6EB85C582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1" name="BEx5F64BJ6DCM4EJH81D5ZFNPZ0V" descr="7DJ9FILZD2YPS6X1JBP9E76TU" hidden="1">
          <a:extLst>
            <a:ext uri="{FF2B5EF4-FFF2-40B4-BE49-F238E27FC236}">
              <a16:creationId xmlns:a16="http://schemas.microsoft.com/office/drawing/2014/main" id="{35F13FB9-DD5D-41EF-9D79-9634E344E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2" name="BExQEXXHA3EEXR44LT6RKCDWM6ZT" hidden="1">
          <a:extLst>
            <a:ext uri="{FF2B5EF4-FFF2-40B4-BE49-F238E27FC236}">
              <a16:creationId xmlns:a16="http://schemas.microsoft.com/office/drawing/2014/main" id="{B5B96A47-71B0-4D99-B780-DE9CFCA52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3" name="BEx1X6AMHV6ZK3UJB2BXIJTJHYJU" descr="OALR4L95ELQLZ1Y1LETHM1CS9" hidden="1">
          <a:extLst>
            <a:ext uri="{FF2B5EF4-FFF2-40B4-BE49-F238E27FC236}">
              <a16:creationId xmlns:a16="http://schemas.microsoft.com/office/drawing/2014/main" id="{2B13BDC4-F396-4C32-ABE5-3BAAC6162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" name="BEx1QZGQZBAWJ8591VXEIPUOVS7X" descr="MEW27CPIFG44B7E7HEQUUF5QF" hidden="1">
          <a:extLst>
            <a:ext uri="{FF2B5EF4-FFF2-40B4-BE49-F238E27FC236}">
              <a16:creationId xmlns:a16="http://schemas.microsoft.com/office/drawing/2014/main" id="{13A30EB3-7D52-456B-BB46-027B9148A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5" name="BExMF7LICJLPXSHM63A6EQ79YQKG" descr="U084VZL15IMB1OFRRAY6GVKAE" hidden="1">
          <a:extLst>
            <a:ext uri="{FF2B5EF4-FFF2-40B4-BE49-F238E27FC236}">
              <a16:creationId xmlns:a16="http://schemas.microsoft.com/office/drawing/2014/main" id="{1D571591-9805-4365-B778-8E20427AA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6" name="BExS343F8GCKP6HTF9Y97L133DX8" descr="ZRF0KB1IYQSNV63CTXT25G67G" hidden="1">
          <a:extLst>
            <a:ext uri="{FF2B5EF4-FFF2-40B4-BE49-F238E27FC236}">
              <a16:creationId xmlns:a16="http://schemas.microsoft.com/office/drawing/2014/main" id="{D7C22460-73A6-434D-B08A-0E5F5A4F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7" name="BExZMRC09W87CY4B73NPZMNH21AH" descr="78CUMI0OVLYJRSDRQ3V2YX812" hidden="1">
          <a:extLst>
            <a:ext uri="{FF2B5EF4-FFF2-40B4-BE49-F238E27FC236}">
              <a16:creationId xmlns:a16="http://schemas.microsoft.com/office/drawing/2014/main" id="{A34EFD92-2E2A-4460-8952-ABD3A3B5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48" name="BExZXVFJ4DY4I24AARDT4AMP6EN1" descr="TXSMH2MTH86CYKA26740RQPUC" hidden="1">
          <a:extLst>
            <a:ext uri="{FF2B5EF4-FFF2-40B4-BE49-F238E27FC236}">
              <a16:creationId xmlns:a16="http://schemas.microsoft.com/office/drawing/2014/main" id="{E0FB5AAC-ABA0-4B63-80F4-18CC9BBB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9" name="BExOCUIOFQWUGTBU5ESTW3EYEP5C" descr="9BNF49V0R6VVYPHEVMJ3ABDQZ" hidden="1">
          <a:extLst>
            <a:ext uri="{FF2B5EF4-FFF2-40B4-BE49-F238E27FC236}">
              <a16:creationId xmlns:a16="http://schemas.microsoft.com/office/drawing/2014/main" id="{6B3CD8A7-BEEB-43D4-A347-289B4D72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50" name="BExU65O9OE4B4MQ2A3OYH13M8BZJ" descr="3INNIMMPDBB0JF37L81M6ID21" hidden="1">
          <a:extLst>
            <a:ext uri="{FF2B5EF4-FFF2-40B4-BE49-F238E27FC236}">
              <a16:creationId xmlns:a16="http://schemas.microsoft.com/office/drawing/2014/main" id="{D934DD19-76E1-42D9-9FB0-74E8FBF06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51" name="BExOPRCR0UW7TKXSV5WDTL348FGL" descr="S9JM17GP1802LHN4GT14BJYIC" hidden="1">
          <a:extLst>
            <a:ext uri="{FF2B5EF4-FFF2-40B4-BE49-F238E27FC236}">
              <a16:creationId xmlns:a16="http://schemas.microsoft.com/office/drawing/2014/main" id="{3B75383A-7ED8-4724-9F8D-16F110040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52" name="BEx5OESAY2W8SEGI3TSB65EHJ04B" descr="9CN2Y88X8WYV1HWZG1QILY9BK" hidden="1">
          <a:extLst>
            <a:ext uri="{FF2B5EF4-FFF2-40B4-BE49-F238E27FC236}">
              <a16:creationId xmlns:a16="http://schemas.microsoft.com/office/drawing/2014/main" id="{D7E52038-8F46-48C2-85FE-E1D98A937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53" name="BExGMWEQ2BYRY9BAO5T1X850MJN1" descr="AZ9ST0XDIOP50HSUFO5V31BR0" hidden="1">
          <a:extLst>
            <a:ext uri="{FF2B5EF4-FFF2-40B4-BE49-F238E27FC236}">
              <a16:creationId xmlns:a16="http://schemas.microsoft.com/office/drawing/2014/main" id="{11A03751-0216-4078-9B9F-A66B2C0A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54" name="BExW253QPOZK9KW8BJC3LBXGCG2N" descr="Y5HX37BEUWSN1NEFJKZJXI3SX" hidden="1">
          <a:extLst>
            <a:ext uri="{FF2B5EF4-FFF2-40B4-BE49-F238E27FC236}">
              <a16:creationId xmlns:a16="http://schemas.microsoft.com/office/drawing/2014/main" id="{3163ED28-2034-450A-9383-3224FE04C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55" name="BEx973S463FCQVJ7QDFBUIU0WJ3F" descr="ZQTVYL8DCSADVT0QMRXFLU0TR" hidden="1">
          <a:extLst>
            <a:ext uri="{FF2B5EF4-FFF2-40B4-BE49-F238E27FC236}">
              <a16:creationId xmlns:a16="http://schemas.microsoft.com/office/drawing/2014/main" id="{71869176-144D-45D8-AD89-65591A1CD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56" name="BExRZO0PLWWMCLGRH7EH6UXYWGAJ" descr="9D4GQ34QB727H10MA3SSAR2R9" hidden="1">
          <a:extLst>
            <a:ext uri="{FF2B5EF4-FFF2-40B4-BE49-F238E27FC236}">
              <a16:creationId xmlns:a16="http://schemas.microsoft.com/office/drawing/2014/main" id="{316C01C8-68BF-4D1D-B22B-CD57ADA6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57" name="BExBDP6HNAAJUM39SE5G2C8BKNRQ" descr="1TM64TL2QIMYV7WYSV2VLGXY4" hidden="1">
          <a:extLst>
            <a:ext uri="{FF2B5EF4-FFF2-40B4-BE49-F238E27FC236}">
              <a16:creationId xmlns:a16="http://schemas.microsoft.com/office/drawing/2014/main" id="{A4A16BB3-7315-49B3-A82B-87FEAEFEC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58" name="BExQEGJP61DL2NZY6LMBHBZ0J5YT" descr="D6ZNRZJ7EX4GZT9RO8LE0C905" hidden="1">
          <a:extLst>
            <a:ext uri="{FF2B5EF4-FFF2-40B4-BE49-F238E27FC236}">
              <a16:creationId xmlns:a16="http://schemas.microsoft.com/office/drawing/2014/main" id="{69E39FBD-94BD-4FCB-95B0-F9AF42A0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59" name="BExTY1BCS6HZIF6HI5491FGHDVAE" descr="MJ6976KI2UH1IE8M227DUYXMJ" hidden="1">
          <a:extLst>
            <a:ext uri="{FF2B5EF4-FFF2-40B4-BE49-F238E27FC236}">
              <a16:creationId xmlns:a16="http://schemas.microsoft.com/office/drawing/2014/main" id="{28B54DF7-AAD0-4661-8DF2-155A3C3BB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60" name="BEx5FXJGJOT93D0J2IRJ3985IUMI" hidden="1">
          <a:extLst>
            <a:ext uri="{FF2B5EF4-FFF2-40B4-BE49-F238E27FC236}">
              <a16:creationId xmlns:a16="http://schemas.microsoft.com/office/drawing/2014/main" id="{4F836DD4-6B63-46D9-AA3D-E564D886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61" name="BEx3RTMHAR35NUAAK49TV6NU7EPA" descr="QFXLG4ZCXTRQSJYFCKJ58G9N8" hidden="1">
          <a:extLst>
            <a:ext uri="{FF2B5EF4-FFF2-40B4-BE49-F238E27FC236}">
              <a16:creationId xmlns:a16="http://schemas.microsoft.com/office/drawing/2014/main" id="{C81DFA16-53EF-4CA7-B62C-29971448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62" name="BExS8T38WLC2R738ZC7BDJQAKJAJ" descr="MRI962L5PB0E0YWXCIBN82VJH" hidden="1">
          <a:extLst>
            <a:ext uri="{FF2B5EF4-FFF2-40B4-BE49-F238E27FC236}">
              <a16:creationId xmlns:a16="http://schemas.microsoft.com/office/drawing/2014/main" id="{4D3B52D0-3911-4B06-85EA-8340261D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63" name="BEx5F64BJ6DCM4EJH81D5ZFNPZ0V" descr="7DJ9FILZD2YPS6X1JBP9E76TU" hidden="1">
          <a:extLst>
            <a:ext uri="{FF2B5EF4-FFF2-40B4-BE49-F238E27FC236}">
              <a16:creationId xmlns:a16="http://schemas.microsoft.com/office/drawing/2014/main" id="{66E85F68-1FAC-41C1-86CF-9961ECECB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64" name="BExQEXXHA3EEXR44LT6RKCDWM6ZT" hidden="1">
          <a:extLst>
            <a:ext uri="{FF2B5EF4-FFF2-40B4-BE49-F238E27FC236}">
              <a16:creationId xmlns:a16="http://schemas.microsoft.com/office/drawing/2014/main" id="{66C6E7F2-DA95-4BCC-A8FB-4FB7EC7E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65" name="BEx1X6AMHV6ZK3UJB2BXIJTJHYJU" descr="OALR4L95ELQLZ1Y1LETHM1CS9" hidden="1">
          <a:extLst>
            <a:ext uri="{FF2B5EF4-FFF2-40B4-BE49-F238E27FC236}">
              <a16:creationId xmlns:a16="http://schemas.microsoft.com/office/drawing/2014/main" id="{D3B06902-3A14-4186-B0E7-7F8D2344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66" name="BExSDIVCE09QKG3CT52PHCS6ZJ09" descr="9F076L7EQCF2COMMGCQG6BQGU" hidden="1">
          <a:extLst>
            <a:ext uri="{FF2B5EF4-FFF2-40B4-BE49-F238E27FC236}">
              <a16:creationId xmlns:a16="http://schemas.microsoft.com/office/drawing/2014/main" id="{A3D4284D-853D-419F-AB8E-B96DC61B8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67" name="BEx1QZGQZBAWJ8591VXEIPUOVS7X" descr="MEW27CPIFG44B7E7HEQUUF5QF" hidden="1">
          <a:extLst>
            <a:ext uri="{FF2B5EF4-FFF2-40B4-BE49-F238E27FC236}">
              <a16:creationId xmlns:a16="http://schemas.microsoft.com/office/drawing/2014/main" id="{F3558F95-3BFD-4066-924A-3E713937C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68" name="BExMF7LICJLPXSHM63A6EQ79YQKG" descr="U084VZL15IMB1OFRRAY6GVKAE" hidden="1">
          <a:extLst>
            <a:ext uri="{FF2B5EF4-FFF2-40B4-BE49-F238E27FC236}">
              <a16:creationId xmlns:a16="http://schemas.microsoft.com/office/drawing/2014/main" id="{282CA8F1-F03E-45D8-92E2-3FBCADE51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69" name="BExS343F8GCKP6HTF9Y97L133DX8" descr="ZRF0KB1IYQSNV63CTXT25G67G" hidden="1">
          <a:extLst>
            <a:ext uri="{FF2B5EF4-FFF2-40B4-BE49-F238E27FC236}">
              <a16:creationId xmlns:a16="http://schemas.microsoft.com/office/drawing/2014/main" id="{5A9986D7-052F-45EF-B379-B4DAEF34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70" name="BExZMRC09W87CY4B73NPZMNH21AH" descr="78CUMI0OVLYJRSDRQ3V2YX812" hidden="1">
          <a:extLst>
            <a:ext uri="{FF2B5EF4-FFF2-40B4-BE49-F238E27FC236}">
              <a16:creationId xmlns:a16="http://schemas.microsoft.com/office/drawing/2014/main" id="{4FF5AB56-7F79-49AC-94E6-99B55315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71" name="BExZXVFJ4DY4I24AARDT4AMP6EN1" descr="TXSMH2MTH86CYKA26740RQPUC" hidden="1">
          <a:extLst>
            <a:ext uri="{FF2B5EF4-FFF2-40B4-BE49-F238E27FC236}">
              <a16:creationId xmlns:a16="http://schemas.microsoft.com/office/drawing/2014/main" id="{B7F14D2C-2441-464A-97E9-1AC42F856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72" name="BExOCUIOFQWUGTBU5ESTW3EYEP5C" descr="9BNF49V0R6VVYPHEVMJ3ABDQZ" hidden="1">
          <a:extLst>
            <a:ext uri="{FF2B5EF4-FFF2-40B4-BE49-F238E27FC236}">
              <a16:creationId xmlns:a16="http://schemas.microsoft.com/office/drawing/2014/main" id="{5A78934A-68F5-4ED2-9A7B-B55E52A2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73" name="BExU65O9OE4B4MQ2A3OYH13M8BZJ" descr="3INNIMMPDBB0JF37L81M6ID21" hidden="1">
          <a:extLst>
            <a:ext uri="{FF2B5EF4-FFF2-40B4-BE49-F238E27FC236}">
              <a16:creationId xmlns:a16="http://schemas.microsoft.com/office/drawing/2014/main" id="{B4547B9A-2126-4233-A20D-6D38CC72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74" name="BExOPRCR0UW7TKXSV5WDTL348FGL" descr="S9JM17GP1802LHN4GT14BJYIC" hidden="1">
          <a:extLst>
            <a:ext uri="{FF2B5EF4-FFF2-40B4-BE49-F238E27FC236}">
              <a16:creationId xmlns:a16="http://schemas.microsoft.com/office/drawing/2014/main" id="{2E5D7B34-FDB4-439A-BA4E-60087D51F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75" name="BEx5OESAY2W8SEGI3TSB65EHJ04B" descr="9CN2Y88X8WYV1HWZG1QILY9BK" hidden="1">
          <a:extLst>
            <a:ext uri="{FF2B5EF4-FFF2-40B4-BE49-F238E27FC236}">
              <a16:creationId xmlns:a16="http://schemas.microsoft.com/office/drawing/2014/main" id="{2B7E1F5E-23AA-49F0-818C-1D8D8C14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76" name="BExGMWEQ2BYRY9BAO5T1X850MJN1" descr="AZ9ST0XDIOP50HSUFO5V31BR0" hidden="1">
          <a:extLst>
            <a:ext uri="{FF2B5EF4-FFF2-40B4-BE49-F238E27FC236}">
              <a16:creationId xmlns:a16="http://schemas.microsoft.com/office/drawing/2014/main" id="{AA85B6C2-8F9A-4A35-BD32-B3C40EEA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77" name="BExW253QPOZK9KW8BJC3LBXGCG2N" descr="Y5HX37BEUWSN1NEFJKZJXI3SX" hidden="1">
          <a:extLst>
            <a:ext uri="{FF2B5EF4-FFF2-40B4-BE49-F238E27FC236}">
              <a16:creationId xmlns:a16="http://schemas.microsoft.com/office/drawing/2014/main" id="{F3F0BD41-6242-473B-AB50-00519172F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78" name="BEx973S463FCQVJ7QDFBUIU0WJ3F" descr="ZQTVYL8DCSADVT0QMRXFLU0TR" hidden="1">
          <a:extLst>
            <a:ext uri="{FF2B5EF4-FFF2-40B4-BE49-F238E27FC236}">
              <a16:creationId xmlns:a16="http://schemas.microsoft.com/office/drawing/2014/main" id="{FE6E218B-FC05-41E1-AAC0-DA0AD5345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79" name="BExRZO0PLWWMCLGRH7EH6UXYWGAJ" descr="9D4GQ34QB727H10MA3SSAR2R9" hidden="1">
          <a:extLst>
            <a:ext uri="{FF2B5EF4-FFF2-40B4-BE49-F238E27FC236}">
              <a16:creationId xmlns:a16="http://schemas.microsoft.com/office/drawing/2014/main" id="{AFA65A94-F392-4FD4-B706-037AAF295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80" name="BExBDP6HNAAJUM39SE5G2C8BKNRQ" descr="1TM64TL2QIMYV7WYSV2VLGXY4" hidden="1">
          <a:extLst>
            <a:ext uri="{FF2B5EF4-FFF2-40B4-BE49-F238E27FC236}">
              <a16:creationId xmlns:a16="http://schemas.microsoft.com/office/drawing/2014/main" id="{D31449D9-67A4-4CC7-8299-07A43B422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81" name="BExQEGJP61DL2NZY6LMBHBZ0J5YT" descr="D6ZNRZJ7EX4GZT9RO8LE0C905" hidden="1">
          <a:extLst>
            <a:ext uri="{FF2B5EF4-FFF2-40B4-BE49-F238E27FC236}">
              <a16:creationId xmlns:a16="http://schemas.microsoft.com/office/drawing/2014/main" id="{1CEE2623-D573-4261-AB64-7B3B83A5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82" name="BExTY1BCS6HZIF6HI5491FGHDVAE" descr="MJ6976KI2UH1IE8M227DUYXMJ" hidden="1">
          <a:extLst>
            <a:ext uri="{FF2B5EF4-FFF2-40B4-BE49-F238E27FC236}">
              <a16:creationId xmlns:a16="http://schemas.microsoft.com/office/drawing/2014/main" id="{4ED92140-1F6B-403D-AE69-FB48ACD39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83" name="BEx5FXJGJOT93D0J2IRJ3985IUMI" hidden="1">
          <a:extLst>
            <a:ext uri="{FF2B5EF4-FFF2-40B4-BE49-F238E27FC236}">
              <a16:creationId xmlns:a16="http://schemas.microsoft.com/office/drawing/2014/main" id="{90110698-7156-4AEF-8650-1EBF72E5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84" name="BEx3RTMHAR35NUAAK49TV6NU7EPA" descr="QFXLG4ZCXTRQSJYFCKJ58G9N8" hidden="1">
          <a:extLst>
            <a:ext uri="{FF2B5EF4-FFF2-40B4-BE49-F238E27FC236}">
              <a16:creationId xmlns:a16="http://schemas.microsoft.com/office/drawing/2014/main" id="{F50087E6-899D-4C70-AABC-9FDC34765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85" name="BExS8T38WLC2R738ZC7BDJQAKJAJ" descr="MRI962L5PB0E0YWXCIBN82VJH" hidden="1">
          <a:extLst>
            <a:ext uri="{FF2B5EF4-FFF2-40B4-BE49-F238E27FC236}">
              <a16:creationId xmlns:a16="http://schemas.microsoft.com/office/drawing/2014/main" id="{0E29C4E4-67E0-4BA7-A0D6-AD5D7142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86" name="BEx5F64BJ6DCM4EJH81D5ZFNPZ0V" descr="7DJ9FILZD2YPS6X1JBP9E76TU" hidden="1">
          <a:extLst>
            <a:ext uri="{FF2B5EF4-FFF2-40B4-BE49-F238E27FC236}">
              <a16:creationId xmlns:a16="http://schemas.microsoft.com/office/drawing/2014/main" id="{80E1CA1B-2421-491B-9620-7E12C498E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87" name="BExQEXXHA3EEXR44LT6RKCDWM6ZT" hidden="1">
          <a:extLst>
            <a:ext uri="{FF2B5EF4-FFF2-40B4-BE49-F238E27FC236}">
              <a16:creationId xmlns:a16="http://schemas.microsoft.com/office/drawing/2014/main" id="{B84A8CDB-3348-4AA6-A53F-0338E289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88" name="BEx1X6AMHV6ZK3UJB2BXIJTJHYJU" descr="OALR4L95ELQLZ1Y1LETHM1CS9" hidden="1">
          <a:extLst>
            <a:ext uri="{FF2B5EF4-FFF2-40B4-BE49-F238E27FC236}">
              <a16:creationId xmlns:a16="http://schemas.microsoft.com/office/drawing/2014/main" id="{DDDBAA41-C9BA-43A3-82A6-16DFE26C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89" name="BExSDIVCE09QKG3CT52PHCS6ZJ09" descr="9F076L7EQCF2COMMGCQG6BQGU" hidden="1">
          <a:extLst>
            <a:ext uri="{FF2B5EF4-FFF2-40B4-BE49-F238E27FC236}">
              <a16:creationId xmlns:a16="http://schemas.microsoft.com/office/drawing/2014/main" id="{46FFD971-7DBF-4141-9F0D-576D57BAF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0" name="BEx1QZGQZBAWJ8591VXEIPUOVS7X" descr="MEW27CPIFG44B7E7HEQUUF5QF" hidden="1">
          <a:extLst>
            <a:ext uri="{FF2B5EF4-FFF2-40B4-BE49-F238E27FC236}">
              <a16:creationId xmlns:a16="http://schemas.microsoft.com/office/drawing/2014/main" id="{B411A3A5-91FD-438B-887D-C3C17CB5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1" name="BExMF7LICJLPXSHM63A6EQ79YQKG" descr="U084VZL15IMB1OFRRAY6GVKAE" hidden="1">
          <a:extLst>
            <a:ext uri="{FF2B5EF4-FFF2-40B4-BE49-F238E27FC236}">
              <a16:creationId xmlns:a16="http://schemas.microsoft.com/office/drawing/2014/main" id="{BE079345-A260-412F-BB04-F627E3F5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2" name="BExS343F8GCKP6HTF9Y97L133DX8" descr="ZRF0KB1IYQSNV63CTXT25G67G" hidden="1">
          <a:extLst>
            <a:ext uri="{FF2B5EF4-FFF2-40B4-BE49-F238E27FC236}">
              <a16:creationId xmlns:a16="http://schemas.microsoft.com/office/drawing/2014/main" id="{D185609E-467B-4751-84EC-837888930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3" name="BExZMRC09W87CY4B73NPZMNH21AH" descr="78CUMI0OVLYJRSDRQ3V2YX812" hidden="1">
          <a:extLst>
            <a:ext uri="{FF2B5EF4-FFF2-40B4-BE49-F238E27FC236}">
              <a16:creationId xmlns:a16="http://schemas.microsoft.com/office/drawing/2014/main" id="{2AF8B043-F262-447B-9DAA-30D972664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94" name="BExZXVFJ4DY4I24AARDT4AMP6EN1" descr="TXSMH2MTH86CYKA26740RQPUC" hidden="1">
          <a:extLst>
            <a:ext uri="{FF2B5EF4-FFF2-40B4-BE49-F238E27FC236}">
              <a16:creationId xmlns:a16="http://schemas.microsoft.com/office/drawing/2014/main" id="{4195D2ED-8911-4B5E-B3BE-B7960890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5" name="BExOCUIOFQWUGTBU5ESTW3EYEP5C" descr="9BNF49V0R6VVYPHEVMJ3ABDQZ" hidden="1">
          <a:extLst>
            <a:ext uri="{FF2B5EF4-FFF2-40B4-BE49-F238E27FC236}">
              <a16:creationId xmlns:a16="http://schemas.microsoft.com/office/drawing/2014/main" id="{32A66FC1-2DED-48DB-A777-27C44CD29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6" name="BExU65O9OE4B4MQ2A3OYH13M8BZJ" descr="3INNIMMPDBB0JF37L81M6ID21" hidden="1">
          <a:extLst>
            <a:ext uri="{FF2B5EF4-FFF2-40B4-BE49-F238E27FC236}">
              <a16:creationId xmlns:a16="http://schemas.microsoft.com/office/drawing/2014/main" id="{22BAAE85-D479-4ADC-95DF-4E6E61EC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7" name="BExOPRCR0UW7TKXSV5WDTL348FGL" descr="S9JM17GP1802LHN4GT14BJYIC" hidden="1">
          <a:extLst>
            <a:ext uri="{FF2B5EF4-FFF2-40B4-BE49-F238E27FC236}">
              <a16:creationId xmlns:a16="http://schemas.microsoft.com/office/drawing/2014/main" id="{F7133D0C-5054-444C-BC62-49E60C1D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8" name="BEx5OESAY2W8SEGI3TSB65EHJ04B" descr="9CN2Y88X8WYV1HWZG1QILY9BK" hidden="1">
          <a:extLst>
            <a:ext uri="{FF2B5EF4-FFF2-40B4-BE49-F238E27FC236}">
              <a16:creationId xmlns:a16="http://schemas.microsoft.com/office/drawing/2014/main" id="{DAAFB7FC-3F54-457A-8B38-1593D23B3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99" name="BExGMWEQ2BYRY9BAO5T1X850MJN1" descr="AZ9ST0XDIOP50HSUFO5V31BR0" hidden="1">
          <a:extLst>
            <a:ext uri="{FF2B5EF4-FFF2-40B4-BE49-F238E27FC236}">
              <a16:creationId xmlns:a16="http://schemas.microsoft.com/office/drawing/2014/main" id="{21137AE5-256C-448B-A540-C4FB44DBA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100" name="BExW253QPOZK9KW8BJC3LBXGCG2N" descr="Y5HX37BEUWSN1NEFJKZJXI3SX" hidden="1">
          <a:extLst>
            <a:ext uri="{FF2B5EF4-FFF2-40B4-BE49-F238E27FC236}">
              <a16:creationId xmlns:a16="http://schemas.microsoft.com/office/drawing/2014/main" id="{6A35CEBE-2734-456B-8591-AAA6063A0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01" name="BEx973S463FCQVJ7QDFBUIU0WJ3F" descr="ZQTVYL8DCSADVT0QMRXFLU0TR" hidden="1">
          <a:extLst>
            <a:ext uri="{FF2B5EF4-FFF2-40B4-BE49-F238E27FC236}">
              <a16:creationId xmlns:a16="http://schemas.microsoft.com/office/drawing/2014/main" id="{66F19371-2FE7-4C9E-9135-E720FA8A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02" name="BExRZO0PLWWMCLGRH7EH6UXYWGAJ" descr="9D4GQ34QB727H10MA3SSAR2R9" hidden="1">
          <a:extLst>
            <a:ext uri="{FF2B5EF4-FFF2-40B4-BE49-F238E27FC236}">
              <a16:creationId xmlns:a16="http://schemas.microsoft.com/office/drawing/2014/main" id="{DCD4970E-F2F9-404B-BDCB-4008A873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03" name="BExBDP6HNAAJUM39SE5G2C8BKNRQ" descr="1TM64TL2QIMYV7WYSV2VLGXY4" hidden="1">
          <a:extLst>
            <a:ext uri="{FF2B5EF4-FFF2-40B4-BE49-F238E27FC236}">
              <a16:creationId xmlns:a16="http://schemas.microsoft.com/office/drawing/2014/main" id="{9562BD27-997E-4E68-BC9A-6B3DAD230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04" name="BExQEGJP61DL2NZY6LMBHBZ0J5YT" descr="D6ZNRZJ7EX4GZT9RO8LE0C905" hidden="1">
          <a:extLst>
            <a:ext uri="{FF2B5EF4-FFF2-40B4-BE49-F238E27FC236}">
              <a16:creationId xmlns:a16="http://schemas.microsoft.com/office/drawing/2014/main" id="{5C472AC5-6EC3-43D9-9707-6A3D68122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05" name="BExTY1BCS6HZIF6HI5491FGHDVAE" descr="MJ6976KI2UH1IE8M227DUYXMJ" hidden="1">
          <a:extLst>
            <a:ext uri="{FF2B5EF4-FFF2-40B4-BE49-F238E27FC236}">
              <a16:creationId xmlns:a16="http://schemas.microsoft.com/office/drawing/2014/main" id="{61952D0F-59E8-4239-82E7-38BAC3729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06" name="BEx5FXJGJOT93D0J2IRJ3985IUMI" hidden="1">
          <a:extLst>
            <a:ext uri="{FF2B5EF4-FFF2-40B4-BE49-F238E27FC236}">
              <a16:creationId xmlns:a16="http://schemas.microsoft.com/office/drawing/2014/main" id="{1E3D2CF1-B3C3-41A6-A2FE-D0D06831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07" name="BExS8T38WLC2R738ZC7BDJQAKJAJ" descr="MRI962L5PB0E0YWXCIBN82VJH" hidden="1">
          <a:extLst>
            <a:ext uri="{FF2B5EF4-FFF2-40B4-BE49-F238E27FC236}">
              <a16:creationId xmlns:a16="http://schemas.microsoft.com/office/drawing/2014/main" id="{F44B18F7-4EF7-483F-82A5-B5CE67DF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08" name="BEx5F64BJ6DCM4EJH81D5ZFNPZ0V" descr="7DJ9FILZD2YPS6X1JBP9E76TU" hidden="1">
          <a:extLst>
            <a:ext uri="{FF2B5EF4-FFF2-40B4-BE49-F238E27FC236}">
              <a16:creationId xmlns:a16="http://schemas.microsoft.com/office/drawing/2014/main" id="{9F94B567-1CBE-4C0E-91D5-E5478277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09" name="BExQEXXHA3EEXR44LT6RKCDWM6ZT" hidden="1">
          <a:extLst>
            <a:ext uri="{FF2B5EF4-FFF2-40B4-BE49-F238E27FC236}">
              <a16:creationId xmlns:a16="http://schemas.microsoft.com/office/drawing/2014/main" id="{3BDD6D58-689C-494C-BE9D-2FF56BEC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10" name="BEx1X6AMHV6ZK3UJB2BXIJTJHYJU" descr="OALR4L95ELQLZ1Y1LETHM1CS9" hidden="1">
          <a:extLst>
            <a:ext uri="{FF2B5EF4-FFF2-40B4-BE49-F238E27FC236}">
              <a16:creationId xmlns:a16="http://schemas.microsoft.com/office/drawing/2014/main" id="{DD7CCF56-7399-4450-99E2-0A6911A36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11" name="BEx1QZGQZBAWJ8591VXEIPUOVS7X" descr="MEW27CPIFG44B7E7HEQUUF5QF" hidden="1">
          <a:extLst>
            <a:ext uri="{FF2B5EF4-FFF2-40B4-BE49-F238E27FC236}">
              <a16:creationId xmlns:a16="http://schemas.microsoft.com/office/drawing/2014/main" id="{9F37CF05-8944-4561-99B6-AF5BF4F71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12" name="BExMF7LICJLPXSHM63A6EQ79YQKG" descr="U084VZL15IMB1OFRRAY6GVKAE" hidden="1">
          <a:extLst>
            <a:ext uri="{FF2B5EF4-FFF2-40B4-BE49-F238E27FC236}">
              <a16:creationId xmlns:a16="http://schemas.microsoft.com/office/drawing/2014/main" id="{B627EBB6-DDA5-476E-9D69-43EAF203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13" name="BExS343F8GCKP6HTF9Y97L133DX8" descr="ZRF0KB1IYQSNV63CTXT25G67G" hidden="1">
          <a:extLst>
            <a:ext uri="{FF2B5EF4-FFF2-40B4-BE49-F238E27FC236}">
              <a16:creationId xmlns:a16="http://schemas.microsoft.com/office/drawing/2014/main" id="{CA148E38-299D-46E6-A406-92001C2D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14" name="BExZMRC09W87CY4B73NPZMNH21AH" descr="78CUMI0OVLYJRSDRQ3V2YX812" hidden="1">
          <a:extLst>
            <a:ext uri="{FF2B5EF4-FFF2-40B4-BE49-F238E27FC236}">
              <a16:creationId xmlns:a16="http://schemas.microsoft.com/office/drawing/2014/main" id="{1E519CBE-EC16-46D9-8585-79EF9DF0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115" name="BExZXVFJ4DY4I24AARDT4AMP6EN1" descr="TXSMH2MTH86CYKA26740RQPUC" hidden="1">
          <a:extLst>
            <a:ext uri="{FF2B5EF4-FFF2-40B4-BE49-F238E27FC236}">
              <a16:creationId xmlns:a16="http://schemas.microsoft.com/office/drawing/2014/main" id="{17DBE032-E8C8-4B08-9014-9D75C77F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16" name="BExOCUIOFQWUGTBU5ESTW3EYEP5C" descr="9BNF49V0R6VVYPHEVMJ3ABDQZ" hidden="1">
          <a:extLst>
            <a:ext uri="{FF2B5EF4-FFF2-40B4-BE49-F238E27FC236}">
              <a16:creationId xmlns:a16="http://schemas.microsoft.com/office/drawing/2014/main" id="{40A32E8B-82E6-4A08-A917-74FCCBBD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17" name="BExU65O9OE4B4MQ2A3OYH13M8BZJ" descr="3INNIMMPDBB0JF37L81M6ID21" hidden="1">
          <a:extLst>
            <a:ext uri="{FF2B5EF4-FFF2-40B4-BE49-F238E27FC236}">
              <a16:creationId xmlns:a16="http://schemas.microsoft.com/office/drawing/2014/main" id="{B51CA7CE-2F73-40B5-9336-5D93A20E1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18" name="BExOPRCR0UW7TKXSV5WDTL348FGL" descr="S9JM17GP1802LHN4GT14BJYIC" hidden="1">
          <a:extLst>
            <a:ext uri="{FF2B5EF4-FFF2-40B4-BE49-F238E27FC236}">
              <a16:creationId xmlns:a16="http://schemas.microsoft.com/office/drawing/2014/main" id="{AFCA8D1F-E80E-4F38-9D2C-54AC0AA8F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19" name="BEx5OESAY2W8SEGI3TSB65EHJ04B" descr="9CN2Y88X8WYV1HWZG1QILY9BK" hidden="1">
          <a:extLst>
            <a:ext uri="{FF2B5EF4-FFF2-40B4-BE49-F238E27FC236}">
              <a16:creationId xmlns:a16="http://schemas.microsoft.com/office/drawing/2014/main" id="{F16522C4-9883-4BAF-9709-0DE7CF79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20" name="BExGMWEQ2BYRY9BAO5T1X850MJN1" descr="AZ9ST0XDIOP50HSUFO5V31BR0" hidden="1">
          <a:extLst>
            <a:ext uri="{FF2B5EF4-FFF2-40B4-BE49-F238E27FC236}">
              <a16:creationId xmlns:a16="http://schemas.microsoft.com/office/drawing/2014/main" id="{22ECB61A-68FE-4EDF-8445-C921B4850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122" name="BExW253QPOZK9KW8BJC3LBXGCG2N" descr="Y5HX37BEUWSN1NEFJKZJXI3SX" hidden="1">
          <a:extLst>
            <a:ext uri="{FF2B5EF4-FFF2-40B4-BE49-F238E27FC236}">
              <a16:creationId xmlns:a16="http://schemas.microsoft.com/office/drawing/2014/main" id="{E5BB954A-EE32-413A-9D57-1000ADE6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23" name="BEx973S463FCQVJ7QDFBUIU0WJ3F" descr="ZQTVYL8DCSADVT0QMRXFLU0TR" hidden="1">
          <a:extLst>
            <a:ext uri="{FF2B5EF4-FFF2-40B4-BE49-F238E27FC236}">
              <a16:creationId xmlns:a16="http://schemas.microsoft.com/office/drawing/2014/main" id="{55441133-A3FA-43AB-8BAF-1592C6EE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24" name="BExRZO0PLWWMCLGRH7EH6UXYWGAJ" descr="9D4GQ34QB727H10MA3SSAR2R9" hidden="1">
          <a:extLst>
            <a:ext uri="{FF2B5EF4-FFF2-40B4-BE49-F238E27FC236}">
              <a16:creationId xmlns:a16="http://schemas.microsoft.com/office/drawing/2014/main" id="{25F023F8-A29B-40C6-A81A-0605BC61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25" name="BExBDP6HNAAJUM39SE5G2C8BKNRQ" descr="1TM64TL2QIMYV7WYSV2VLGXY4" hidden="1">
          <a:extLst>
            <a:ext uri="{FF2B5EF4-FFF2-40B4-BE49-F238E27FC236}">
              <a16:creationId xmlns:a16="http://schemas.microsoft.com/office/drawing/2014/main" id="{2B38D143-E488-47EB-BDD7-38613073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26" name="BExQEGJP61DL2NZY6LMBHBZ0J5YT" descr="D6ZNRZJ7EX4GZT9RO8LE0C905" hidden="1">
          <a:extLst>
            <a:ext uri="{FF2B5EF4-FFF2-40B4-BE49-F238E27FC236}">
              <a16:creationId xmlns:a16="http://schemas.microsoft.com/office/drawing/2014/main" id="{C57DD94E-60B0-444B-B8E7-A3401FE75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27" name="BExTY1BCS6HZIF6HI5491FGHDVAE" descr="MJ6976KI2UH1IE8M227DUYXMJ" hidden="1">
          <a:extLst>
            <a:ext uri="{FF2B5EF4-FFF2-40B4-BE49-F238E27FC236}">
              <a16:creationId xmlns:a16="http://schemas.microsoft.com/office/drawing/2014/main" id="{863003FD-21F9-46ED-8ADB-96156AF5B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28" name="BEx5FXJGJOT93D0J2IRJ3985IUMI" hidden="1">
          <a:extLst>
            <a:ext uri="{FF2B5EF4-FFF2-40B4-BE49-F238E27FC236}">
              <a16:creationId xmlns:a16="http://schemas.microsoft.com/office/drawing/2014/main" id="{2A0C513D-FA3F-4A2D-A089-07011E95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29" name="BExS8T38WLC2R738ZC7BDJQAKJAJ" descr="MRI962L5PB0E0YWXCIBN82VJH" hidden="1">
          <a:extLst>
            <a:ext uri="{FF2B5EF4-FFF2-40B4-BE49-F238E27FC236}">
              <a16:creationId xmlns:a16="http://schemas.microsoft.com/office/drawing/2014/main" id="{5D01B7F5-BB58-404A-94C9-2893518B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30" name="BEx5F64BJ6DCM4EJH81D5ZFNPZ0V" descr="7DJ9FILZD2YPS6X1JBP9E76TU" hidden="1">
          <a:extLst>
            <a:ext uri="{FF2B5EF4-FFF2-40B4-BE49-F238E27FC236}">
              <a16:creationId xmlns:a16="http://schemas.microsoft.com/office/drawing/2014/main" id="{3260F53B-42CD-4656-AFBF-221710BF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31" name="BExQEXXHA3EEXR44LT6RKCDWM6ZT" hidden="1">
          <a:extLst>
            <a:ext uri="{FF2B5EF4-FFF2-40B4-BE49-F238E27FC236}">
              <a16:creationId xmlns:a16="http://schemas.microsoft.com/office/drawing/2014/main" id="{80A9AF11-BB52-42D7-8E25-6FBEA7FD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32" name="BEx1X6AMHV6ZK3UJB2BXIJTJHYJU" descr="OALR4L95ELQLZ1Y1LETHM1CS9" hidden="1">
          <a:extLst>
            <a:ext uri="{FF2B5EF4-FFF2-40B4-BE49-F238E27FC236}">
              <a16:creationId xmlns:a16="http://schemas.microsoft.com/office/drawing/2014/main" id="{C96C0689-0542-4433-BE5D-3053184C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33" name="BEx1QZGQZBAWJ8591VXEIPUOVS7X" descr="MEW27CPIFG44B7E7HEQUUF5QF" hidden="1">
          <a:extLst>
            <a:ext uri="{FF2B5EF4-FFF2-40B4-BE49-F238E27FC236}">
              <a16:creationId xmlns:a16="http://schemas.microsoft.com/office/drawing/2014/main" id="{181299E6-E6A4-463B-9BF1-5DB09C12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34" name="BExMF7LICJLPXSHM63A6EQ79YQKG" descr="U084VZL15IMB1OFRRAY6GVKAE" hidden="1">
          <a:extLst>
            <a:ext uri="{FF2B5EF4-FFF2-40B4-BE49-F238E27FC236}">
              <a16:creationId xmlns:a16="http://schemas.microsoft.com/office/drawing/2014/main" id="{45340F33-CBD2-47B4-9B47-122FE27D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35" name="BExS343F8GCKP6HTF9Y97L133DX8" descr="ZRF0KB1IYQSNV63CTXT25G67G" hidden="1">
          <a:extLst>
            <a:ext uri="{FF2B5EF4-FFF2-40B4-BE49-F238E27FC236}">
              <a16:creationId xmlns:a16="http://schemas.microsoft.com/office/drawing/2014/main" id="{6CAC0173-2EB5-41EE-82E4-C76E8E24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36" name="BExZMRC09W87CY4B73NPZMNH21AH" descr="78CUMI0OVLYJRSDRQ3V2YX812" hidden="1">
          <a:extLst>
            <a:ext uri="{FF2B5EF4-FFF2-40B4-BE49-F238E27FC236}">
              <a16:creationId xmlns:a16="http://schemas.microsoft.com/office/drawing/2014/main" id="{7B1DFFDA-34F8-4D35-8E3C-5F577562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137" name="BExZXVFJ4DY4I24AARDT4AMP6EN1" descr="TXSMH2MTH86CYKA26740RQPUC" hidden="1">
          <a:extLst>
            <a:ext uri="{FF2B5EF4-FFF2-40B4-BE49-F238E27FC236}">
              <a16:creationId xmlns:a16="http://schemas.microsoft.com/office/drawing/2014/main" id="{53418930-5EE2-4E4F-B781-18F380F7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38" name="BExOCUIOFQWUGTBU5ESTW3EYEP5C" descr="9BNF49V0R6VVYPHEVMJ3ABDQZ" hidden="1">
          <a:extLst>
            <a:ext uri="{FF2B5EF4-FFF2-40B4-BE49-F238E27FC236}">
              <a16:creationId xmlns:a16="http://schemas.microsoft.com/office/drawing/2014/main" id="{29B7969A-97FA-44A3-A892-FAFF722D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39" name="BExU65O9OE4B4MQ2A3OYH13M8BZJ" descr="3INNIMMPDBB0JF37L81M6ID21" hidden="1">
          <a:extLst>
            <a:ext uri="{FF2B5EF4-FFF2-40B4-BE49-F238E27FC236}">
              <a16:creationId xmlns:a16="http://schemas.microsoft.com/office/drawing/2014/main" id="{41543083-5CE9-4DEB-8F15-AFF2B1BC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40" name="BExOPRCR0UW7TKXSV5WDTL348FGL" descr="S9JM17GP1802LHN4GT14BJYIC" hidden="1">
          <a:extLst>
            <a:ext uri="{FF2B5EF4-FFF2-40B4-BE49-F238E27FC236}">
              <a16:creationId xmlns:a16="http://schemas.microsoft.com/office/drawing/2014/main" id="{49CE19E5-B440-4A0D-BB88-33C2F128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41" name="BEx5OESAY2W8SEGI3TSB65EHJ04B" descr="9CN2Y88X8WYV1HWZG1QILY9BK" hidden="1">
          <a:extLst>
            <a:ext uri="{FF2B5EF4-FFF2-40B4-BE49-F238E27FC236}">
              <a16:creationId xmlns:a16="http://schemas.microsoft.com/office/drawing/2014/main" id="{79237F54-601A-4227-AB35-476D9B6A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42" name="BExGMWEQ2BYRY9BAO5T1X850MJN1" descr="AZ9ST0XDIOP50HSUFO5V31BR0" hidden="1">
          <a:extLst>
            <a:ext uri="{FF2B5EF4-FFF2-40B4-BE49-F238E27FC236}">
              <a16:creationId xmlns:a16="http://schemas.microsoft.com/office/drawing/2014/main" id="{CBE53767-88B2-48B1-8E80-FE0CC253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144" name="BExW253QPOZK9KW8BJC3LBXGCG2N" descr="Y5HX37BEUWSN1NEFJKZJXI3SX" hidden="1">
          <a:extLst>
            <a:ext uri="{FF2B5EF4-FFF2-40B4-BE49-F238E27FC236}">
              <a16:creationId xmlns:a16="http://schemas.microsoft.com/office/drawing/2014/main" id="{3DE21402-6576-4E85-98F6-C49383DE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45" name="BEx973S463FCQVJ7QDFBUIU0WJ3F" descr="ZQTVYL8DCSADVT0QMRXFLU0TR" hidden="1">
          <a:extLst>
            <a:ext uri="{FF2B5EF4-FFF2-40B4-BE49-F238E27FC236}">
              <a16:creationId xmlns:a16="http://schemas.microsoft.com/office/drawing/2014/main" id="{88C55537-F295-4F85-8D46-26687FC5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46" name="BExRZO0PLWWMCLGRH7EH6UXYWGAJ" descr="9D4GQ34QB727H10MA3SSAR2R9" hidden="1">
          <a:extLst>
            <a:ext uri="{FF2B5EF4-FFF2-40B4-BE49-F238E27FC236}">
              <a16:creationId xmlns:a16="http://schemas.microsoft.com/office/drawing/2014/main" id="{5FD78853-601F-4E32-8812-BAB73159C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47" name="BExBDP6HNAAJUM39SE5G2C8BKNRQ" descr="1TM64TL2QIMYV7WYSV2VLGXY4" hidden="1">
          <a:extLst>
            <a:ext uri="{FF2B5EF4-FFF2-40B4-BE49-F238E27FC236}">
              <a16:creationId xmlns:a16="http://schemas.microsoft.com/office/drawing/2014/main" id="{CEDA203A-CE6F-45C5-B448-32F99AAEF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48" name="BExQEGJP61DL2NZY6LMBHBZ0J5YT" descr="D6ZNRZJ7EX4GZT9RO8LE0C905" hidden="1">
          <a:extLst>
            <a:ext uri="{FF2B5EF4-FFF2-40B4-BE49-F238E27FC236}">
              <a16:creationId xmlns:a16="http://schemas.microsoft.com/office/drawing/2014/main" id="{8CEFBB60-56E2-4B16-B409-1D1754F0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49" name="BExTY1BCS6HZIF6HI5491FGHDVAE" descr="MJ6976KI2UH1IE8M227DUYXMJ" hidden="1">
          <a:extLst>
            <a:ext uri="{FF2B5EF4-FFF2-40B4-BE49-F238E27FC236}">
              <a16:creationId xmlns:a16="http://schemas.microsoft.com/office/drawing/2014/main" id="{7C46F57A-534F-4BD6-BA64-E7AB181E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50" name="BEx5FXJGJOT93D0J2IRJ3985IUMI" hidden="1">
          <a:extLst>
            <a:ext uri="{FF2B5EF4-FFF2-40B4-BE49-F238E27FC236}">
              <a16:creationId xmlns:a16="http://schemas.microsoft.com/office/drawing/2014/main" id="{8DC2B53B-A2B6-49BA-A52D-B1385178A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51" name="BExS8T38WLC2R738ZC7BDJQAKJAJ" descr="MRI962L5PB0E0YWXCIBN82VJH" hidden="1">
          <a:extLst>
            <a:ext uri="{FF2B5EF4-FFF2-40B4-BE49-F238E27FC236}">
              <a16:creationId xmlns:a16="http://schemas.microsoft.com/office/drawing/2014/main" id="{5291887F-CC20-4103-93B9-A5544AE7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52" name="BEx5F64BJ6DCM4EJH81D5ZFNPZ0V" descr="7DJ9FILZD2YPS6X1JBP9E76TU" hidden="1">
          <a:extLst>
            <a:ext uri="{FF2B5EF4-FFF2-40B4-BE49-F238E27FC236}">
              <a16:creationId xmlns:a16="http://schemas.microsoft.com/office/drawing/2014/main" id="{71065476-13AD-47DE-93DA-E6C6D5AD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53" name="BExQEXXHA3EEXR44LT6RKCDWM6ZT" hidden="1">
          <a:extLst>
            <a:ext uri="{FF2B5EF4-FFF2-40B4-BE49-F238E27FC236}">
              <a16:creationId xmlns:a16="http://schemas.microsoft.com/office/drawing/2014/main" id="{FB65A2B3-8759-4092-9E8E-60796797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54" name="BEx1X6AMHV6ZK3UJB2BXIJTJHYJU" descr="OALR4L95ELQLZ1Y1LETHM1CS9" hidden="1">
          <a:extLst>
            <a:ext uri="{FF2B5EF4-FFF2-40B4-BE49-F238E27FC236}">
              <a16:creationId xmlns:a16="http://schemas.microsoft.com/office/drawing/2014/main" id="{E6153394-F047-4C04-9C18-093F77CB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55" name="BEx1QZGQZBAWJ8591VXEIPUOVS7X" descr="MEW27CPIFG44B7E7HEQUUF5QF" hidden="1">
          <a:extLst>
            <a:ext uri="{FF2B5EF4-FFF2-40B4-BE49-F238E27FC236}">
              <a16:creationId xmlns:a16="http://schemas.microsoft.com/office/drawing/2014/main" id="{EFA9BDF3-26F5-43D7-B276-208AD8D17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56" name="BExMF7LICJLPXSHM63A6EQ79YQKG" descr="U084VZL15IMB1OFRRAY6GVKAE" hidden="1">
          <a:extLst>
            <a:ext uri="{FF2B5EF4-FFF2-40B4-BE49-F238E27FC236}">
              <a16:creationId xmlns:a16="http://schemas.microsoft.com/office/drawing/2014/main" id="{0F7D7A0A-D6DA-4DD3-94D9-377C1EEA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57" name="BExS343F8GCKP6HTF9Y97L133DX8" descr="ZRF0KB1IYQSNV63CTXT25G67G" hidden="1">
          <a:extLst>
            <a:ext uri="{FF2B5EF4-FFF2-40B4-BE49-F238E27FC236}">
              <a16:creationId xmlns:a16="http://schemas.microsoft.com/office/drawing/2014/main" id="{DEED2995-266E-4F1E-BA36-350C424A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58" name="BExZMRC09W87CY4B73NPZMNH21AH" descr="78CUMI0OVLYJRSDRQ3V2YX812" hidden="1">
          <a:extLst>
            <a:ext uri="{FF2B5EF4-FFF2-40B4-BE49-F238E27FC236}">
              <a16:creationId xmlns:a16="http://schemas.microsoft.com/office/drawing/2014/main" id="{BEC494DD-80C7-4B39-9269-4160890A7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159" name="BExZXVFJ4DY4I24AARDT4AMP6EN1" descr="TXSMH2MTH86CYKA26740RQPUC" hidden="1">
          <a:extLst>
            <a:ext uri="{FF2B5EF4-FFF2-40B4-BE49-F238E27FC236}">
              <a16:creationId xmlns:a16="http://schemas.microsoft.com/office/drawing/2014/main" id="{78ABC2A1-5CDB-4A69-A726-14221BB97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60" name="BExOCUIOFQWUGTBU5ESTW3EYEP5C" descr="9BNF49V0R6VVYPHEVMJ3ABDQZ" hidden="1">
          <a:extLst>
            <a:ext uri="{FF2B5EF4-FFF2-40B4-BE49-F238E27FC236}">
              <a16:creationId xmlns:a16="http://schemas.microsoft.com/office/drawing/2014/main" id="{75E51591-FC96-48F6-8151-563DAA60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61" name="BExU65O9OE4B4MQ2A3OYH13M8BZJ" descr="3INNIMMPDBB0JF37L81M6ID21" hidden="1">
          <a:extLst>
            <a:ext uri="{FF2B5EF4-FFF2-40B4-BE49-F238E27FC236}">
              <a16:creationId xmlns:a16="http://schemas.microsoft.com/office/drawing/2014/main" id="{8C39EF99-C26D-4B27-A899-AF7F1389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62" name="BExOPRCR0UW7TKXSV5WDTL348FGL" descr="S9JM17GP1802LHN4GT14BJYIC" hidden="1">
          <a:extLst>
            <a:ext uri="{FF2B5EF4-FFF2-40B4-BE49-F238E27FC236}">
              <a16:creationId xmlns:a16="http://schemas.microsoft.com/office/drawing/2014/main" id="{FF74000F-C179-4527-902D-86C60179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63" name="BEx5OESAY2W8SEGI3TSB65EHJ04B" descr="9CN2Y88X8WYV1HWZG1QILY9BK" hidden="1">
          <a:extLst>
            <a:ext uri="{FF2B5EF4-FFF2-40B4-BE49-F238E27FC236}">
              <a16:creationId xmlns:a16="http://schemas.microsoft.com/office/drawing/2014/main" id="{30AF0DF1-C3AF-4A72-9384-8B9676309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64" name="BExGMWEQ2BYRY9BAO5T1X850MJN1" descr="AZ9ST0XDIOP50HSUFO5V31BR0" hidden="1">
          <a:extLst>
            <a:ext uri="{FF2B5EF4-FFF2-40B4-BE49-F238E27FC236}">
              <a16:creationId xmlns:a16="http://schemas.microsoft.com/office/drawing/2014/main" id="{417B8754-BF14-47AA-AB34-ACAFD4556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166" name="BExW253QPOZK9KW8BJC3LBXGCG2N" descr="Y5HX37BEUWSN1NEFJKZJXI3SX" hidden="1">
          <a:extLst>
            <a:ext uri="{FF2B5EF4-FFF2-40B4-BE49-F238E27FC236}">
              <a16:creationId xmlns:a16="http://schemas.microsoft.com/office/drawing/2014/main" id="{A611BB25-6541-4DA0-9879-E46C54B0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67" name="BEx973S463FCQVJ7QDFBUIU0WJ3F" descr="ZQTVYL8DCSADVT0QMRXFLU0TR" hidden="1">
          <a:extLst>
            <a:ext uri="{FF2B5EF4-FFF2-40B4-BE49-F238E27FC236}">
              <a16:creationId xmlns:a16="http://schemas.microsoft.com/office/drawing/2014/main" id="{208587DC-8361-4E80-85ED-6B191450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68" name="BExRZO0PLWWMCLGRH7EH6UXYWGAJ" descr="9D4GQ34QB727H10MA3SSAR2R9" hidden="1">
          <a:extLst>
            <a:ext uri="{FF2B5EF4-FFF2-40B4-BE49-F238E27FC236}">
              <a16:creationId xmlns:a16="http://schemas.microsoft.com/office/drawing/2014/main" id="{9F782A05-BED4-4BDC-BD67-721DDCDA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69" name="BExBDP6HNAAJUM39SE5G2C8BKNRQ" descr="1TM64TL2QIMYV7WYSV2VLGXY4" hidden="1">
          <a:extLst>
            <a:ext uri="{FF2B5EF4-FFF2-40B4-BE49-F238E27FC236}">
              <a16:creationId xmlns:a16="http://schemas.microsoft.com/office/drawing/2014/main" id="{DB0C802E-C165-45F0-B829-133CCCD86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70" name="BExQEGJP61DL2NZY6LMBHBZ0J5YT" descr="D6ZNRZJ7EX4GZT9RO8LE0C905" hidden="1">
          <a:extLst>
            <a:ext uri="{FF2B5EF4-FFF2-40B4-BE49-F238E27FC236}">
              <a16:creationId xmlns:a16="http://schemas.microsoft.com/office/drawing/2014/main" id="{28F6E7ED-F9ED-45AC-A9A8-AC7CE2EB8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71" name="BExTY1BCS6HZIF6HI5491FGHDVAE" descr="MJ6976KI2UH1IE8M227DUYXMJ" hidden="1">
          <a:extLst>
            <a:ext uri="{FF2B5EF4-FFF2-40B4-BE49-F238E27FC236}">
              <a16:creationId xmlns:a16="http://schemas.microsoft.com/office/drawing/2014/main" id="{6025D229-43C0-4583-9E90-6F23FA93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72" name="BEx5FXJGJOT93D0J2IRJ3985IUMI" hidden="1">
          <a:extLst>
            <a:ext uri="{FF2B5EF4-FFF2-40B4-BE49-F238E27FC236}">
              <a16:creationId xmlns:a16="http://schemas.microsoft.com/office/drawing/2014/main" id="{18CA8298-DA41-473B-9450-5DE00FB0E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 macro="[16]!DesignIconClicked">
      <xdr:nvPicPr>
        <xdr:cNvPr id="173" name="BEx3RTMHAR35NUAAK49TV6NU7EPA" descr="QFXLG4ZCXTRQSJYFCKJ58G9N8" hidden="1">
          <a:extLst>
            <a:ext uri="{FF2B5EF4-FFF2-40B4-BE49-F238E27FC236}">
              <a16:creationId xmlns:a16="http://schemas.microsoft.com/office/drawing/2014/main" id="{B6229E80-48F7-480C-822F-9C252DF4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74" name="BExS8T38WLC2R738ZC7BDJQAKJAJ" descr="MRI962L5PB0E0YWXCIBN82VJH" hidden="1">
          <a:extLst>
            <a:ext uri="{FF2B5EF4-FFF2-40B4-BE49-F238E27FC236}">
              <a16:creationId xmlns:a16="http://schemas.microsoft.com/office/drawing/2014/main" id="{DC2986B7-02B7-460F-A7A7-71C5C548F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75" name="BEx5F64BJ6DCM4EJH81D5ZFNPZ0V" descr="7DJ9FILZD2YPS6X1JBP9E76TU" hidden="1">
          <a:extLst>
            <a:ext uri="{FF2B5EF4-FFF2-40B4-BE49-F238E27FC236}">
              <a16:creationId xmlns:a16="http://schemas.microsoft.com/office/drawing/2014/main" id="{DE2AB804-A451-470F-9821-85E83AB72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76" name="BExQEXXHA3EEXR44LT6RKCDWM6ZT" hidden="1">
          <a:extLst>
            <a:ext uri="{FF2B5EF4-FFF2-40B4-BE49-F238E27FC236}">
              <a16:creationId xmlns:a16="http://schemas.microsoft.com/office/drawing/2014/main" id="{8936B061-4E20-4875-91D4-7D67934A0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177" name="BEx1X6AMHV6ZK3UJB2BXIJTJHYJU" descr="OALR4L95ELQLZ1Y1LETHM1CS9" hidden="1">
          <a:extLst>
            <a:ext uri="{FF2B5EF4-FFF2-40B4-BE49-F238E27FC236}">
              <a16:creationId xmlns:a16="http://schemas.microsoft.com/office/drawing/2014/main" id="{239F3209-AF1F-4FD7-997C-E96DF2FD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 macro="[16]!DesignIconClicked">
      <xdr:nvPicPr>
        <xdr:cNvPr id="178" name="BExSDIVCE09QKG3CT52PHCS6ZJ09" descr="9F076L7EQCF2COMMGCQG6BQGU" hidden="1">
          <a:extLst>
            <a:ext uri="{FF2B5EF4-FFF2-40B4-BE49-F238E27FC236}">
              <a16:creationId xmlns:a16="http://schemas.microsoft.com/office/drawing/2014/main" id="{98CC2377-A482-40E0-A350-6B2CDFF3B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79" name="BEx1QZGQZBAWJ8591VXEIPUOVS7X" descr="MEW27CPIFG44B7E7HEQUUF5QF" hidden="1">
          <a:extLst>
            <a:ext uri="{FF2B5EF4-FFF2-40B4-BE49-F238E27FC236}">
              <a16:creationId xmlns:a16="http://schemas.microsoft.com/office/drawing/2014/main" id="{FCF60AC2-9DA5-463D-B4A3-55F62E71E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80" name="BExMF7LICJLPXSHM63A6EQ79YQKG" descr="U084VZL15IMB1OFRRAY6GVKAE" hidden="1">
          <a:extLst>
            <a:ext uri="{FF2B5EF4-FFF2-40B4-BE49-F238E27FC236}">
              <a16:creationId xmlns:a16="http://schemas.microsoft.com/office/drawing/2014/main" id="{41A06634-002D-4F55-9130-FBA25B22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81" name="BExS343F8GCKP6HTF9Y97L133DX8" descr="ZRF0KB1IYQSNV63CTXT25G67G" hidden="1">
          <a:extLst>
            <a:ext uri="{FF2B5EF4-FFF2-40B4-BE49-F238E27FC236}">
              <a16:creationId xmlns:a16="http://schemas.microsoft.com/office/drawing/2014/main" id="{4A43D0D1-BB87-4BAE-8E7E-585A93F1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82" name="BExZMRC09W87CY4B73NPZMNH21AH" descr="78CUMI0OVLYJRSDRQ3V2YX812" hidden="1">
          <a:extLst>
            <a:ext uri="{FF2B5EF4-FFF2-40B4-BE49-F238E27FC236}">
              <a16:creationId xmlns:a16="http://schemas.microsoft.com/office/drawing/2014/main" id="{E116FDA4-84FB-473E-B871-B173D4500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183" name="BExZXVFJ4DY4I24AARDT4AMP6EN1" descr="TXSMH2MTH86CYKA26740RQPUC" hidden="1">
          <a:extLst>
            <a:ext uri="{FF2B5EF4-FFF2-40B4-BE49-F238E27FC236}">
              <a16:creationId xmlns:a16="http://schemas.microsoft.com/office/drawing/2014/main" id="{164AB70C-AAF2-4090-BB8D-CC39EFE9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84" name="BExOCUIOFQWUGTBU5ESTW3EYEP5C" descr="9BNF49V0R6VVYPHEVMJ3ABDQZ" hidden="1">
          <a:extLst>
            <a:ext uri="{FF2B5EF4-FFF2-40B4-BE49-F238E27FC236}">
              <a16:creationId xmlns:a16="http://schemas.microsoft.com/office/drawing/2014/main" id="{9D8631F4-AD70-4F19-A799-D0E5A1BC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85" name="BExU65O9OE4B4MQ2A3OYH13M8BZJ" descr="3INNIMMPDBB0JF37L81M6ID21" hidden="1">
          <a:extLst>
            <a:ext uri="{FF2B5EF4-FFF2-40B4-BE49-F238E27FC236}">
              <a16:creationId xmlns:a16="http://schemas.microsoft.com/office/drawing/2014/main" id="{DB33B8D8-4BC4-4C9D-A34F-8EB030292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86" name="BExOPRCR0UW7TKXSV5WDTL348FGL" descr="S9JM17GP1802LHN4GT14BJYIC" hidden="1">
          <a:extLst>
            <a:ext uri="{FF2B5EF4-FFF2-40B4-BE49-F238E27FC236}">
              <a16:creationId xmlns:a16="http://schemas.microsoft.com/office/drawing/2014/main" id="{E6A15CCE-A854-4B91-A0D8-345E9BA1C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87" name="BEx5OESAY2W8SEGI3TSB65EHJ04B" descr="9CN2Y88X8WYV1HWZG1QILY9BK" hidden="1">
          <a:extLst>
            <a:ext uri="{FF2B5EF4-FFF2-40B4-BE49-F238E27FC236}">
              <a16:creationId xmlns:a16="http://schemas.microsoft.com/office/drawing/2014/main" id="{FEB49051-858D-4137-ADFC-C6542A6B0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188" name="BExGMWEQ2BYRY9BAO5T1X850MJN1" descr="AZ9ST0XDIOP50HSUFO5V31BR0" hidden="1">
          <a:extLst>
            <a:ext uri="{FF2B5EF4-FFF2-40B4-BE49-F238E27FC236}">
              <a16:creationId xmlns:a16="http://schemas.microsoft.com/office/drawing/2014/main" id="{8C58FC0B-15BA-4705-892B-AF3FA6C8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189" name="BExW253QPOZK9KW8BJC3LBXGCG2N" descr="Y5HX37BEUWSN1NEFJKZJXI3SX" hidden="1">
          <a:extLst>
            <a:ext uri="{FF2B5EF4-FFF2-40B4-BE49-F238E27FC236}">
              <a16:creationId xmlns:a16="http://schemas.microsoft.com/office/drawing/2014/main" id="{81E39C9E-DA80-4214-88B5-7232400B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90" name="BEx973S463FCQVJ7QDFBUIU0WJ3F" descr="ZQTVYL8DCSADVT0QMRXFLU0TR" hidden="1">
          <a:extLst>
            <a:ext uri="{FF2B5EF4-FFF2-40B4-BE49-F238E27FC236}">
              <a16:creationId xmlns:a16="http://schemas.microsoft.com/office/drawing/2014/main" id="{9CF96937-EBDC-4284-AF9C-8A6C8DD3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91" name="BEx5FXJGJOT93D0J2IRJ3985IUMI" hidden="1">
          <a:extLst>
            <a:ext uri="{FF2B5EF4-FFF2-40B4-BE49-F238E27FC236}">
              <a16:creationId xmlns:a16="http://schemas.microsoft.com/office/drawing/2014/main" id="{4154124F-F3E3-413B-96CF-ADF87068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192" name="BExS8T38WLC2R738ZC7BDJQAKJAJ" descr="MRI962L5PB0E0YWXCIBN82VJH" hidden="1">
          <a:extLst>
            <a:ext uri="{FF2B5EF4-FFF2-40B4-BE49-F238E27FC236}">
              <a16:creationId xmlns:a16="http://schemas.microsoft.com/office/drawing/2014/main" id="{61137F7E-BD59-4B7A-A108-9F294BBE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93" name="BEx5F64BJ6DCM4EJH81D5ZFNPZ0V" descr="7DJ9FILZD2YPS6X1JBP9E76TU" hidden="1">
          <a:extLst>
            <a:ext uri="{FF2B5EF4-FFF2-40B4-BE49-F238E27FC236}">
              <a16:creationId xmlns:a16="http://schemas.microsoft.com/office/drawing/2014/main" id="{9E95EC5E-EFED-4347-9170-2C74CF48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94" name="BExQEXXHA3EEXR44LT6RKCDWM6ZT" hidden="1">
          <a:extLst>
            <a:ext uri="{FF2B5EF4-FFF2-40B4-BE49-F238E27FC236}">
              <a16:creationId xmlns:a16="http://schemas.microsoft.com/office/drawing/2014/main" id="{2F1D77FC-B5BE-483F-B914-11802E10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95" name="BExU65O9OE4B4MQ2A3OYH13M8BZJ" descr="3INNIMMPDBB0JF37L81M6ID21" hidden="1">
          <a:extLst>
            <a:ext uri="{FF2B5EF4-FFF2-40B4-BE49-F238E27FC236}">
              <a16:creationId xmlns:a16="http://schemas.microsoft.com/office/drawing/2014/main" id="{116A9474-0AC2-4412-B0B5-51064705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96" name="BExOPRCR0UW7TKXSV5WDTL348FGL" descr="S9JM17GP1802LHN4GT14BJYIC" hidden="1">
          <a:extLst>
            <a:ext uri="{FF2B5EF4-FFF2-40B4-BE49-F238E27FC236}">
              <a16:creationId xmlns:a16="http://schemas.microsoft.com/office/drawing/2014/main" id="{A99BFB83-0796-45DA-A400-42451A4A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97" name="BEx5OESAY2W8SEGI3TSB65EHJ04B" descr="9CN2Y88X8WYV1HWZG1QILY9BK" hidden="1">
          <a:extLst>
            <a:ext uri="{FF2B5EF4-FFF2-40B4-BE49-F238E27FC236}">
              <a16:creationId xmlns:a16="http://schemas.microsoft.com/office/drawing/2014/main" id="{50405991-993B-4103-B6B6-1A4ED5BA4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198" name="BExGMWEQ2BYRY9BAO5T1X850MJN1" descr="AZ9ST0XDIOP50HSUFO5V31BR0" hidden="1">
          <a:extLst>
            <a:ext uri="{FF2B5EF4-FFF2-40B4-BE49-F238E27FC236}">
              <a16:creationId xmlns:a16="http://schemas.microsoft.com/office/drawing/2014/main" id="{F603BB9D-E3A8-4221-86DA-AEE20AD0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199" name="BExW253QPOZK9KW8BJC3LBXGCG2N" descr="Y5HX37BEUWSN1NEFJKZJXI3SX" hidden="1">
          <a:extLst>
            <a:ext uri="{FF2B5EF4-FFF2-40B4-BE49-F238E27FC236}">
              <a16:creationId xmlns:a16="http://schemas.microsoft.com/office/drawing/2014/main" id="{30FF2B7C-04CC-4A38-A764-08F6BFC1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00" name="BEx973S463FCQVJ7QDFBUIU0WJ3F" descr="ZQTVYL8DCSADVT0QMRXFLU0TR" hidden="1">
          <a:extLst>
            <a:ext uri="{FF2B5EF4-FFF2-40B4-BE49-F238E27FC236}">
              <a16:creationId xmlns:a16="http://schemas.microsoft.com/office/drawing/2014/main" id="{6AF82DDB-5E2D-434A-8D27-A3BF7EEF7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01" name="BExRZO0PLWWMCLGRH7EH6UXYWGAJ" descr="9D4GQ34QB727H10MA3SSAR2R9" hidden="1">
          <a:extLst>
            <a:ext uri="{FF2B5EF4-FFF2-40B4-BE49-F238E27FC236}">
              <a16:creationId xmlns:a16="http://schemas.microsoft.com/office/drawing/2014/main" id="{2D89210A-A96B-470F-9FEB-9E48A33B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02" name="BExBDP6HNAAJUM39SE5G2C8BKNRQ" descr="1TM64TL2QIMYV7WYSV2VLGXY4" hidden="1">
          <a:extLst>
            <a:ext uri="{FF2B5EF4-FFF2-40B4-BE49-F238E27FC236}">
              <a16:creationId xmlns:a16="http://schemas.microsoft.com/office/drawing/2014/main" id="{6DC3D4FC-EC43-48A6-8811-96367A4D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03" name="BExQEGJP61DL2NZY6LMBHBZ0J5YT" descr="D6ZNRZJ7EX4GZT9RO8LE0C905" hidden="1">
          <a:extLst>
            <a:ext uri="{FF2B5EF4-FFF2-40B4-BE49-F238E27FC236}">
              <a16:creationId xmlns:a16="http://schemas.microsoft.com/office/drawing/2014/main" id="{5E6A7743-3015-4832-B486-0EF793B6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04" name="BExTY1BCS6HZIF6HI5491FGHDVAE" descr="MJ6976KI2UH1IE8M227DUYXMJ" hidden="1">
          <a:extLst>
            <a:ext uri="{FF2B5EF4-FFF2-40B4-BE49-F238E27FC236}">
              <a16:creationId xmlns:a16="http://schemas.microsoft.com/office/drawing/2014/main" id="{DC4FB016-77D5-479A-944D-C2D636EA4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05" name="BEx5FXJGJOT93D0J2IRJ3985IUMI" hidden="1">
          <a:extLst>
            <a:ext uri="{FF2B5EF4-FFF2-40B4-BE49-F238E27FC236}">
              <a16:creationId xmlns:a16="http://schemas.microsoft.com/office/drawing/2014/main" id="{A46F8323-DDD4-4A58-A5A8-D865D29B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06" name="BExS8T38WLC2R738ZC7BDJQAKJAJ" descr="MRI962L5PB0E0YWXCIBN82VJH" hidden="1">
          <a:extLst>
            <a:ext uri="{FF2B5EF4-FFF2-40B4-BE49-F238E27FC236}">
              <a16:creationId xmlns:a16="http://schemas.microsoft.com/office/drawing/2014/main" id="{EF73EB98-A10A-46C1-BCD4-391BAA652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07" name="BEx5F64BJ6DCM4EJH81D5ZFNPZ0V" descr="7DJ9FILZD2YPS6X1JBP9E76TU" hidden="1">
          <a:extLst>
            <a:ext uri="{FF2B5EF4-FFF2-40B4-BE49-F238E27FC236}">
              <a16:creationId xmlns:a16="http://schemas.microsoft.com/office/drawing/2014/main" id="{CBFCF66E-FD1D-4945-8A35-2F86413D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08" name="BExQEXXHA3EEXR44LT6RKCDWM6ZT" hidden="1">
          <a:extLst>
            <a:ext uri="{FF2B5EF4-FFF2-40B4-BE49-F238E27FC236}">
              <a16:creationId xmlns:a16="http://schemas.microsoft.com/office/drawing/2014/main" id="{567E0E1F-8858-4AD7-B78D-26744FB54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09" name="BEx1X6AMHV6ZK3UJB2BXIJTJHYJU" descr="OALR4L95ELQLZ1Y1LETHM1CS9" hidden="1">
          <a:extLst>
            <a:ext uri="{FF2B5EF4-FFF2-40B4-BE49-F238E27FC236}">
              <a16:creationId xmlns:a16="http://schemas.microsoft.com/office/drawing/2014/main" id="{0BE5B478-EA0E-42C3-819D-3C4D2DD0A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0" name="BEx1QZGQZBAWJ8591VXEIPUOVS7X" descr="MEW27CPIFG44B7E7HEQUUF5QF" hidden="1">
          <a:extLst>
            <a:ext uri="{FF2B5EF4-FFF2-40B4-BE49-F238E27FC236}">
              <a16:creationId xmlns:a16="http://schemas.microsoft.com/office/drawing/2014/main" id="{55169FA3-31AC-4D31-87A9-A92DC217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1" name="BExMF7LICJLPXSHM63A6EQ79YQKG" descr="U084VZL15IMB1OFRRAY6GVKAE" hidden="1">
          <a:extLst>
            <a:ext uri="{FF2B5EF4-FFF2-40B4-BE49-F238E27FC236}">
              <a16:creationId xmlns:a16="http://schemas.microsoft.com/office/drawing/2014/main" id="{0F43921F-A2AC-4074-8C5C-A746C68A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2" name="BExS343F8GCKP6HTF9Y97L133DX8" descr="ZRF0KB1IYQSNV63CTXT25G67G" hidden="1">
          <a:extLst>
            <a:ext uri="{FF2B5EF4-FFF2-40B4-BE49-F238E27FC236}">
              <a16:creationId xmlns:a16="http://schemas.microsoft.com/office/drawing/2014/main" id="{BF6001C2-7435-4602-ADE7-82C9F0B77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3" name="BExZMRC09W87CY4B73NPZMNH21AH" descr="78CUMI0OVLYJRSDRQ3V2YX812" hidden="1">
          <a:extLst>
            <a:ext uri="{FF2B5EF4-FFF2-40B4-BE49-F238E27FC236}">
              <a16:creationId xmlns:a16="http://schemas.microsoft.com/office/drawing/2014/main" id="{8E42E54D-E50C-4E40-B37E-3963AD2A9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214" name="BExZXVFJ4DY4I24AARDT4AMP6EN1" descr="TXSMH2MTH86CYKA26740RQPUC" hidden="1">
          <a:extLst>
            <a:ext uri="{FF2B5EF4-FFF2-40B4-BE49-F238E27FC236}">
              <a16:creationId xmlns:a16="http://schemas.microsoft.com/office/drawing/2014/main" id="{23CB7B4B-B184-4F38-84FF-0E33A95B1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5" name="BExOCUIOFQWUGTBU5ESTW3EYEP5C" descr="9BNF49V0R6VVYPHEVMJ3ABDQZ" hidden="1">
          <a:extLst>
            <a:ext uri="{FF2B5EF4-FFF2-40B4-BE49-F238E27FC236}">
              <a16:creationId xmlns:a16="http://schemas.microsoft.com/office/drawing/2014/main" id="{554822A5-9E43-42CA-ADB8-5B0E00374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6" name="BExU65O9OE4B4MQ2A3OYH13M8BZJ" descr="3INNIMMPDBB0JF37L81M6ID21" hidden="1">
          <a:extLst>
            <a:ext uri="{FF2B5EF4-FFF2-40B4-BE49-F238E27FC236}">
              <a16:creationId xmlns:a16="http://schemas.microsoft.com/office/drawing/2014/main" id="{864EA04A-3C58-4D88-84B4-8116C5C6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7" name="BExOPRCR0UW7TKXSV5WDTL348FGL" descr="S9JM17GP1802LHN4GT14BJYIC" hidden="1">
          <a:extLst>
            <a:ext uri="{FF2B5EF4-FFF2-40B4-BE49-F238E27FC236}">
              <a16:creationId xmlns:a16="http://schemas.microsoft.com/office/drawing/2014/main" id="{E0397E17-BF8A-4568-8F43-2E5E4C218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8" name="BEx5OESAY2W8SEGI3TSB65EHJ04B" descr="9CN2Y88X8WYV1HWZG1QILY9BK" hidden="1">
          <a:extLst>
            <a:ext uri="{FF2B5EF4-FFF2-40B4-BE49-F238E27FC236}">
              <a16:creationId xmlns:a16="http://schemas.microsoft.com/office/drawing/2014/main" id="{159C6E6C-9021-4EEB-B6E1-86B8EDFE7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19" name="BExGMWEQ2BYRY9BAO5T1X850MJN1" descr="AZ9ST0XDIOP50HSUFO5V31BR0" hidden="1">
          <a:extLst>
            <a:ext uri="{FF2B5EF4-FFF2-40B4-BE49-F238E27FC236}">
              <a16:creationId xmlns:a16="http://schemas.microsoft.com/office/drawing/2014/main" id="{F8F6912E-FBA2-4694-9099-621AB058C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220" name="BExW253QPOZK9KW8BJC3LBXGCG2N" descr="Y5HX37BEUWSN1NEFJKZJXI3SX" hidden="1">
          <a:extLst>
            <a:ext uri="{FF2B5EF4-FFF2-40B4-BE49-F238E27FC236}">
              <a16:creationId xmlns:a16="http://schemas.microsoft.com/office/drawing/2014/main" id="{BA238B53-C9CD-4E56-AF18-E5771717D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21" name="BEx973S463FCQVJ7QDFBUIU0WJ3F" descr="ZQTVYL8DCSADVT0QMRXFLU0TR" hidden="1">
          <a:extLst>
            <a:ext uri="{FF2B5EF4-FFF2-40B4-BE49-F238E27FC236}">
              <a16:creationId xmlns:a16="http://schemas.microsoft.com/office/drawing/2014/main" id="{B8F85AE4-FAE6-4F1B-83B2-D10E4BE8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22" name="BExRZO0PLWWMCLGRH7EH6UXYWGAJ" descr="9D4GQ34QB727H10MA3SSAR2R9" hidden="1">
          <a:extLst>
            <a:ext uri="{FF2B5EF4-FFF2-40B4-BE49-F238E27FC236}">
              <a16:creationId xmlns:a16="http://schemas.microsoft.com/office/drawing/2014/main" id="{1631F8F7-343F-4659-8649-1CB3AEEA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23" name="BExBDP6HNAAJUM39SE5G2C8BKNRQ" descr="1TM64TL2QIMYV7WYSV2VLGXY4" hidden="1">
          <a:extLst>
            <a:ext uri="{FF2B5EF4-FFF2-40B4-BE49-F238E27FC236}">
              <a16:creationId xmlns:a16="http://schemas.microsoft.com/office/drawing/2014/main" id="{402549CE-32A2-4627-8437-33DAAF765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24" name="BExQEGJP61DL2NZY6LMBHBZ0J5YT" descr="D6ZNRZJ7EX4GZT9RO8LE0C905" hidden="1">
          <a:extLst>
            <a:ext uri="{FF2B5EF4-FFF2-40B4-BE49-F238E27FC236}">
              <a16:creationId xmlns:a16="http://schemas.microsoft.com/office/drawing/2014/main" id="{8D13AC56-9B98-4720-94FA-B3B281E6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25" name="BExTY1BCS6HZIF6HI5491FGHDVAE" descr="MJ6976KI2UH1IE8M227DUYXMJ" hidden="1">
          <a:extLst>
            <a:ext uri="{FF2B5EF4-FFF2-40B4-BE49-F238E27FC236}">
              <a16:creationId xmlns:a16="http://schemas.microsoft.com/office/drawing/2014/main" id="{0903B39F-F371-4DEA-A29F-BB6DD036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26" name="BEx5FXJGJOT93D0J2IRJ3985IUMI" hidden="1">
          <a:extLst>
            <a:ext uri="{FF2B5EF4-FFF2-40B4-BE49-F238E27FC236}">
              <a16:creationId xmlns:a16="http://schemas.microsoft.com/office/drawing/2014/main" id="{F5B097F4-41D3-4805-B841-37D400E00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27" name="BExS8T38WLC2R738ZC7BDJQAKJAJ" descr="MRI962L5PB0E0YWXCIBN82VJH" hidden="1">
          <a:extLst>
            <a:ext uri="{FF2B5EF4-FFF2-40B4-BE49-F238E27FC236}">
              <a16:creationId xmlns:a16="http://schemas.microsoft.com/office/drawing/2014/main" id="{4FA640E4-4067-442B-A53E-1093D930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28" name="BEx5F64BJ6DCM4EJH81D5ZFNPZ0V" descr="7DJ9FILZD2YPS6X1JBP9E76TU" hidden="1">
          <a:extLst>
            <a:ext uri="{FF2B5EF4-FFF2-40B4-BE49-F238E27FC236}">
              <a16:creationId xmlns:a16="http://schemas.microsoft.com/office/drawing/2014/main" id="{19A82A07-B3B6-40A4-8E70-FC9C9E61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29" name="BExQEXXHA3EEXR44LT6RKCDWM6ZT" hidden="1">
          <a:extLst>
            <a:ext uri="{FF2B5EF4-FFF2-40B4-BE49-F238E27FC236}">
              <a16:creationId xmlns:a16="http://schemas.microsoft.com/office/drawing/2014/main" id="{9F7633C3-E901-4F68-A95C-D6333C16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30" name="BEx1X6AMHV6ZK3UJB2BXIJTJHYJU" descr="OALR4L95ELQLZ1Y1LETHM1CS9" hidden="1">
          <a:extLst>
            <a:ext uri="{FF2B5EF4-FFF2-40B4-BE49-F238E27FC236}">
              <a16:creationId xmlns:a16="http://schemas.microsoft.com/office/drawing/2014/main" id="{3F5093E5-AD75-48B9-BD8C-8124FB63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31" name="BEx1QZGQZBAWJ8591VXEIPUOVS7X" descr="MEW27CPIFG44B7E7HEQUUF5QF" hidden="1">
          <a:extLst>
            <a:ext uri="{FF2B5EF4-FFF2-40B4-BE49-F238E27FC236}">
              <a16:creationId xmlns:a16="http://schemas.microsoft.com/office/drawing/2014/main" id="{5CA42748-AD05-4D14-B128-F6BBF5B7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32" name="BExMF7LICJLPXSHM63A6EQ79YQKG" descr="U084VZL15IMB1OFRRAY6GVKAE" hidden="1">
          <a:extLst>
            <a:ext uri="{FF2B5EF4-FFF2-40B4-BE49-F238E27FC236}">
              <a16:creationId xmlns:a16="http://schemas.microsoft.com/office/drawing/2014/main" id="{1E02B024-53E8-4E29-ADB8-4D18D7E5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33" name="BExS343F8GCKP6HTF9Y97L133DX8" descr="ZRF0KB1IYQSNV63CTXT25G67G" hidden="1">
          <a:extLst>
            <a:ext uri="{FF2B5EF4-FFF2-40B4-BE49-F238E27FC236}">
              <a16:creationId xmlns:a16="http://schemas.microsoft.com/office/drawing/2014/main" id="{0F1D0713-90FE-46DB-B584-AEB7660FB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34" name="BExZMRC09W87CY4B73NPZMNH21AH" descr="78CUMI0OVLYJRSDRQ3V2YX812" hidden="1">
          <a:extLst>
            <a:ext uri="{FF2B5EF4-FFF2-40B4-BE49-F238E27FC236}">
              <a16:creationId xmlns:a16="http://schemas.microsoft.com/office/drawing/2014/main" id="{8D92DA6E-E5EC-4C85-AF3E-DAC46CC1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235" name="BExZXVFJ4DY4I24AARDT4AMP6EN1" descr="TXSMH2MTH86CYKA26740RQPUC" hidden="1">
          <a:extLst>
            <a:ext uri="{FF2B5EF4-FFF2-40B4-BE49-F238E27FC236}">
              <a16:creationId xmlns:a16="http://schemas.microsoft.com/office/drawing/2014/main" id="{85E56307-2BBF-4B80-BB2F-93DB9F6F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36" name="BExOCUIOFQWUGTBU5ESTW3EYEP5C" descr="9BNF49V0R6VVYPHEVMJ3ABDQZ" hidden="1">
          <a:extLst>
            <a:ext uri="{FF2B5EF4-FFF2-40B4-BE49-F238E27FC236}">
              <a16:creationId xmlns:a16="http://schemas.microsoft.com/office/drawing/2014/main" id="{C400178B-0F90-4263-BCF9-967F888A2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37" name="BExU65O9OE4B4MQ2A3OYH13M8BZJ" descr="3INNIMMPDBB0JF37L81M6ID21" hidden="1">
          <a:extLst>
            <a:ext uri="{FF2B5EF4-FFF2-40B4-BE49-F238E27FC236}">
              <a16:creationId xmlns:a16="http://schemas.microsoft.com/office/drawing/2014/main" id="{DF863514-E9AB-4413-AEFE-3B2F1086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38" name="BExOPRCR0UW7TKXSV5WDTL348FGL" descr="S9JM17GP1802LHN4GT14BJYIC" hidden="1">
          <a:extLst>
            <a:ext uri="{FF2B5EF4-FFF2-40B4-BE49-F238E27FC236}">
              <a16:creationId xmlns:a16="http://schemas.microsoft.com/office/drawing/2014/main" id="{5A4F2EC9-0B3D-4505-8C71-962206B0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39" name="BEx5OESAY2W8SEGI3TSB65EHJ04B" descr="9CN2Y88X8WYV1HWZG1QILY9BK" hidden="1">
          <a:extLst>
            <a:ext uri="{FF2B5EF4-FFF2-40B4-BE49-F238E27FC236}">
              <a16:creationId xmlns:a16="http://schemas.microsoft.com/office/drawing/2014/main" id="{7FA8A540-C36A-41CF-A891-D7B430038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40" name="BExGMWEQ2BYRY9BAO5T1X850MJN1" descr="AZ9ST0XDIOP50HSUFO5V31BR0" hidden="1">
          <a:extLst>
            <a:ext uri="{FF2B5EF4-FFF2-40B4-BE49-F238E27FC236}">
              <a16:creationId xmlns:a16="http://schemas.microsoft.com/office/drawing/2014/main" id="{2A325B29-A4C3-4993-BB39-74F4E23F7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242" name="BExW253QPOZK9KW8BJC3LBXGCG2N" descr="Y5HX37BEUWSN1NEFJKZJXI3SX" hidden="1">
          <a:extLst>
            <a:ext uri="{FF2B5EF4-FFF2-40B4-BE49-F238E27FC236}">
              <a16:creationId xmlns:a16="http://schemas.microsoft.com/office/drawing/2014/main" id="{61A5A3D8-3E54-4FBF-85C3-CA21C242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43" name="BEx973S463FCQVJ7QDFBUIU0WJ3F" descr="ZQTVYL8DCSADVT0QMRXFLU0TR" hidden="1">
          <a:extLst>
            <a:ext uri="{FF2B5EF4-FFF2-40B4-BE49-F238E27FC236}">
              <a16:creationId xmlns:a16="http://schemas.microsoft.com/office/drawing/2014/main" id="{DC17F5FD-76E9-40B7-BD35-805F65B28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44" name="BExRZO0PLWWMCLGRH7EH6UXYWGAJ" descr="9D4GQ34QB727H10MA3SSAR2R9" hidden="1">
          <a:extLst>
            <a:ext uri="{FF2B5EF4-FFF2-40B4-BE49-F238E27FC236}">
              <a16:creationId xmlns:a16="http://schemas.microsoft.com/office/drawing/2014/main" id="{446ACDB9-0A74-4817-B92F-C0999D1D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45" name="BExBDP6HNAAJUM39SE5G2C8BKNRQ" descr="1TM64TL2QIMYV7WYSV2VLGXY4" hidden="1">
          <a:extLst>
            <a:ext uri="{FF2B5EF4-FFF2-40B4-BE49-F238E27FC236}">
              <a16:creationId xmlns:a16="http://schemas.microsoft.com/office/drawing/2014/main" id="{36A91435-CE20-4BBE-8F65-5A66FB4D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46" name="BExQEGJP61DL2NZY6LMBHBZ0J5YT" descr="D6ZNRZJ7EX4GZT9RO8LE0C905" hidden="1">
          <a:extLst>
            <a:ext uri="{FF2B5EF4-FFF2-40B4-BE49-F238E27FC236}">
              <a16:creationId xmlns:a16="http://schemas.microsoft.com/office/drawing/2014/main" id="{F55AB715-322D-4DF5-B044-D1C85D71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47" name="BExTY1BCS6HZIF6HI5491FGHDVAE" descr="MJ6976KI2UH1IE8M227DUYXMJ" hidden="1">
          <a:extLst>
            <a:ext uri="{FF2B5EF4-FFF2-40B4-BE49-F238E27FC236}">
              <a16:creationId xmlns:a16="http://schemas.microsoft.com/office/drawing/2014/main" id="{81AF8F31-6A64-4717-A0F5-162C20FC5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48" name="BEx5FXJGJOT93D0J2IRJ3985IUMI" hidden="1">
          <a:extLst>
            <a:ext uri="{FF2B5EF4-FFF2-40B4-BE49-F238E27FC236}">
              <a16:creationId xmlns:a16="http://schemas.microsoft.com/office/drawing/2014/main" id="{8B62823E-F102-41D4-B0B9-3F7B3BBAA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249" name="BEx3RTMHAR35NUAAK49TV6NU7EPA" descr="QFXLG4ZCXTRQSJYFCKJ58G9N8" hidden="1">
          <a:extLst>
            <a:ext uri="{FF2B5EF4-FFF2-40B4-BE49-F238E27FC236}">
              <a16:creationId xmlns:a16="http://schemas.microsoft.com/office/drawing/2014/main" id="{8884EFE7-F019-4729-98A8-E0E8C588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50" name="BExS8T38WLC2R738ZC7BDJQAKJAJ" descr="MRI962L5PB0E0YWXCIBN82VJH" hidden="1">
          <a:extLst>
            <a:ext uri="{FF2B5EF4-FFF2-40B4-BE49-F238E27FC236}">
              <a16:creationId xmlns:a16="http://schemas.microsoft.com/office/drawing/2014/main" id="{1B26A138-3D45-42FE-8F1F-C9A81439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51" name="BEx5F64BJ6DCM4EJH81D5ZFNPZ0V" descr="7DJ9FILZD2YPS6X1JBP9E76TU" hidden="1">
          <a:extLst>
            <a:ext uri="{FF2B5EF4-FFF2-40B4-BE49-F238E27FC236}">
              <a16:creationId xmlns:a16="http://schemas.microsoft.com/office/drawing/2014/main" id="{AC6CB499-331F-4D1C-AD0B-948C2125E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52" name="BExQEXXHA3EEXR44LT6RKCDWM6ZT" hidden="1">
          <a:extLst>
            <a:ext uri="{FF2B5EF4-FFF2-40B4-BE49-F238E27FC236}">
              <a16:creationId xmlns:a16="http://schemas.microsoft.com/office/drawing/2014/main" id="{071262DB-9F61-4EDD-B5B0-AD5CAFB5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53" name="BEx1X6AMHV6ZK3UJB2BXIJTJHYJU" descr="OALR4L95ELQLZ1Y1LETHM1CS9" hidden="1">
          <a:extLst>
            <a:ext uri="{FF2B5EF4-FFF2-40B4-BE49-F238E27FC236}">
              <a16:creationId xmlns:a16="http://schemas.microsoft.com/office/drawing/2014/main" id="{CEC41976-11DC-4D4D-AD57-6E0FDAFD5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254" name="BExSDIVCE09QKG3CT52PHCS6ZJ09" descr="9F076L7EQCF2COMMGCQG6BQGU" hidden="1">
          <a:extLst>
            <a:ext uri="{FF2B5EF4-FFF2-40B4-BE49-F238E27FC236}">
              <a16:creationId xmlns:a16="http://schemas.microsoft.com/office/drawing/2014/main" id="{1DFAC3B1-7385-4AD3-AC35-E85A3252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55" name="BEx1QZGQZBAWJ8591VXEIPUOVS7X" descr="MEW27CPIFG44B7E7HEQUUF5QF" hidden="1">
          <a:extLst>
            <a:ext uri="{FF2B5EF4-FFF2-40B4-BE49-F238E27FC236}">
              <a16:creationId xmlns:a16="http://schemas.microsoft.com/office/drawing/2014/main" id="{E1952B83-8D08-46CA-BDB7-55A06472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56" name="BExMF7LICJLPXSHM63A6EQ79YQKG" descr="U084VZL15IMB1OFRRAY6GVKAE" hidden="1">
          <a:extLst>
            <a:ext uri="{FF2B5EF4-FFF2-40B4-BE49-F238E27FC236}">
              <a16:creationId xmlns:a16="http://schemas.microsoft.com/office/drawing/2014/main" id="{BBF400AE-DE0F-4219-913F-3BC80B290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57" name="BExS343F8GCKP6HTF9Y97L133DX8" descr="ZRF0KB1IYQSNV63CTXT25G67G" hidden="1">
          <a:extLst>
            <a:ext uri="{FF2B5EF4-FFF2-40B4-BE49-F238E27FC236}">
              <a16:creationId xmlns:a16="http://schemas.microsoft.com/office/drawing/2014/main" id="{B559B308-6992-4795-8450-C2140A80D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58" name="BExZMRC09W87CY4B73NPZMNH21AH" descr="78CUMI0OVLYJRSDRQ3V2YX812" hidden="1">
          <a:extLst>
            <a:ext uri="{FF2B5EF4-FFF2-40B4-BE49-F238E27FC236}">
              <a16:creationId xmlns:a16="http://schemas.microsoft.com/office/drawing/2014/main" id="{10EF82BA-91E8-4A58-AC49-A35980F1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259" name="BExZXVFJ4DY4I24AARDT4AMP6EN1" descr="TXSMH2MTH86CYKA26740RQPUC" hidden="1">
          <a:extLst>
            <a:ext uri="{FF2B5EF4-FFF2-40B4-BE49-F238E27FC236}">
              <a16:creationId xmlns:a16="http://schemas.microsoft.com/office/drawing/2014/main" id="{4770DE72-C620-47AD-B1DE-232BE918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60" name="BExOCUIOFQWUGTBU5ESTW3EYEP5C" descr="9BNF49V0R6VVYPHEVMJ3ABDQZ" hidden="1">
          <a:extLst>
            <a:ext uri="{FF2B5EF4-FFF2-40B4-BE49-F238E27FC236}">
              <a16:creationId xmlns:a16="http://schemas.microsoft.com/office/drawing/2014/main" id="{70D20653-0A79-4A23-BAE6-7B06C10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61" name="BExU65O9OE4B4MQ2A3OYH13M8BZJ" descr="3INNIMMPDBB0JF37L81M6ID21" hidden="1">
          <a:extLst>
            <a:ext uri="{FF2B5EF4-FFF2-40B4-BE49-F238E27FC236}">
              <a16:creationId xmlns:a16="http://schemas.microsoft.com/office/drawing/2014/main" id="{F9CE417A-FEF3-4B17-9FEA-39261AAEA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62" name="BExOPRCR0UW7TKXSV5WDTL348FGL" descr="S9JM17GP1802LHN4GT14BJYIC" hidden="1">
          <a:extLst>
            <a:ext uri="{FF2B5EF4-FFF2-40B4-BE49-F238E27FC236}">
              <a16:creationId xmlns:a16="http://schemas.microsoft.com/office/drawing/2014/main" id="{CA193124-9D3E-42D4-B55C-7EF48740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63" name="BEx5OESAY2W8SEGI3TSB65EHJ04B" descr="9CN2Y88X8WYV1HWZG1QILY9BK" hidden="1">
          <a:extLst>
            <a:ext uri="{FF2B5EF4-FFF2-40B4-BE49-F238E27FC236}">
              <a16:creationId xmlns:a16="http://schemas.microsoft.com/office/drawing/2014/main" id="{A2E2EE2A-03EB-49C2-8134-C666D66E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64" name="BExGMWEQ2BYRY9BAO5T1X850MJN1" descr="AZ9ST0XDIOP50HSUFO5V31BR0" hidden="1">
          <a:extLst>
            <a:ext uri="{FF2B5EF4-FFF2-40B4-BE49-F238E27FC236}">
              <a16:creationId xmlns:a16="http://schemas.microsoft.com/office/drawing/2014/main" id="{82942030-CE6E-402A-910D-04686A1C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265" name="BExW253QPOZK9KW8BJC3LBXGCG2N" descr="Y5HX37BEUWSN1NEFJKZJXI3SX" hidden="1">
          <a:extLst>
            <a:ext uri="{FF2B5EF4-FFF2-40B4-BE49-F238E27FC236}">
              <a16:creationId xmlns:a16="http://schemas.microsoft.com/office/drawing/2014/main" id="{0D664A0E-104E-425B-8C9E-DA9E05AF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66" name="BEx973S463FCQVJ7QDFBUIU0WJ3F" descr="ZQTVYL8DCSADVT0QMRXFLU0TR" hidden="1">
          <a:extLst>
            <a:ext uri="{FF2B5EF4-FFF2-40B4-BE49-F238E27FC236}">
              <a16:creationId xmlns:a16="http://schemas.microsoft.com/office/drawing/2014/main" id="{0759E83B-A13F-49DF-8587-579615625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67" name="BExRZO0PLWWMCLGRH7EH6UXYWGAJ" descr="9D4GQ34QB727H10MA3SSAR2R9" hidden="1">
          <a:extLst>
            <a:ext uri="{FF2B5EF4-FFF2-40B4-BE49-F238E27FC236}">
              <a16:creationId xmlns:a16="http://schemas.microsoft.com/office/drawing/2014/main" id="{D4D2FBF9-8722-4DAD-A73C-E9B4AFCC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68" name="BExBDP6HNAAJUM39SE5G2C8BKNRQ" descr="1TM64TL2QIMYV7WYSV2VLGXY4" hidden="1">
          <a:extLst>
            <a:ext uri="{FF2B5EF4-FFF2-40B4-BE49-F238E27FC236}">
              <a16:creationId xmlns:a16="http://schemas.microsoft.com/office/drawing/2014/main" id="{D35F8C26-0764-4AA8-8B2D-92C2320CF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69" name="BExQEGJP61DL2NZY6LMBHBZ0J5YT" descr="D6ZNRZJ7EX4GZT9RO8LE0C905" hidden="1">
          <a:extLst>
            <a:ext uri="{FF2B5EF4-FFF2-40B4-BE49-F238E27FC236}">
              <a16:creationId xmlns:a16="http://schemas.microsoft.com/office/drawing/2014/main" id="{5E2F3404-CCBA-49A1-9ED3-E8F2535B4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70" name="BExTY1BCS6HZIF6HI5491FGHDVAE" descr="MJ6976KI2UH1IE8M227DUYXMJ" hidden="1">
          <a:extLst>
            <a:ext uri="{FF2B5EF4-FFF2-40B4-BE49-F238E27FC236}">
              <a16:creationId xmlns:a16="http://schemas.microsoft.com/office/drawing/2014/main" id="{17380ABF-CDEB-4935-9910-B361CB917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71" name="BEx5FXJGJOT93D0J2IRJ3985IUMI" hidden="1">
          <a:extLst>
            <a:ext uri="{FF2B5EF4-FFF2-40B4-BE49-F238E27FC236}">
              <a16:creationId xmlns:a16="http://schemas.microsoft.com/office/drawing/2014/main" id="{CF6FAFC8-54B9-401B-BAA8-ADD73B38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272" name="BEx3RTMHAR35NUAAK49TV6NU7EPA" descr="QFXLG4ZCXTRQSJYFCKJ58G9N8" hidden="1">
          <a:extLst>
            <a:ext uri="{FF2B5EF4-FFF2-40B4-BE49-F238E27FC236}">
              <a16:creationId xmlns:a16="http://schemas.microsoft.com/office/drawing/2014/main" id="{B814AA56-71B5-489E-AC37-ABC9F68A6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73" name="BExS8T38WLC2R738ZC7BDJQAKJAJ" descr="MRI962L5PB0E0YWXCIBN82VJH" hidden="1">
          <a:extLst>
            <a:ext uri="{FF2B5EF4-FFF2-40B4-BE49-F238E27FC236}">
              <a16:creationId xmlns:a16="http://schemas.microsoft.com/office/drawing/2014/main" id="{4110EBF8-51E3-499F-A795-A680B144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74" name="BEx5F64BJ6DCM4EJH81D5ZFNPZ0V" descr="7DJ9FILZD2YPS6X1JBP9E76TU" hidden="1">
          <a:extLst>
            <a:ext uri="{FF2B5EF4-FFF2-40B4-BE49-F238E27FC236}">
              <a16:creationId xmlns:a16="http://schemas.microsoft.com/office/drawing/2014/main" id="{4A87ECAF-FAA2-443E-BBE5-AEEE109E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75" name="BExQEXXHA3EEXR44LT6RKCDWM6ZT" hidden="1">
          <a:extLst>
            <a:ext uri="{FF2B5EF4-FFF2-40B4-BE49-F238E27FC236}">
              <a16:creationId xmlns:a16="http://schemas.microsoft.com/office/drawing/2014/main" id="{3B195BDE-4228-4587-9006-73D9C5B9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276" name="BEx1X6AMHV6ZK3UJB2BXIJTJHYJU" descr="OALR4L95ELQLZ1Y1LETHM1CS9" hidden="1">
          <a:extLst>
            <a:ext uri="{FF2B5EF4-FFF2-40B4-BE49-F238E27FC236}">
              <a16:creationId xmlns:a16="http://schemas.microsoft.com/office/drawing/2014/main" id="{5EDB4DBA-0D17-4744-A17D-8A394523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277" name="BExSDIVCE09QKG3CT52PHCS6ZJ09" descr="9F076L7EQCF2COMMGCQG6BQGU" hidden="1">
          <a:extLst>
            <a:ext uri="{FF2B5EF4-FFF2-40B4-BE49-F238E27FC236}">
              <a16:creationId xmlns:a16="http://schemas.microsoft.com/office/drawing/2014/main" id="{9BFE6849-EA98-4EA4-BD60-937E7DDE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78" name="BEx1QZGQZBAWJ8591VXEIPUOVS7X" descr="MEW27CPIFG44B7E7HEQUUF5QF" hidden="1">
          <a:extLst>
            <a:ext uri="{FF2B5EF4-FFF2-40B4-BE49-F238E27FC236}">
              <a16:creationId xmlns:a16="http://schemas.microsoft.com/office/drawing/2014/main" id="{310007B0-F8C5-4B49-89A1-527400E42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79" name="BExMF7LICJLPXSHM63A6EQ79YQKG" descr="U084VZL15IMB1OFRRAY6GVKAE" hidden="1">
          <a:extLst>
            <a:ext uri="{FF2B5EF4-FFF2-40B4-BE49-F238E27FC236}">
              <a16:creationId xmlns:a16="http://schemas.microsoft.com/office/drawing/2014/main" id="{11231779-E319-4D6B-8C8A-4CC8D70D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80" name="BExS343F8GCKP6HTF9Y97L133DX8" descr="ZRF0KB1IYQSNV63CTXT25G67G" hidden="1">
          <a:extLst>
            <a:ext uri="{FF2B5EF4-FFF2-40B4-BE49-F238E27FC236}">
              <a16:creationId xmlns:a16="http://schemas.microsoft.com/office/drawing/2014/main" id="{45CB5491-E74D-41E3-BCEF-B3A39A41E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81" name="BExZMRC09W87CY4B73NPZMNH21AH" descr="78CUMI0OVLYJRSDRQ3V2YX812" hidden="1">
          <a:extLst>
            <a:ext uri="{FF2B5EF4-FFF2-40B4-BE49-F238E27FC236}">
              <a16:creationId xmlns:a16="http://schemas.microsoft.com/office/drawing/2014/main" id="{7F0FAF95-8371-4117-8EBE-D06D4C17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282" name="BExZXVFJ4DY4I24AARDT4AMP6EN1" descr="TXSMH2MTH86CYKA26740RQPUC" hidden="1">
          <a:extLst>
            <a:ext uri="{FF2B5EF4-FFF2-40B4-BE49-F238E27FC236}">
              <a16:creationId xmlns:a16="http://schemas.microsoft.com/office/drawing/2014/main" id="{3B41899D-AE1D-474B-B193-B69AEFC74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83" name="BExOCUIOFQWUGTBU5ESTW3EYEP5C" descr="9BNF49V0R6VVYPHEVMJ3ABDQZ" hidden="1">
          <a:extLst>
            <a:ext uri="{FF2B5EF4-FFF2-40B4-BE49-F238E27FC236}">
              <a16:creationId xmlns:a16="http://schemas.microsoft.com/office/drawing/2014/main" id="{7A590B75-3285-4291-8CF7-FF76B059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84" name="BExU65O9OE4B4MQ2A3OYH13M8BZJ" descr="3INNIMMPDBB0JF37L81M6ID21" hidden="1">
          <a:extLst>
            <a:ext uri="{FF2B5EF4-FFF2-40B4-BE49-F238E27FC236}">
              <a16:creationId xmlns:a16="http://schemas.microsoft.com/office/drawing/2014/main" id="{5B014C69-688C-47A7-98B4-EE24A2CF5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85" name="BExOPRCR0UW7TKXSV5WDTL348FGL" descr="S9JM17GP1802LHN4GT14BJYIC" hidden="1">
          <a:extLst>
            <a:ext uri="{FF2B5EF4-FFF2-40B4-BE49-F238E27FC236}">
              <a16:creationId xmlns:a16="http://schemas.microsoft.com/office/drawing/2014/main" id="{BDB87E5E-C6BF-4389-89BF-7722386E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86" name="BEx5OESAY2W8SEGI3TSB65EHJ04B" descr="9CN2Y88X8WYV1HWZG1QILY9BK" hidden="1">
          <a:extLst>
            <a:ext uri="{FF2B5EF4-FFF2-40B4-BE49-F238E27FC236}">
              <a16:creationId xmlns:a16="http://schemas.microsoft.com/office/drawing/2014/main" id="{5F5DB4DE-A33A-4D29-9513-414D3AFD2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287" name="BExGMWEQ2BYRY9BAO5T1X850MJN1" descr="AZ9ST0XDIOP50HSUFO5V31BR0" hidden="1">
          <a:extLst>
            <a:ext uri="{FF2B5EF4-FFF2-40B4-BE49-F238E27FC236}">
              <a16:creationId xmlns:a16="http://schemas.microsoft.com/office/drawing/2014/main" id="{67C245DC-BBE3-439E-A6F5-A20488A49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288" name="BExW253QPOZK9KW8BJC3LBXGCG2N" descr="Y5HX37BEUWSN1NEFJKZJXI3SX" hidden="1">
          <a:extLst>
            <a:ext uri="{FF2B5EF4-FFF2-40B4-BE49-F238E27FC236}">
              <a16:creationId xmlns:a16="http://schemas.microsoft.com/office/drawing/2014/main" id="{5EAAB19B-4F03-401D-97CC-B73B39B5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289" name="BEx973S463FCQVJ7QDFBUIU0WJ3F" descr="ZQTVYL8DCSADVT0QMRXFLU0TR" hidden="1">
          <a:extLst>
            <a:ext uri="{FF2B5EF4-FFF2-40B4-BE49-F238E27FC236}">
              <a16:creationId xmlns:a16="http://schemas.microsoft.com/office/drawing/2014/main" id="{0D175448-1FD7-4582-B596-0031F40A1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290" name="BExRZO0PLWWMCLGRH7EH6UXYWGAJ" descr="9D4GQ34QB727H10MA3SSAR2R9" hidden="1">
          <a:extLst>
            <a:ext uri="{FF2B5EF4-FFF2-40B4-BE49-F238E27FC236}">
              <a16:creationId xmlns:a16="http://schemas.microsoft.com/office/drawing/2014/main" id="{EB7B4531-12D4-4964-B34D-5447B761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291" name="BExBDP6HNAAJUM39SE5G2C8BKNRQ" descr="1TM64TL2QIMYV7WYSV2VLGXY4" hidden="1">
          <a:extLst>
            <a:ext uri="{FF2B5EF4-FFF2-40B4-BE49-F238E27FC236}">
              <a16:creationId xmlns:a16="http://schemas.microsoft.com/office/drawing/2014/main" id="{E998FCD6-76DC-4942-9700-1A2FF3DE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292" name="BExQEGJP61DL2NZY6LMBHBZ0J5YT" descr="D6ZNRZJ7EX4GZT9RO8LE0C905" hidden="1">
          <a:extLst>
            <a:ext uri="{FF2B5EF4-FFF2-40B4-BE49-F238E27FC236}">
              <a16:creationId xmlns:a16="http://schemas.microsoft.com/office/drawing/2014/main" id="{0767EC03-F5F2-49FD-BD64-352B19C5B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293" name="BExTY1BCS6HZIF6HI5491FGHDVAE" descr="MJ6976KI2UH1IE8M227DUYXMJ" hidden="1">
          <a:extLst>
            <a:ext uri="{FF2B5EF4-FFF2-40B4-BE49-F238E27FC236}">
              <a16:creationId xmlns:a16="http://schemas.microsoft.com/office/drawing/2014/main" id="{091302FA-D59B-4A95-96D0-F3E485A2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294" name="BEx5FXJGJOT93D0J2IRJ3985IUMI" hidden="1">
          <a:extLst>
            <a:ext uri="{FF2B5EF4-FFF2-40B4-BE49-F238E27FC236}">
              <a16:creationId xmlns:a16="http://schemas.microsoft.com/office/drawing/2014/main" id="{BA12CABE-7948-4D32-8F9F-2058D617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295" name="BExS8T38WLC2R738ZC7BDJQAKJAJ" descr="MRI962L5PB0E0YWXCIBN82VJH" hidden="1">
          <a:extLst>
            <a:ext uri="{FF2B5EF4-FFF2-40B4-BE49-F238E27FC236}">
              <a16:creationId xmlns:a16="http://schemas.microsoft.com/office/drawing/2014/main" id="{46CD5B92-74A9-40C6-A919-9383D639C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296" name="BEx5F64BJ6DCM4EJH81D5ZFNPZ0V" descr="7DJ9FILZD2YPS6X1JBP9E76TU" hidden="1">
          <a:extLst>
            <a:ext uri="{FF2B5EF4-FFF2-40B4-BE49-F238E27FC236}">
              <a16:creationId xmlns:a16="http://schemas.microsoft.com/office/drawing/2014/main" id="{41793D59-EAFA-4A25-A391-7D883AAFA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297" name="BExQEXXHA3EEXR44LT6RKCDWM6ZT" hidden="1">
          <a:extLst>
            <a:ext uri="{FF2B5EF4-FFF2-40B4-BE49-F238E27FC236}">
              <a16:creationId xmlns:a16="http://schemas.microsoft.com/office/drawing/2014/main" id="{3A49D183-E670-4CF9-83D9-AEBDFE55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298" name="BEx1X6AMHV6ZK3UJB2BXIJTJHYJU" descr="OALR4L95ELQLZ1Y1LETHM1CS9" hidden="1">
          <a:extLst>
            <a:ext uri="{FF2B5EF4-FFF2-40B4-BE49-F238E27FC236}">
              <a16:creationId xmlns:a16="http://schemas.microsoft.com/office/drawing/2014/main" id="{9053DCB0-FC12-4F44-9B9F-8AD27543B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299" name="BEx1QZGQZBAWJ8591VXEIPUOVS7X" descr="MEW27CPIFG44B7E7HEQUUF5QF" hidden="1">
          <a:extLst>
            <a:ext uri="{FF2B5EF4-FFF2-40B4-BE49-F238E27FC236}">
              <a16:creationId xmlns:a16="http://schemas.microsoft.com/office/drawing/2014/main" id="{2716FB28-A3B2-440D-B065-20399954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00" name="BExMF7LICJLPXSHM63A6EQ79YQKG" descr="U084VZL15IMB1OFRRAY6GVKAE" hidden="1">
          <a:extLst>
            <a:ext uri="{FF2B5EF4-FFF2-40B4-BE49-F238E27FC236}">
              <a16:creationId xmlns:a16="http://schemas.microsoft.com/office/drawing/2014/main" id="{8FC8083E-3060-4F81-BBF3-9A077B06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01" name="BExS343F8GCKP6HTF9Y97L133DX8" descr="ZRF0KB1IYQSNV63CTXT25G67G" hidden="1">
          <a:extLst>
            <a:ext uri="{FF2B5EF4-FFF2-40B4-BE49-F238E27FC236}">
              <a16:creationId xmlns:a16="http://schemas.microsoft.com/office/drawing/2014/main" id="{1C00FE2D-DE0C-4574-8FA0-EBF0FCAD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02" name="BExZMRC09W87CY4B73NPZMNH21AH" descr="78CUMI0OVLYJRSDRQ3V2YX812" hidden="1">
          <a:extLst>
            <a:ext uri="{FF2B5EF4-FFF2-40B4-BE49-F238E27FC236}">
              <a16:creationId xmlns:a16="http://schemas.microsoft.com/office/drawing/2014/main" id="{BAC74EEB-322C-4760-A2AF-67BB1C387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303" name="BExZXVFJ4DY4I24AARDT4AMP6EN1" descr="TXSMH2MTH86CYKA26740RQPUC" hidden="1">
          <a:extLst>
            <a:ext uri="{FF2B5EF4-FFF2-40B4-BE49-F238E27FC236}">
              <a16:creationId xmlns:a16="http://schemas.microsoft.com/office/drawing/2014/main" id="{9ECDF092-73C8-4AE0-9F20-A853D4F1A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04" name="BExOCUIOFQWUGTBU5ESTW3EYEP5C" descr="9BNF49V0R6VVYPHEVMJ3ABDQZ" hidden="1">
          <a:extLst>
            <a:ext uri="{FF2B5EF4-FFF2-40B4-BE49-F238E27FC236}">
              <a16:creationId xmlns:a16="http://schemas.microsoft.com/office/drawing/2014/main" id="{F4A35FEE-2EAE-46D0-A234-40EA60C80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05" name="BExU65O9OE4B4MQ2A3OYH13M8BZJ" descr="3INNIMMPDBB0JF37L81M6ID21" hidden="1">
          <a:extLst>
            <a:ext uri="{FF2B5EF4-FFF2-40B4-BE49-F238E27FC236}">
              <a16:creationId xmlns:a16="http://schemas.microsoft.com/office/drawing/2014/main" id="{A8FC5EE9-B579-4A3C-BE9E-57CEBFBA8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06" name="BExOPRCR0UW7TKXSV5WDTL348FGL" descr="S9JM17GP1802LHN4GT14BJYIC" hidden="1">
          <a:extLst>
            <a:ext uri="{FF2B5EF4-FFF2-40B4-BE49-F238E27FC236}">
              <a16:creationId xmlns:a16="http://schemas.microsoft.com/office/drawing/2014/main" id="{A9941797-065B-4161-A46E-E68ACF1A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07" name="BEx5OESAY2W8SEGI3TSB65EHJ04B" descr="9CN2Y88X8WYV1HWZG1QILY9BK" hidden="1">
          <a:extLst>
            <a:ext uri="{FF2B5EF4-FFF2-40B4-BE49-F238E27FC236}">
              <a16:creationId xmlns:a16="http://schemas.microsoft.com/office/drawing/2014/main" id="{690457E2-51A4-480D-B164-00A8CE30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08" name="BExGMWEQ2BYRY9BAO5T1X850MJN1" descr="AZ9ST0XDIOP50HSUFO5V31BR0" hidden="1">
          <a:extLst>
            <a:ext uri="{FF2B5EF4-FFF2-40B4-BE49-F238E27FC236}">
              <a16:creationId xmlns:a16="http://schemas.microsoft.com/office/drawing/2014/main" id="{C24BA93D-5030-446B-BF19-D45C51210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309" name="BExW253QPOZK9KW8BJC3LBXGCG2N" descr="Y5HX37BEUWSN1NEFJKZJXI3SX" hidden="1">
          <a:extLst>
            <a:ext uri="{FF2B5EF4-FFF2-40B4-BE49-F238E27FC236}">
              <a16:creationId xmlns:a16="http://schemas.microsoft.com/office/drawing/2014/main" id="{676B9D83-ABB2-4163-8CE6-7ED7932DD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10" name="BEx973S463FCQVJ7QDFBUIU0WJ3F" descr="ZQTVYL8DCSADVT0QMRXFLU0TR" hidden="1">
          <a:extLst>
            <a:ext uri="{FF2B5EF4-FFF2-40B4-BE49-F238E27FC236}">
              <a16:creationId xmlns:a16="http://schemas.microsoft.com/office/drawing/2014/main" id="{ECF00C5E-7F92-4F38-AC01-84BE50B31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311" name="BExRZO0PLWWMCLGRH7EH6UXYWGAJ" descr="9D4GQ34QB727H10MA3SSAR2R9" hidden="1">
          <a:extLst>
            <a:ext uri="{FF2B5EF4-FFF2-40B4-BE49-F238E27FC236}">
              <a16:creationId xmlns:a16="http://schemas.microsoft.com/office/drawing/2014/main" id="{7D1FB64E-9BD9-4646-B2B6-287FE6B0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12" name="BExBDP6HNAAJUM39SE5G2C8BKNRQ" descr="1TM64TL2QIMYV7WYSV2VLGXY4" hidden="1">
          <a:extLst>
            <a:ext uri="{FF2B5EF4-FFF2-40B4-BE49-F238E27FC236}">
              <a16:creationId xmlns:a16="http://schemas.microsoft.com/office/drawing/2014/main" id="{A6846576-927B-4BCD-8DDA-5199915B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13" name="BExQEGJP61DL2NZY6LMBHBZ0J5YT" descr="D6ZNRZJ7EX4GZT9RO8LE0C905" hidden="1">
          <a:extLst>
            <a:ext uri="{FF2B5EF4-FFF2-40B4-BE49-F238E27FC236}">
              <a16:creationId xmlns:a16="http://schemas.microsoft.com/office/drawing/2014/main" id="{B8236347-EE92-49FF-96F0-7FB40ED78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14" name="BExTY1BCS6HZIF6HI5491FGHDVAE" descr="MJ6976KI2UH1IE8M227DUYXMJ" hidden="1">
          <a:extLst>
            <a:ext uri="{FF2B5EF4-FFF2-40B4-BE49-F238E27FC236}">
              <a16:creationId xmlns:a16="http://schemas.microsoft.com/office/drawing/2014/main" id="{F5C2F7A3-F43E-438B-828A-8B50A82E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15" name="BEx5FXJGJOT93D0J2IRJ3985IUMI" hidden="1">
          <a:extLst>
            <a:ext uri="{FF2B5EF4-FFF2-40B4-BE49-F238E27FC236}">
              <a16:creationId xmlns:a16="http://schemas.microsoft.com/office/drawing/2014/main" id="{93F02AA2-81BE-4550-BB6C-74880CF13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316" name="BExS8T38WLC2R738ZC7BDJQAKJAJ" descr="MRI962L5PB0E0YWXCIBN82VJH" hidden="1">
          <a:extLst>
            <a:ext uri="{FF2B5EF4-FFF2-40B4-BE49-F238E27FC236}">
              <a16:creationId xmlns:a16="http://schemas.microsoft.com/office/drawing/2014/main" id="{25EA6C12-8E9B-46A8-9ED2-38A7AC89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17" name="BEx5F64BJ6DCM4EJH81D5ZFNPZ0V" descr="7DJ9FILZD2YPS6X1JBP9E76TU" hidden="1">
          <a:extLst>
            <a:ext uri="{FF2B5EF4-FFF2-40B4-BE49-F238E27FC236}">
              <a16:creationId xmlns:a16="http://schemas.microsoft.com/office/drawing/2014/main" id="{5C726A82-DA1A-4B57-9D16-93CB70B3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18" name="BExQEXXHA3EEXR44LT6RKCDWM6ZT" hidden="1">
          <a:extLst>
            <a:ext uri="{FF2B5EF4-FFF2-40B4-BE49-F238E27FC236}">
              <a16:creationId xmlns:a16="http://schemas.microsoft.com/office/drawing/2014/main" id="{F3207039-1A7E-4FEE-B177-F8B9B1FA9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319" name="BEx1X6AMHV6ZK3UJB2BXIJTJHYJU" descr="OALR4L95ELQLZ1Y1LETHM1CS9" hidden="1">
          <a:extLst>
            <a:ext uri="{FF2B5EF4-FFF2-40B4-BE49-F238E27FC236}">
              <a16:creationId xmlns:a16="http://schemas.microsoft.com/office/drawing/2014/main" id="{BB8E034D-0807-4E0A-8622-CB080D51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20" name="BEx1QZGQZBAWJ8591VXEIPUOVS7X" descr="MEW27CPIFG44B7E7HEQUUF5QF" hidden="1">
          <a:extLst>
            <a:ext uri="{FF2B5EF4-FFF2-40B4-BE49-F238E27FC236}">
              <a16:creationId xmlns:a16="http://schemas.microsoft.com/office/drawing/2014/main" id="{C87B97B7-F448-4CD5-B547-A2D672EF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21" name="BExMF7LICJLPXSHM63A6EQ79YQKG" descr="U084VZL15IMB1OFRRAY6GVKAE" hidden="1">
          <a:extLst>
            <a:ext uri="{FF2B5EF4-FFF2-40B4-BE49-F238E27FC236}">
              <a16:creationId xmlns:a16="http://schemas.microsoft.com/office/drawing/2014/main" id="{407957C5-939D-4D53-B13B-D5A9DCEC7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22" name="BExS343F8GCKP6HTF9Y97L133DX8" descr="ZRF0KB1IYQSNV63CTXT25G67G" hidden="1">
          <a:extLst>
            <a:ext uri="{FF2B5EF4-FFF2-40B4-BE49-F238E27FC236}">
              <a16:creationId xmlns:a16="http://schemas.microsoft.com/office/drawing/2014/main" id="{33F23C18-F08D-4F7F-BB2F-1FD28E1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23" name="BExZMRC09W87CY4B73NPZMNH21AH" descr="78CUMI0OVLYJRSDRQ3V2YX812" hidden="1">
          <a:extLst>
            <a:ext uri="{FF2B5EF4-FFF2-40B4-BE49-F238E27FC236}">
              <a16:creationId xmlns:a16="http://schemas.microsoft.com/office/drawing/2014/main" id="{54FCFB74-5D5B-434E-9694-E70B79C5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324" name="BExZXVFJ4DY4I24AARDT4AMP6EN1" descr="TXSMH2MTH86CYKA26740RQPUC" hidden="1">
          <a:extLst>
            <a:ext uri="{FF2B5EF4-FFF2-40B4-BE49-F238E27FC236}">
              <a16:creationId xmlns:a16="http://schemas.microsoft.com/office/drawing/2014/main" id="{DAD67392-716B-4791-8BBC-E777E008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25" name="BExOCUIOFQWUGTBU5ESTW3EYEP5C" descr="9BNF49V0R6VVYPHEVMJ3ABDQZ" hidden="1">
          <a:extLst>
            <a:ext uri="{FF2B5EF4-FFF2-40B4-BE49-F238E27FC236}">
              <a16:creationId xmlns:a16="http://schemas.microsoft.com/office/drawing/2014/main" id="{67B264F9-EC3A-4ACC-85CD-6241374EC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26" name="BExU65O9OE4B4MQ2A3OYH13M8BZJ" descr="3INNIMMPDBB0JF37L81M6ID21" hidden="1">
          <a:extLst>
            <a:ext uri="{FF2B5EF4-FFF2-40B4-BE49-F238E27FC236}">
              <a16:creationId xmlns:a16="http://schemas.microsoft.com/office/drawing/2014/main" id="{C1BCCE0F-B1AB-4511-9A50-A1D4066D5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27" name="BExOPRCR0UW7TKXSV5WDTL348FGL" descr="S9JM17GP1802LHN4GT14BJYIC" hidden="1">
          <a:extLst>
            <a:ext uri="{FF2B5EF4-FFF2-40B4-BE49-F238E27FC236}">
              <a16:creationId xmlns:a16="http://schemas.microsoft.com/office/drawing/2014/main" id="{D0044170-B9B9-4122-832A-769C8B7A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28" name="BEx5OESAY2W8SEGI3TSB65EHJ04B" descr="9CN2Y88X8WYV1HWZG1QILY9BK" hidden="1">
          <a:extLst>
            <a:ext uri="{FF2B5EF4-FFF2-40B4-BE49-F238E27FC236}">
              <a16:creationId xmlns:a16="http://schemas.microsoft.com/office/drawing/2014/main" id="{86AC429A-4DD5-4006-9E6F-4A085DA1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29" name="BExGMWEQ2BYRY9BAO5T1X850MJN1" descr="AZ9ST0XDIOP50HSUFO5V31BR0" hidden="1">
          <a:extLst>
            <a:ext uri="{FF2B5EF4-FFF2-40B4-BE49-F238E27FC236}">
              <a16:creationId xmlns:a16="http://schemas.microsoft.com/office/drawing/2014/main" id="{C43453EC-205C-4F93-BB6D-D1BAD602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330" name="BExW253QPOZK9KW8BJC3LBXGCG2N" descr="Y5HX37BEUWSN1NEFJKZJXI3SX" hidden="1">
          <a:extLst>
            <a:ext uri="{FF2B5EF4-FFF2-40B4-BE49-F238E27FC236}">
              <a16:creationId xmlns:a16="http://schemas.microsoft.com/office/drawing/2014/main" id="{035B0806-2E0E-48C3-AF1C-0D82B9AC9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31" name="BEx973S463FCQVJ7QDFBUIU0WJ3F" descr="ZQTVYL8DCSADVT0QMRXFLU0TR" hidden="1">
          <a:extLst>
            <a:ext uri="{FF2B5EF4-FFF2-40B4-BE49-F238E27FC236}">
              <a16:creationId xmlns:a16="http://schemas.microsoft.com/office/drawing/2014/main" id="{B4265C26-FFE8-40E4-AB3A-179257E2B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332" name="BExRZO0PLWWMCLGRH7EH6UXYWGAJ" descr="9D4GQ34QB727H10MA3SSAR2R9" hidden="1">
          <a:extLst>
            <a:ext uri="{FF2B5EF4-FFF2-40B4-BE49-F238E27FC236}">
              <a16:creationId xmlns:a16="http://schemas.microsoft.com/office/drawing/2014/main" id="{014E6EB9-36C4-4EA6-B03B-15B10BDB2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33" name="BExBDP6HNAAJUM39SE5G2C8BKNRQ" descr="1TM64TL2QIMYV7WYSV2VLGXY4" hidden="1">
          <a:extLst>
            <a:ext uri="{FF2B5EF4-FFF2-40B4-BE49-F238E27FC236}">
              <a16:creationId xmlns:a16="http://schemas.microsoft.com/office/drawing/2014/main" id="{D92EF5B6-5806-4054-A0B3-DBEE1E40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34" name="BExQEGJP61DL2NZY6LMBHBZ0J5YT" descr="D6ZNRZJ7EX4GZT9RO8LE0C905" hidden="1">
          <a:extLst>
            <a:ext uri="{FF2B5EF4-FFF2-40B4-BE49-F238E27FC236}">
              <a16:creationId xmlns:a16="http://schemas.microsoft.com/office/drawing/2014/main" id="{6ED6B384-7B28-42B0-8779-240F9549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35" name="BExTY1BCS6HZIF6HI5491FGHDVAE" descr="MJ6976KI2UH1IE8M227DUYXMJ" hidden="1">
          <a:extLst>
            <a:ext uri="{FF2B5EF4-FFF2-40B4-BE49-F238E27FC236}">
              <a16:creationId xmlns:a16="http://schemas.microsoft.com/office/drawing/2014/main" id="{4E99E946-855D-4315-9452-8BFD6DA9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36" name="BEx5FXJGJOT93D0J2IRJ3985IUMI" hidden="1">
          <a:extLst>
            <a:ext uri="{FF2B5EF4-FFF2-40B4-BE49-F238E27FC236}">
              <a16:creationId xmlns:a16="http://schemas.microsoft.com/office/drawing/2014/main" id="{2F4AB487-E356-45AF-A76C-434480473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337" name="BExS8T38WLC2R738ZC7BDJQAKJAJ" descr="MRI962L5PB0E0YWXCIBN82VJH" hidden="1">
          <a:extLst>
            <a:ext uri="{FF2B5EF4-FFF2-40B4-BE49-F238E27FC236}">
              <a16:creationId xmlns:a16="http://schemas.microsoft.com/office/drawing/2014/main" id="{9E724AC0-4976-445D-AAF9-9EF2D7A1F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38" name="BEx5F64BJ6DCM4EJH81D5ZFNPZ0V" descr="7DJ9FILZD2YPS6X1JBP9E76TU" hidden="1">
          <a:extLst>
            <a:ext uri="{FF2B5EF4-FFF2-40B4-BE49-F238E27FC236}">
              <a16:creationId xmlns:a16="http://schemas.microsoft.com/office/drawing/2014/main" id="{3BE78332-B67C-493B-B024-F66CE90A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39" name="BExQEXXHA3EEXR44LT6RKCDWM6ZT" hidden="1">
          <a:extLst>
            <a:ext uri="{FF2B5EF4-FFF2-40B4-BE49-F238E27FC236}">
              <a16:creationId xmlns:a16="http://schemas.microsoft.com/office/drawing/2014/main" id="{94F1E13D-017C-4D24-9A84-3BAC598B2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340" name="BEx1X6AMHV6ZK3UJB2BXIJTJHYJU" descr="OALR4L95ELQLZ1Y1LETHM1CS9" hidden="1">
          <a:extLst>
            <a:ext uri="{FF2B5EF4-FFF2-40B4-BE49-F238E27FC236}">
              <a16:creationId xmlns:a16="http://schemas.microsoft.com/office/drawing/2014/main" id="{8C5112CC-A0F8-462B-81E0-97190A28C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41" name="BEx1QZGQZBAWJ8591VXEIPUOVS7X" descr="MEW27CPIFG44B7E7HEQUUF5QF" hidden="1">
          <a:extLst>
            <a:ext uri="{FF2B5EF4-FFF2-40B4-BE49-F238E27FC236}">
              <a16:creationId xmlns:a16="http://schemas.microsoft.com/office/drawing/2014/main" id="{C361DAEB-8C56-46DD-88A3-FCF3E810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42" name="BExMF7LICJLPXSHM63A6EQ79YQKG" descr="U084VZL15IMB1OFRRAY6GVKAE" hidden="1">
          <a:extLst>
            <a:ext uri="{FF2B5EF4-FFF2-40B4-BE49-F238E27FC236}">
              <a16:creationId xmlns:a16="http://schemas.microsoft.com/office/drawing/2014/main" id="{0C9A47CF-ECFE-4F76-9CAB-6CC84047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43" name="BExS343F8GCKP6HTF9Y97L133DX8" descr="ZRF0KB1IYQSNV63CTXT25G67G" hidden="1">
          <a:extLst>
            <a:ext uri="{FF2B5EF4-FFF2-40B4-BE49-F238E27FC236}">
              <a16:creationId xmlns:a16="http://schemas.microsoft.com/office/drawing/2014/main" id="{4B1D825E-3448-4216-8BD1-54EBED0A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44" name="BExZMRC09W87CY4B73NPZMNH21AH" descr="78CUMI0OVLYJRSDRQ3V2YX812" hidden="1">
          <a:extLst>
            <a:ext uri="{FF2B5EF4-FFF2-40B4-BE49-F238E27FC236}">
              <a16:creationId xmlns:a16="http://schemas.microsoft.com/office/drawing/2014/main" id="{A205AD90-DD82-4346-9BC7-A7BFE8FF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345" name="BExZXVFJ4DY4I24AARDT4AMP6EN1" descr="TXSMH2MTH86CYKA26740RQPUC" hidden="1">
          <a:extLst>
            <a:ext uri="{FF2B5EF4-FFF2-40B4-BE49-F238E27FC236}">
              <a16:creationId xmlns:a16="http://schemas.microsoft.com/office/drawing/2014/main" id="{3221FD3B-8ED2-44B9-931A-B0CB63540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46" name="BExOCUIOFQWUGTBU5ESTW3EYEP5C" descr="9BNF49V0R6VVYPHEVMJ3ABDQZ" hidden="1">
          <a:extLst>
            <a:ext uri="{FF2B5EF4-FFF2-40B4-BE49-F238E27FC236}">
              <a16:creationId xmlns:a16="http://schemas.microsoft.com/office/drawing/2014/main" id="{EF4BF7C0-69C3-4FE4-8E52-729B8C08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47" name="BExU65O9OE4B4MQ2A3OYH13M8BZJ" descr="3INNIMMPDBB0JF37L81M6ID21" hidden="1">
          <a:extLst>
            <a:ext uri="{FF2B5EF4-FFF2-40B4-BE49-F238E27FC236}">
              <a16:creationId xmlns:a16="http://schemas.microsoft.com/office/drawing/2014/main" id="{2EAEEFFB-1988-4574-8B89-D7439FA1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48" name="BExOPRCR0UW7TKXSV5WDTL348FGL" descr="S9JM17GP1802LHN4GT14BJYIC" hidden="1">
          <a:extLst>
            <a:ext uri="{FF2B5EF4-FFF2-40B4-BE49-F238E27FC236}">
              <a16:creationId xmlns:a16="http://schemas.microsoft.com/office/drawing/2014/main" id="{C3E51330-A7D4-40A6-A223-6B34C99CF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49" name="BEx5OESAY2W8SEGI3TSB65EHJ04B" descr="9CN2Y88X8WYV1HWZG1QILY9BK" hidden="1">
          <a:extLst>
            <a:ext uri="{FF2B5EF4-FFF2-40B4-BE49-F238E27FC236}">
              <a16:creationId xmlns:a16="http://schemas.microsoft.com/office/drawing/2014/main" id="{89F39953-B356-47E3-94B6-2ABC5ECD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50" name="BExGMWEQ2BYRY9BAO5T1X850MJN1" descr="AZ9ST0XDIOP50HSUFO5V31BR0" hidden="1">
          <a:extLst>
            <a:ext uri="{FF2B5EF4-FFF2-40B4-BE49-F238E27FC236}">
              <a16:creationId xmlns:a16="http://schemas.microsoft.com/office/drawing/2014/main" id="{F3152A09-1F7D-4089-B76B-AC9827F0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351" name="BExW253QPOZK9KW8BJC3LBXGCG2N" descr="Y5HX37BEUWSN1NEFJKZJXI3SX" hidden="1">
          <a:extLst>
            <a:ext uri="{FF2B5EF4-FFF2-40B4-BE49-F238E27FC236}">
              <a16:creationId xmlns:a16="http://schemas.microsoft.com/office/drawing/2014/main" id="{DC2C6FAB-9695-4736-A595-D9BAC74E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52" name="BEx973S463FCQVJ7QDFBUIU0WJ3F" descr="ZQTVYL8DCSADVT0QMRXFLU0TR" hidden="1">
          <a:extLst>
            <a:ext uri="{FF2B5EF4-FFF2-40B4-BE49-F238E27FC236}">
              <a16:creationId xmlns:a16="http://schemas.microsoft.com/office/drawing/2014/main" id="{33088527-18BA-40F8-84C6-78878023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353" name="BExRZO0PLWWMCLGRH7EH6UXYWGAJ" descr="9D4GQ34QB727H10MA3SSAR2R9" hidden="1">
          <a:extLst>
            <a:ext uri="{FF2B5EF4-FFF2-40B4-BE49-F238E27FC236}">
              <a16:creationId xmlns:a16="http://schemas.microsoft.com/office/drawing/2014/main" id="{26599A8A-A3A6-495A-BB14-16AD33EEF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54" name="BExBDP6HNAAJUM39SE5G2C8BKNRQ" descr="1TM64TL2QIMYV7WYSV2VLGXY4" hidden="1">
          <a:extLst>
            <a:ext uri="{FF2B5EF4-FFF2-40B4-BE49-F238E27FC236}">
              <a16:creationId xmlns:a16="http://schemas.microsoft.com/office/drawing/2014/main" id="{F34216A7-8DCF-4479-8036-80EA1942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55" name="BExQEGJP61DL2NZY6LMBHBZ0J5YT" descr="D6ZNRZJ7EX4GZT9RO8LE0C905" hidden="1">
          <a:extLst>
            <a:ext uri="{FF2B5EF4-FFF2-40B4-BE49-F238E27FC236}">
              <a16:creationId xmlns:a16="http://schemas.microsoft.com/office/drawing/2014/main" id="{D7033A8D-415B-4776-8355-0712B499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56" name="BExTY1BCS6HZIF6HI5491FGHDVAE" descr="MJ6976KI2UH1IE8M227DUYXMJ" hidden="1">
          <a:extLst>
            <a:ext uri="{FF2B5EF4-FFF2-40B4-BE49-F238E27FC236}">
              <a16:creationId xmlns:a16="http://schemas.microsoft.com/office/drawing/2014/main" id="{3F181B8A-7F6E-40C0-BF53-5C6B856B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57" name="BEx5FXJGJOT93D0J2IRJ3985IUMI" hidden="1">
          <a:extLst>
            <a:ext uri="{FF2B5EF4-FFF2-40B4-BE49-F238E27FC236}">
              <a16:creationId xmlns:a16="http://schemas.microsoft.com/office/drawing/2014/main" id="{901D8B82-9302-46BA-812E-DBF8F91F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 macro="[16]!DesignIconClicked">
      <xdr:nvPicPr>
        <xdr:cNvPr id="358" name="BEx3RTMHAR35NUAAK49TV6NU7EPA" descr="QFXLG4ZCXTRQSJYFCKJ58G9N8" hidden="1">
          <a:extLst>
            <a:ext uri="{FF2B5EF4-FFF2-40B4-BE49-F238E27FC236}">
              <a16:creationId xmlns:a16="http://schemas.microsoft.com/office/drawing/2014/main" id="{BE430577-1761-4803-9F37-318DF573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359" name="BExS8T38WLC2R738ZC7BDJQAKJAJ" descr="MRI962L5PB0E0YWXCIBN82VJH" hidden="1">
          <a:extLst>
            <a:ext uri="{FF2B5EF4-FFF2-40B4-BE49-F238E27FC236}">
              <a16:creationId xmlns:a16="http://schemas.microsoft.com/office/drawing/2014/main" id="{6A47B00A-4AB9-4B63-9CF8-3B1D46287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60" name="BEx5F64BJ6DCM4EJH81D5ZFNPZ0V" descr="7DJ9FILZD2YPS6X1JBP9E76TU" hidden="1">
          <a:extLst>
            <a:ext uri="{FF2B5EF4-FFF2-40B4-BE49-F238E27FC236}">
              <a16:creationId xmlns:a16="http://schemas.microsoft.com/office/drawing/2014/main" id="{B8596B23-3A7D-4511-B108-5E150E50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61" name="BExQEXXHA3EEXR44LT6RKCDWM6ZT" hidden="1">
          <a:extLst>
            <a:ext uri="{FF2B5EF4-FFF2-40B4-BE49-F238E27FC236}">
              <a16:creationId xmlns:a16="http://schemas.microsoft.com/office/drawing/2014/main" id="{A8B86D90-19A9-4366-9281-AA3510A17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362" name="BEx1X6AMHV6ZK3UJB2BXIJTJHYJU" descr="OALR4L95ELQLZ1Y1LETHM1CS9" hidden="1">
          <a:extLst>
            <a:ext uri="{FF2B5EF4-FFF2-40B4-BE49-F238E27FC236}">
              <a16:creationId xmlns:a16="http://schemas.microsoft.com/office/drawing/2014/main" id="{D01AC99A-6C44-4829-8799-564AA61B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 macro="[16]!DesignIconClicked">
      <xdr:nvPicPr>
        <xdr:cNvPr id="363" name="BExSDIVCE09QKG3CT52PHCS6ZJ09" descr="9F076L7EQCF2COMMGCQG6BQGU" hidden="1">
          <a:extLst>
            <a:ext uri="{FF2B5EF4-FFF2-40B4-BE49-F238E27FC236}">
              <a16:creationId xmlns:a16="http://schemas.microsoft.com/office/drawing/2014/main" id="{3CEFAB08-5A1B-4ABF-A038-7DB4ECAA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64" name="BEx1QZGQZBAWJ8591VXEIPUOVS7X" descr="MEW27CPIFG44B7E7HEQUUF5QF" hidden="1">
          <a:extLst>
            <a:ext uri="{FF2B5EF4-FFF2-40B4-BE49-F238E27FC236}">
              <a16:creationId xmlns:a16="http://schemas.microsoft.com/office/drawing/2014/main" id="{88AFDEB1-C736-447E-A1F1-477F6A818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65" name="BExMF7LICJLPXSHM63A6EQ79YQKG" descr="U084VZL15IMB1OFRRAY6GVKAE" hidden="1">
          <a:extLst>
            <a:ext uri="{FF2B5EF4-FFF2-40B4-BE49-F238E27FC236}">
              <a16:creationId xmlns:a16="http://schemas.microsoft.com/office/drawing/2014/main" id="{5512D693-8A00-4D5B-A3C6-28DDB6F3D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66" name="BExS343F8GCKP6HTF9Y97L133DX8" descr="ZRF0KB1IYQSNV63CTXT25G67G" hidden="1">
          <a:extLst>
            <a:ext uri="{FF2B5EF4-FFF2-40B4-BE49-F238E27FC236}">
              <a16:creationId xmlns:a16="http://schemas.microsoft.com/office/drawing/2014/main" id="{7BBD1C42-54CC-4BE6-963B-1C6A8F790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67" name="BExZMRC09W87CY4B73NPZMNH21AH" descr="78CUMI0OVLYJRSDRQ3V2YX812" hidden="1">
          <a:extLst>
            <a:ext uri="{FF2B5EF4-FFF2-40B4-BE49-F238E27FC236}">
              <a16:creationId xmlns:a16="http://schemas.microsoft.com/office/drawing/2014/main" id="{A8394A71-4738-43DB-9705-706FE256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368" name="BExZXVFJ4DY4I24AARDT4AMP6EN1" descr="TXSMH2MTH86CYKA26740RQPUC" hidden="1">
          <a:extLst>
            <a:ext uri="{FF2B5EF4-FFF2-40B4-BE49-F238E27FC236}">
              <a16:creationId xmlns:a16="http://schemas.microsoft.com/office/drawing/2014/main" id="{424B5D4F-0BD5-4D5E-8AAD-BD5DB326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69" name="BExOCUIOFQWUGTBU5ESTW3EYEP5C" descr="9BNF49V0R6VVYPHEVMJ3ABDQZ" hidden="1">
          <a:extLst>
            <a:ext uri="{FF2B5EF4-FFF2-40B4-BE49-F238E27FC236}">
              <a16:creationId xmlns:a16="http://schemas.microsoft.com/office/drawing/2014/main" id="{2E4A3E5F-690D-4B49-80D9-C562CC4D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70" name="BExU65O9OE4B4MQ2A3OYH13M8BZJ" descr="3INNIMMPDBB0JF37L81M6ID21" hidden="1">
          <a:extLst>
            <a:ext uri="{FF2B5EF4-FFF2-40B4-BE49-F238E27FC236}">
              <a16:creationId xmlns:a16="http://schemas.microsoft.com/office/drawing/2014/main" id="{70880B7D-E5FF-4BD2-BE94-F919DE6B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71" name="BExOPRCR0UW7TKXSV5WDTL348FGL" descr="S9JM17GP1802LHN4GT14BJYIC" hidden="1">
          <a:extLst>
            <a:ext uri="{FF2B5EF4-FFF2-40B4-BE49-F238E27FC236}">
              <a16:creationId xmlns:a16="http://schemas.microsoft.com/office/drawing/2014/main" id="{9B8D0B09-E83E-45E3-9815-B19490143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72" name="BEx5OESAY2W8SEGI3TSB65EHJ04B" descr="9CN2Y88X8WYV1HWZG1QILY9BK" hidden="1">
          <a:extLst>
            <a:ext uri="{FF2B5EF4-FFF2-40B4-BE49-F238E27FC236}">
              <a16:creationId xmlns:a16="http://schemas.microsoft.com/office/drawing/2014/main" id="{C205732A-9CC1-45B9-94FE-8ED48A5E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373" name="BExGMWEQ2BYRY9BAO5T1X850MJN1" descr="AZ9ST0XDIOP50HSUFO5V31BR0" hidden="1">
          <a:extLst>
            <a:ext uri="{FF2B5EF4-FFF2-40B4-BE49-F238E27FC236}">
              <a16:creationId xmlns:a16="http://schemas.microsoft.com/office/drawing/2014/main" id="{2758AD18-31DE-42B8-BB07-3A10CD5EC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374" name="BExW253QPOZK9KW8BJC3LBXGCG2N" descr="Y5HX37BEUWSN1NEFJKZJXI3SX" hidden="1">
          <a:extLst>
            <a:ext uri="{FF2B5EF4-FFF2-40B4-BE49-F238E27FC236}">
              <a16:creationId xmlns:a16="http://schemas.microsoft.com/office/drawing/2014/main" id="{41B3A8A9-7FD1-4476-8182-3D4B870B0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75" name="BEx973S463FCQVJ7QDFBUIU0WJ3F" descr="ZQTVYL8DCSADVT0QMRXFLU0TR" hidden="1">
          <a:extLst>
            <a:ext uri="{FF2B5EF4-FFF2-40B4-BE49-F238E27FC236}">
              <a16:creationId xmlns:a16="http://schemas.microsoft.com/office/drawing/2014/main" id="{CA06776F-F754-40E5-9D3F-550FDBD6B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76" name="BEx5FXJGJOT93D0J2IRJ3985IUMI" hidden="1">
          <a:extLst>
            <a:ext uri="{FF2B5EF4-FFF2-40B4-BE49-F238E27FC236}">
              <a16:creationId xmlns:a16="http://schemas.microsoft.com/office/drawing/2014/main" id="{A24E9569-6FAD-4D34-95B2-46729C000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377" name="BExS8T38WLC2R738ZC7BDJQAKJAJ" descr="MRI962L5PB0E0YWXCIBN82VJH" hidden="1">
          <a:extLst>
            <a:ext uri="{FF2B5EF4-FFF2-40B4-BE49-F238E27FC236}">
              <a16:creationId xmlns:a16="http://schemas.microsoft.com/office/drawing/2014/main" id="{F8D39E1E-5128-464A-981C-FF5FCE63D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78" name="BEx5F64BJ6DCM4EJH81D5ZFNPZ0V" descr="7DJ9FILZD2YPS6X1JBP9E76TU" hidden="1">
          <a:extLst>
            <a:ext uri="{FF2B5EF4-FFF2-40B4-BE49-F238E27FC236}">
              <a16:creationId xmlns:a16="http://schemas.microsoft.com/office/drawing/2014/main" id="{207874FE-F9D2-45F6-8DCE-0157742D6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79" name="BExQEXXHA3EEXR44LT6RKCDWM6ZT" hidden="1">
          <a:extLst>
            <a:ext uri="{FF2B5EF4-FFF2-40B4-BE49-F238E27FC236}">
              <a16:creationId xmlns:a16="http://schemas.microsoft.com/office/drawing/2014/main" id="{7F7FAB2E-CA42-4008-8B54-BA207DE0C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80" name="BExU65O9OE4B4MQ2A3OYH13M8BZJ" descr="3INNIMMPDBB0JF37L81M6ID21" hidden="1">
          <a:extLst>
            <a:ext uri="{FF2B5EF4-FFF2-40B4-BE49-F238E27FC236}">
              <a16:creationId xmlns:a16="http://schemas.microsoft.com/office/drawing/2014/main" id="{3F7E76D5-8019-49EB-8273-74907510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81" name="BExOPRCR0UW7TKXSV5WDTL348FGL" descr="S9JM17GP1802LHN4GT14BJYIC" hidden="1">
          <a:extLst>
            <a:ext uri="{FF2B5EF4-FFF2-40B4-BE49-F238E27FC236}">
              <a16:creationId xmlns:a16="http://schemas.microsoft.com/office/drawing/2014/main" id="{78501967-7A1D-4F59-98A6-00CB8BDD9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82" name="BEx5OESAY2W8SEGI3TSB65EHJ04B" descr="9CN2Y88X8WYV1HWZG1QILY9BK" hidden="1">
          <a:extLst>
            <a:ext uri="{FF2B5EF4-FFF2-40B4-BE49-F238E27FC236}">
              <a16:creationId xmlns:a16="http://schemas.microsoft.com/office/drawing/2014/main" id="{8B61EE38-016F-4A02-A399-27A93F0BA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83" name="BExGMWEQ2BYRY9BAO5T1X850MJN1" descr="AZ9ST0XDIOP50HSUFO5V31BR0" hidden="1">
          <a:extLst>
            <a:ext uri="{FF2B5EF4-FFF2-40B4-BE49-F238E27FC236}">
              <a16:creationId xmlns:a16="http://schemas.microsoft.com/office/drawing/2014/main" id="{4B773090-3713-4C37-BD77-7D730220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384" name="BExW253QPOZK9KW8BJC3LBXGCG2N" descr="Y5HX37BEUWSN1NEFJKZJXI3SX" hidden="1">
          <a:extLst>
            <a:ext uri="{FF2B5EF4-FFF2-40B4-BE49-F238E27FC236}">
              <a16:creationId xmlns:a16="http://schemas.microsoft.com/office/drawing/2014/main" id="{CA3C679C-0E2C-4268-A929-6C66C6C6C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85" name="BEx973S463FCQVJ7QDFBUIU0WJ3F" descr="ZQTVYL8DCSADVT0QMRXFLU0TR" hidden="1">
          <a:extLst>
            <a:ext uri="{FF2B5EF4-FFF2-40B4-BE49-F238E27FC236}">
              <a16:creationId xmlns:a16="http://schemas.microsoft.com/office/drawing/2014/main" id="{C211E027-A6E4-422D-97F0-DCC65FA0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386" name="BExRZO0PLWWMCLGRH7EH6UXYWGAJ" descr="9D4GQ34QB727H10MA3SSAR2R9" hidden="1">
          <a:extLst>
            <a:ext uri="{FF2B5EF4-FFF2-40B4-BE49-F238E27FC236}">
              <a16:creationId xmlns:a16="http://schemas.microsoft.com/office/drawing/2014/main" id="{6B53A0FE-27E9-41C0-8496-B56F3B7D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87" name="BExBDP6HNAAJUM39SE5G2C8BKNRQ" descr="1TM64TL2QIMYV7WYSV2VLGXY4" hidden="1">
          <a:extLst>
            <a:ext uri="{FF2B5EF4-FFF2-40B4-BE49-F238E27FC236}">
              <a16:creationId xmlns:a16="http://schemas.microsoft.com/office/drawing/2014/main" id="{673B92FC-08EA-47B8-911C-0385841D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88" name="BExQEGJP61DL2NZY6LMBHBZ0J5YT" descr="D6ZNRZJ7EX4GZT9RO8LE0C905" hidden="1">
          <a:extLst>
            <a:ext uri="{FF2B5EF4-FFF2-40B4-BE49-F238E27FC236}">
              <a16:creationId xmlns:a16="http://schemas.microsoft.com/office/drawing/2014/main" id="{5A86E933-CD82-4895-9530-2977F7153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89" name="BExTY1BCS6HZIF6HI5491FGHDVAE" descr="MJ6976KI2UH1IE8M227DUYXMJ" hidden="1">
          <a:extLst>
            <a:ext uri="{FF2B5EF4-FFF2-40B4-BE49-F238E27FC236}">
              <a16:creationId xmlns:a16="http://schemas.microsoft.com/office/drawing/2014/main" id="{B67E109E-43F5-4F8D-A720-B7BF1F2E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90" name="BEx5FXJGJOT93D0J2IRJ3985IUMI" hidden="1">
          <a:extLst>
            <a:ext uri="{FF2B5EF4-FFF2-40B4-BE49-F238E27FC236}">
              <a16:creationId xmlns:a16="http://schemas.microsoft.com/office/drawing/2014/main" id="{DCF2FEE6-4A5E-4E96-BB14-833CD5203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391" name="BExS8T38WLC2R738ZC7BDJQAKJAJ" descr="MRI962L5PB0E0YWXCIBN82VJH" hidden="1">
          <a:extLst>
            <a:ext uri="{FF2B5EF4-FFF2-40B4-BE49-F238E27FC236}">
              <a16:creationId xmlns:a16="http://schemas.microsoft.com/office/drawing/2014/main" id="{53ADD5DA-ED5B-4064-A2DD-B5BDB6866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92" name="BEx5F64BJ6DCM4EJH81D5ZFNPZ0V" descr="7DJ9FILZD2YPS6X1JBP9E76TU" hidden="1">
          <a:extLst>
            <a:ext uri="{FF2B5EF4-FFF2-40B4-BE49-F238E27FC236}">
              <a16:creationId xmlns:a16="http://schemas.microsoft.com/office/drawing/2014/main" id="{DFE4E9F9-7D07-4C70-B43C-CD1FE74DE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93" name="BExQEXXHA3EEXR44LT6RKCDWM6ZT" hidden="1">
          <a:extLst>
            <a:ext uri="{FF2B5EF4-FFF2-40B4-BE49-F238E27FC236}">
              <a16:creationId xmlns:a16="http://schemas.microsoft.com/office/drawing/2014/main" id="{786C4CEE-8847-4986-A8AB-7DF60DD7B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394" name="BEx1X6AMHV6ZK3UJB2BXIJTJHYJU" descr="OALR4L95ELQLZ1Y1LETHM1CS9" hidden="1">
          <a:extLst>
            <a:ext uri="{FF2B5EF4-FFF2-40B4-BE49-F238E27FC236}">
              <a16:creationId xmlns:a16="http://schemas.microsoft.com/office/drawing/2014/main" id="{27EC038E-6753-494C-9E39-191A92B1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95" name="BEx1QZGQZBAWJ8591VXEIPUOVS7X" descr="MEW27CPIFG44B7E7HEQUUF5QF" hidden="1">
          <a:extLst>
            <a:ext uri="{FF2B5EF4-FFF2-40B4-BE49-F238E27FC236}">
              <a16:creationId xmlns:a16="http://schemas.microsoft.com/office/drawing/2014/main" id="{500D5127-4849-4868-8A4E-C70B636EE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96" name="BExMF7LICJLPXSHM63A6EQ79YQKG" descr="U084VZL15IMB1OFRRAY6GVKAE" hidden="1">
          <a:extLst>
            <a:ext uri="{FF2B5EF4-FFF2-40B4-BE49-F238E27FC236}">
              <a16:creationId xmlns:a16="http://schemas.microsoft.com/office/drawing/2014/main" id="{B1494D3A-0B42-4786-855F-8B65A7969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97" name="BExS343F8GCKP6HTF9Y97L133DX8" descr="ZRF0KB1IYQSNV63CTXT25G67G" hidden="1">
          <a:extLst>
            <a:ext uri="{FF2B5EF4-FFF2-40B4-BE49-F238E27FC236}">
              <a16:creationId xmlns:a16="http://schemas.microsoft.com/office/drawing/2014/main" id="{FC292654-3F30-4BDF-9F2D-13FE5AC7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398" name="BExZMRC09W87CY4B73NPZMNH21AH" descr="78CUMI0OVLYJRSDRQ3V2YX812" hidden="1">
          <a:extLst>
            <a:ext uri="{FF2B5EF4-FFF2-40B4-BE49-F238E27FC236}">
              <a16:creationId xmlns:a16="http://schemas.microsoft.com/office/drawing/2014/main" id="{D973D5FE-6263-47CD-AC16-B3A30DC3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399" name="BExZXVFJ4DY4I24AARDT4AMP6EN1" descr="TXSMH2MTH86CYKA26740RQPUC" hidden="1">
          <a:extLst>
            <a:ext uri="{FF2B5EF4-FFF2-40B4-BE49-F238E27FC236}">
              <a16:creationId xmlns:a16="http://schemas.microsoft.com/office/drawing/2014/main" id="{02CA2CAC-5856-4B3C-AAFF-BF407B12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00" name="BExOCUIOFQWUGTBU5ESTW3EYEP5C" descr="9BNF49V0R6VVYPHEVMJ3ABDQZ" hidden="1">
          <a:extLst>
            <a:ext uri="{FF2B5EF4-FFF2-40B4-BE49-F238E27FC236}">
              <a16:creationId xmlns:a16="http://schemas.microsoft.com/office/drawing/2014/main" id="{1E941E66-398D-4875-9DE1-63D8E4CE9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01" name="BExU65O9OE4B4MQ2A3OYH13M8BZJ" descr="3INNIMMPDBB0JF37L81M6ID21" hidden="1">
          <a:extLst>
            <a:ext uri="{FF2B5EF4-FFF2-40B4-BE49-F238E27FC236}">
              <a16:creationId xmlns:a16="http://schemas.microsoft.com/office/drawing/2014/main" id="{9DA48B4F-15C4-491E-AB93-7E50EC54B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02" name="BExOPRCR0UW7TKXSV5WDTL348FGL" descr="S9JM17GP1802LHN4GT14BJYIC" hidden="1">
          <a:extLst>
            <a:ext uri="{FF2B5EF4-FFF2-40B4-BE49-F238E27FC236}">
              <a16:creationId xmlns:a16="http://schemas.microsoft.com/office/drawing/2014/main" id="{0C52C58A-8B69-4603-9EBB-18BC8D61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03" name="BEx5OESAY2W8SEGI3TSB65EHJ04B" descr="9CN2Y88X8WYV1HWZG1QILY9BK" hidden="1">
          <a:extLst>
            <a:ext uri="{FF2B5EF4-FFF2-40B4-BE49-F238E27FC236}">
              <a16:creationId xmlns:a16="http://schemas.microsoft.com/office/drawing/2014/main" id="{03D82A7C-DF2C-43A2-948F-DE7FBAAA2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04" name="BExGMWEQ2BYRY9BAO5T1X850MJN1" descr="AZ9ST0XDIOP50HSUFO5V31BR0" hidden="1">
          <a:extLst>
            <a:ext uri="{FF2B5EF4-FFF2-40B4-BE49-F238E27FC236}">
              <a16:creationId xmlns:a16="http://schemas.microsoft.com/office/drawing/2014/main" id="{1CC8A170-E277-4943-A6FC-D35C0CE15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406" name="BExW253QPOZK9KW8BJC3LBXGCG2N" descr="Y5HX37BEUWSN1NEFJKZJXI3SX" hidden="1">
          <a:extLst>
            <a:ext uri="{FF2B5EF4-FFF2-40B4-BE49-F238E27FC236}">
              <a16:creationId xmlns:a16="http://schemas.microsoft.com/office/drawing/2014/main" id="{FB5E1938-2DE1-4ECD-BC0A-0C6F83AB2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07" name="BEx973S463FCQVJ7QDFBUIU0WJ3F" descr="ZQTVYL8DCSADVT0QMRXFLU0TR" hidden="1">
          <a:extLst>
            <a:ext uri="{FF2B5EF4-FFF2-40B4-BE49-F238E27FC236}">
              <a16:creationId xmlns:a16="http://schemas.microsoft.com/office/drawing/2014/main" id="{2C42FB68-C081-4238-BA1D-63E8D77D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08" name="BExRZO0PLWWMCLGRH7EH6UXYWGAJ" descr="9D4GQ34QB727H10MA3SSAR2R9" hidden="1">
          <a:extLst>
            <a:ext uri="{FF2B5EF4-FFF2-40B4-BE49-F238E27FC236}">
              <a16:creationId xmlns:a16="http://schemas.microsoft.com/office/drawing/2014/main" id="{38AF8DC8-1BCC-4081-9620-895FACFA3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09" name="BExBDP6HNAAJUM39SE5G2C8BKNRQ" descr="1TM64TL2QIMYV7WYSV2VLGXY4" hidden="1">
          <a:extLst>
            <a:ext uri="{FF2B5EF4-FFF2-40B4-BE49-F238E27FC236}">
              <a16:creationId xmlns:a16="http://schemas.microsoft.com/office/drawing/2014/main" id="{6FE0DE64-411C-4B1C-93FC-A8BA5DB3E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10" name="BExQEGJP61DL2NZY6LMBHBZ0J5YT" descr="D6ZNRZJ7EX4GZT9RO8LE0C905" hidden="1">
          <a:extLst>
            <a:ext uri="{FF2B5EF4-FFF2-40B4-BE49-F238E27FC236}">
              <a16:creationId xmlns:a16="http://schemas.microsoft.com/office/drawing/2014/main" id="{B8C996E9-0700-4602-BBEC-C24D937F3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11" name="BExTY1BCS6HZIF6HI5491FGHDVAE" descr="MJ6976KI2UH1IE8M227DUYXMJ" hidden="1">
          <a:extLst>
            <a:ext uri="{FF2B5EF4-FFF2-40B4-BE49-F238E27FC236}">
              <a16:creationId xmlns:a16="http://schemas.microsoft.com/office/drawing/2014/main" id="{2B60E6A8-FBE6-4671-B577-8D6BFF6E3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12" name="BEx5FXJGJOT93D0J2IRJ3985IUMI" hidden="1">
          <a:extLst>
            <a:ext uri="{FF2B5EF4-FFF2-40B4-BE49-F238E27FC236}">
              <a16:creationId xmlns:a16="http://schemas.microsoft.com/office/drawing/2014/main" id="{AEB202E7-07CA-4CB5-B554-5DA0786CF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13" name="BExS8T38WLC2R738ZC7BDJQAKJAJ" descr="MRI962L5PB0E0YWXCIBN82VJH" hidden="1">
          <a:extLst>
            <a:ext uri="{FF2B5EF4-FFF2-40B4-BE49-F238E27FC236}">
              <a16:creationId xmlns:a16="http://schemas.microsoft.com/office/drawing/2014/main" id="{D5388589-B923-41A7-8083-AB85BB0A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14" name="BEx5F64BJ6DCM4EJH81D5ZFNPZ0V" descr="7DJ9FILZD2YPS6X1JBP9E76TU" hidden="1">
          <a:extLst>
            <a:ext uri="{FF2B5EF4-FFF2-40B4-BE49-F238E27FC236}">
              <a16:creationId xmlns:a16="http://schemas.microsoft.com/office/drawing/2014/main" id="{3EDDE1B0-69C9-4C6E-81AA-BF1C4ADB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15" name="BExQEXXHA3EEXR44LT6RKCDWM6ZT" hidden="1">
          <a:extLst>
            <a:ext uri="{FF2B5EF4-FFF2-40B4-BE49-F238E27FC236}">
              <a16:creationId xmlns:a16="http://schemas.microsoft.com/office/drawing/2014/main" id="{587118AF-4118-4286-ACCF-1AD5EDC6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16" name="BEx1X6AMHV6ZK3UJB2BXIJTJHYJU" descr="OALR4L95ELQLZ1Y1LETHM1CS9" hidden="1">
          <a:extLst>
            <a:ext uri="{FF2B5EF4-FFF2-40B4-BE49-F238E27FC236}">
              <a16:creationId xmlns:a16="http://schemas.microsoft.com/office/drawing/2014/main" id="{5DA3D4A8-2412-4AB4-8C26-F422F1FF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17" name="BEx1QZGQZBAWJ8591VXEIPUOVS7X" descr="MEW27CPIFG44B7E7HEQUUF5QF" hidden="1">
          <a:extLst>
            <a:ext uri="{FF2B5EF4-FFF2-40B4-BE49-F238E27FC236}">
              <a16:creationId xmlns:a16="http://schemas.microsoft.com/office/drawing/2014/main" id="{BBC31870-96A5-47AF-B701-B6482F728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18" name="BExMF7LICJLPXSHM63A6EQ79YQKG" descr="U084VZL15IMB1OFRRAY6GVKAE" hidden="1">
          <a:extLst>
            <a:ext uri="{FF2B5EF4-FFF2-40B4-BE49-F238E27FC236}">
              <a16:creationId xmlns:a16="http://schemas.microsoft.com/office/drawing/2014/main" id="{9CB5903E-6417-4FF2-80A0-F6D7E2194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19" name="BExS343F8GCKP6HTF9Y97L133DX8" descr="ZRF0KB1IYQSNV63CTXT25G67G" hidden="1">
          <a:extLst>
            <a:ext uri="{FF2B5EF4-FFF2-40B4-BE49-F238E27FC236}">
              <a16:creationId xmlns:a16="http://schemas.microsoft.com/office/drawing/2014/main" id="{F8361507-D025-4C8D-9048-560C2599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20" name="BExZMRC09W87CY4B73NPZMNH21AH" descr="78CUMI0OVLYJRSDRQ3V2YX812" hidden="1">
          <a:extLst>
            <a:ext uri="{FF2B5EF4-FFF2-40B4-BE49-F238E27FC236}">
              <a16:creationId xmlns:a16="http://schemas.microsoft.com/office/drawing/2014/main" id="{BE8FB89D-8A47-4CD6-8C27-2C971C414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421" name="BExZXVFJ4DY4I24AARDT4AMP6EN1" descr="TXSMH2MTH86CYKA26740RQPUC" hidden="1">
          <a:extLst>
            <a:ext uri="{FF2B5EF4-FFF2-40B4-BE49-F238E27FC236}">
              <a16:creationId xmlns:a16="http://schemas.microsoft.com/office/drawing/2014/main" id="{212ED997-B688-4571-B346-4A22FE76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22" name="BExOCUIOFQWUGTBU5ESTW3EYEP5C" descr="9BNF49V0R6VVYPHEVMJ3ABDQZ" hidden="1">
          <a:extLst>
            <a:ext uri="{FF2B5EF4-FFF2-40B4-BE49-F238E27FC236}">
              <a16:creationId xmlns:a16="http://schemas.microsoft.com/office/drawing/2014/main" id="{05AD2BAD-B429-4B33-A30C-628FB9456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23" name="BExU65O9OE4B4MQ2A3OYH13M8BZJ" descr="3INNIMMPDBB0JF37L81M6ID21" hidden="1">
          <a:extLst>
            <a:ext uri="{FF2B5EF4-FFF2-40B4-BE49-F238E27FC236}">
              <a16:creationId xmlns:a16="http://schemas.microsoft.com/office/drawing/2014/main" id="{3BB04E12-5E02-4266-995F-DA2285F8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24" name="BExOPRCR0UW7TKXSV5WDTL348FGL" descr="S9JM17GP1802LHN4GT14BJYIC" hidden="1">
          <a:extLst>
            <a:ext uri="{FF2B5EF4-FFF2-40B4-BE49-F238E27FC236}">
              <a16:creationId xmlns:a16="http://schemas.microsoft.com/office/drawing/2014/main" id="{AA0C6AD5-7A92-4A62-AEA9-F23766C1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25" name="BEx5OESAY2W8SEGI3TSB65EHJ04B" descr="9CN2Y88X8WYV1HWZG1QILY9BK" hidden="1">
          <a:extLst>
            <a:ext uri="{FF2B5EF4-FFF2-40B4-BE49-F238E27FC236}">
              <a16:creationId xmlns:a16="http://schemas.microsoft.com/office/drawing/2014/main" id="{E69E407D-D8A8-428B-8307-BE9BE618B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26" name="BExGMWEQ2BYRY9BAO5T1X850MJN1" descr="AZ9ST0XDIOP50HSUFO5V31BR0" hidden="1">
          <a:extLst>
            <a:ext uri="{FF2B5EF4-FFF2-40B4-BE49-F238E27FC236}">
              <a16:creationId xmlns:a16="http://schemas.microsoft.com/office/drawing/2014/main" id="{417D5722-AD73-45E4-966C-FE7E9BB2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427" name="BExW253QPOZK9KW8BJC3LBXGCG2N" descr="Y5HX37BEUWSN1NEFJKZJXI3SX" hidden="1">
          <a:extLst>
            <a:ext uri="{FF2B5EF4-FFF2-40B4-BE49-F238E27FC236}">
              <a16:creationId xmlns:a16="http://schemas.microsoft.com/office/drawing/2014/main" id="{BBBEF256-0EFA-479D-A697-E613EEB8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28" name="BEx973S463FCQVJ7QDFBUIU0WJ3F" descr="ZQTVYL8DCSADVT0QMRXFLU0TR" hidden="1">
          <a:extLst>
            <a:ext uri="{FF2B5EF4-FFF2-40B4-BE49-F238E27FC236}">
              <a16:creationId xmlns:a16="http://schemas.microsoft.com/office/drawing/2014/main" id="{8F52A3AA-8D69-44BA-8DE6-512CD784A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29" name="BExRZO0PLWWMCLGRH7EH6UXYWGAJ" descr="9D4GQ34QB727H10MA3SSAR2R9" hidden="1">
          <a:extLst>
            <a:ext uri="{FF2B5EF4-FFF2-40B4-BE49-F238E27FC236}">
              <a16:creationId xmlns:a16="http://schemas.microsoft.com/office/drawing/2014/main" id="{D9879CC5-286A-487D-A877-8CB6923B8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30" name="BExBDP6HNAAJUM39SE5G2C8BKNRQ" descr="1TM64TL2QIMYV7WYSV2VLGXY4" hidden="1">
          <a:extLst>
            <a:ext uri="{FF2B5EF4-FFF2-40B4-BE49-F238E27FC236}">
              <a16:creationId xmlns:a16="http://schemas.microsoft.com/office/drawing/2014/main" id="{A24CACD7-65E2-479A-8D05-1549CF45D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31" name="BExQEGJP61DL2NZY6LMBHBZ0J5YT" descr="D6ZNRZJ7EX4GZT9RO8LE0C905" hidden="1">
          <a:extLst>
            <a:ext uri="{FF2B5EF4-FFF2-40B4-BE49-F238E27FC236}">
              <a16:creationId xmlns:a16="http://schemas.microsoft.com/office/drawing/2014/main" id="{1EC6B3AD-8DD7-44E2-9B9C-ACDB520A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32" name="BExTY1BCS6HZIF6HI5491FGHDVAE" descr="MJ6976KI2UH1IE8M227DUYXMJ" hidden="1">
          <a:extLst>
            <a:ext uri="{FF2B5EF4-FFF2-40B4-BE49-F238E27FC236}">
              <a16:creationId xmlns:a16="http://schemas.microsoft.com/office/drawing/2014/main" id="{85CE0DF8-C8BF-456A-8434-C0FD9874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33" name="BEx5FXJGJOT93D0J2IRJ3985IUMI" hidden="1">
          <a:extLst>
            <a:ext uri="{FF2B5EF4-FFF2-40B4-BE49-F238E27FC236}">
              <a16:creationId xmlns:a16="http://schemas.microsoft.com/office/drawing/2014/main" id="{EB7F7BBE-9EAF-4CA2-BC33-3BCE5CB3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434" name="BEx3RTMHAR35NUAAK49TV6NU7EPA" descr="QFXLG4ZCXTRQSJYFCKJ58G9N8" hidden="1">
          <a:extLst>
            <a:ext uri="{FF2B5EF4-FFF2-40B4-BE49-F238E27FC236}">
              <a16:creationId xmlns:a16="http://schemas.microsoft.com/office/drawing/2014/main" id="{43DF955D-188C-4EF4-B11E-D5CEDCD79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35" name="BExS8T38WLC2R738ZC7BDJQAKJAJ" descr="MRI962L5PB0E0YWXCIBN82VJH" hidden="1">
          <a:extLst>
            <a:ext uri="{FF2B5EF4-FFF2-40B4-BE49-F238E27FC236}">
              <a16:creationId xmlns:a16="http://schemas.microsoft.com/office/drawing/2014/main" id="{FDDCE528-1CEB-4A98-A73E-B49BDF17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36" name="BEx5F64BJ6DCM4EJH81D5ZFNPZ0V" descr="7DJ9FILZD2YPS6X1JBP9E76TU" hidden="1">
          <a:extLst>
            <a:ext uri="{FF2B5EF4-FFF2-40B4-BE49-F238E27FC236}">
              <a16:creationId xmlns:a16="http://schemas.microsoft.com/office/drawing/2014/main" id="{DC674F03-D683-4DAF-8C77-BFB99837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37" name="BExQEXXHA3EEXR44LT6RKCDWM6ZT" hidden="1">
          <a:extLst>
            <a:ext uri="{FF2B5EF4-FFF2-40B4-BE49-F238E27FC236}">
              <a16:creationId xmlns:a16="http://schemas.microsoft.com/office/drawing/2014/main" id="{F6634B1F-9A04-4778-988B-FA06A685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38" name="BEx1X6AMHV6ZK3UJB2BXIJTJHYJU" descr="OALR4L95ELQLZ1Y1LETHM1CS9" hidden="1">
          <a:extLst>
            <a:ext uri="{FF2B5EF4-FFF2-40B4-BE49-F238E27FC236}">
              <a16:creationId xmlns:a16="http://schemas.microsoft.com/office/drawing/2014/main" id="{6EA9EDB9-DF34-4BCA-8D1E-08FAAD3E2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439" name="BExSDIVCE09QKG3CT52PHCS6ZJ09" descr="9F076L7EQCF2COMMGCQG6BQGU" hidden="1">
          <a:extLst>
            <a:ext uri="{FF2B5EF4-FFF2-40B4-BE49-F238E27FC236}">
              <a16:creationId xmlns:a16="http://schemas.microsoft.com/office/drawing/2014/main" id="{4041C539-7D23-4EE4-95AE-E8FE9B5A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0" name="BEx1QZGQZBAWJ8591VXEIPUOVS7X" descr="MEW27CPIFG44B7E7HEQUUF5QF" hidden="1">
          <a:extLst>
            <a:ext uri="{FF2B5EF4-FFF2-40B4-BE49-F238E27FC236}">
              <a16:creationId xmlns:a16="http://schemas.microsoft.com/office/drawing/2014/main" id="{9052518A-3B59-4941-B511-82909A5A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1" name="BExMF7LICJLPXSHM63A6EQ79YQKG" descr="U084VZL15IMB1OFRRAY6GVKAE" hidden="1">
          <a:extLst>
            <a:ext uri="{FF2B5EF4-FFF2-40B4-BE49-F238E27FC236}">
              <a16:creationId xmlns:a16="http://schemas.microsoft.com/office/drawing/2014/main" id="{C61E7F10-54F8-450E-AB95-63131088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2" name="BExS343F8GCKP6HTF9Y97L133DX8" descr="ZRF0KB1IYQSNV63CTXT25G67G" hidden="1">
          <a:extLst>
            <a:ext uri="{FF2B5EF4-FFF2-40B4-BE49-F238E27FC236}">
              <a16:creationId xmlns:a16="http://schemas.microsoft.com/office/drawing/2014/main" id="{601ACB5C-9EF6-4DB5-878D-CFF36CE4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3" name="BExZMRC09W87CY4B73NPZMNH21AH" descr="78CUMI0OVLYJRSDRQ3V2YX812" hidden="1">
          <a:extLst>
            <a:ext uri="{FF2B5EF4-FFF2-40B4-BE49-F238E27FC236}">
              <a16:creationId xmlns:a16="http://schemas.microsoft.com/office/drawing/2014/main" id="{2E88A08A-9A97-413A-B0C5-8AE86ADB1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444" name="BExZXVFJ4DY4I24AARDT4AMP6EN1" descr="TXSMH2MTH86CYKA26740RQPUC" hidden="1">
          <a:extLst>
            <a:ext uri="{FF2B5EF4-FFF2-40B4-BE49-F238E27FC236}">
              <a16:creationId xmlns:a16="http://schemas.microsoft.com/office/drawing/2014/main" id="{D5FFF4F7-CD4A-4387-96F9-0617917D1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5" name="BExOCUIOFQWUGTBU5ESTW3EYEP5C" descr="9BNF49V0R6VVYPHEVMJ3ABDQZ" hidden="1">
          <a:extLst>
            <a:ext uri="{FF2B5EF4-FFF2-40B4-BE49-F238E27FC236}">
              <a16:creationId xmlns:a16="http://schemas.microsoft.com/office/drawing/2014/main" id="{A798D50A-8312-4935-A859-B6C38841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6" name="BExU65O9OE4B4MQ2A3OYH13M8BZJ" descr="3INNIMMPDBB0JF37L81M6ID21" hidden="1">
          <a:extLst>
            <a:ext uri="{FF2B5EF4-FFF2-40B4-BE49-F238E27FC236}">
              <a16:creationId xmlns:a16="http://schemas.microsoft.com/office/drawing/2014/main" id="{C1BABE4A-2E73-40F8-8904-D91FB4AE2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7" name="BExOPRCR0UW7TKXSV5WDTL348FGL" descr="S9JM17GP1802LHN4GT14BJYIC" hidden="1">
          <a:extLst>
            <a:ext uri="{FF2B5EF4-FFF2-40B4-BE49-F238E27FC236}">
              <a16:creationId xmlns:a16="http://schemas.microsoft.com/office/drawing/2014/main" id="{F72E1819-1FAA-4221-BDB0-F1E57275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8" name="BEx5OESAY2W8SEGI3TSB65EHJ04B" descr="9CN2Y88X8WYV1HWZG1QILY9BK" hidden="1">
          <a:extLst>
            <a:ext uri="{FF2B5EF4-FFF2-40B4-BE49-F238E27FC236}">
              <a16:creationId xmlns:a16="http://schemas.microsoft.com/office/drawing/2014/main" id="{7160644E-4B96-481A-A8C5-2E4F2DEFD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49" name="BExGMWEQ2BYRY9BAO5T1X850MJN1" descr="AZ9ST0XDIOP50HSUFO5V31BR0" hidden="1">
          <a:extLst>
            <a:ext uri="{FF2B5EF4-FFF2-40B4-BE49-F238E27FC236}">
              <a16:creationId xmlns:a16="http://schemas.microsoft.com/office/drawing/2014/main" id="{10CBD804-B200-4E59-B98D-FDE37A99D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>
      <xdr:nvPicPr>
        <xdr:cNvPr id="450" name="BExW253QPOZK9KW8BJC3LBXGCG2N" descr="Y5HX37BEUWSN1NEFJKZJXI3SX" hidden="1">
          <a:extLst>
            <a:ext uri="{FF2B5EF4-FFF2-40B4-BE49-F238E27FC236}">
              <a16:creationId xmlns:a16="http://schemas.microsoft.com/office/drawing/2014/main" id="{A6199C55-76EA-44D3-855C-1CB5122D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51" name="BEx973S463FCQVJ7QDFBUIU0WJ3F" descr="ZQTVYL8DCSADVT0QMRXFLU0TR" hidden="1">
          <a:extLst>
            <a:ext uri="{FF2B5EF4-FFF2-40B4-BE49-F238E27FC236}">
              <a16:creationId xmlns:a16="http://schemas.microsoft.com/office/drawing/2014/main" id="{36D3B890-18BB-4A9A-9097-9FE88E934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52" name="BExRZO0PLWWMCLGRH7EH6UXYWGAJ" descr="9D4GQ34QB727H10MA3SSAR2R9" hidden="1">
          <a:extLst>
            <a:ext uri="{FF2B5EF4-FFF2-40B4-BE49-F238E27FC236}">
              <a16:creationId xmlns:a16="http://schemas.microsoft.com/office/drawing/2014/main" id="{3459D607-49B8-4328-AB5C-34E8BD023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53" name="BExBDP6HNAAJUM39SE5G2C8BKNRQ" descr="1TM64TL2QIMYV7WYSV2VLGXY4" hidden="1">
          <a:extLst>
            <a:ext uri="{FF2B5EF4-FFF2-40B4-BE49-F238E27FC236}">
              <a16:creationId xmlns:a16="http://schemas.microsoft.com/office/drawing/2014/main" id="{58509FD1-081E-41F2-BE0A-389824E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54" name="BExQEGJP61DL2NZY6LMBHBZ0J5YT" descr="D6ZNRZJ7EX4GZT9RO8LE0C905" hidden="1">
          <a:extLst>
            <a:ext uri="{FF2B5EF4-FFF2-40B4-BE49-F238E27FC236}">
              <a16:creationId xmlns:a16="http://schemas.microsoft.com/office/drawing/2014/main" id="{18B492FD-6B08-47F3-BB50-8FACDA72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55" name="BExTY1BCS6HZIF6HI5491FGHDVAE" descr="MJ6976KI2UH1IE8M227DUYXMJ" hidden="1">
          <a:extLst>
            <a:ext uri="{FF2B5EF4-FFF2-40B4-BE49-F238E27FC236}">
              <a16:creationId xmlns:a16="http://schemas.microsoft.com/office/drawing/2014/main" id="{5808A24A-6DB0-4B9D-B154-41B74D8C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56" name="BEx5FXJGJOT93D0J2IRJ3985IUMI" hidden="1">
          <a:extLst>
            <a:ext uri="{FF2B5EF4-FFF2-40B4-BE49-F238E27FC236}">
              <a16:creationId xmlns:a16="http://schemas.microsoft.com/office/drawing/2014/main" id="{6FB09E33-3E03-44E2-994A-0D1FF19CC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457" name="BEx3RTMHAR35NUAAK49TV6NU7EPA" descr="QFXLG4ZCXTRQSJYFCKJ58G9N8" hidden="1">
          <a:extLst>
            <a:ext uri="{FF2B5EF4-FFF2-40B4-BE49-F238E27FC236}">
              <a16:creationId xmlns:a16="http://schemas.microsoft.com/office/drawing/2014/main" id="{F2F5C37C-76A3-48A0-B6EE-3371D720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58" name="BExS8T38WLC2R738ZC7BDJQAKJAJ" descr="MRI962L5PB0E0YWXCIBN82VJH" hidden="1">
          <a:extLst>
            <a:ext uri="{FF2B5EF4-FFF2-40B4-BE49-F238E27FC236}">
              <a16:creationId xmlns:a16="http://schemas.microsoft.com/office/drawing/2014/main" id="{8DF62168-58C8-4F50-8FE9-B230234EA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59" name="BEx5F64BJ6DCM4EJH81D5ZFNPZ0V" descr="7DJ9FILZD2YPS6X1JBP9E76TU" hidden="1">
          <a:extLst>
            <a:ext uri="{FF2B5EF4-FFF2-40B4-BE49-F238E27FC236}">
              <a16:creationId xmlns:a16="http://schemas.microsoft.com/office/drawing/2014/main" id="{2890CF54-8D6C-4923-8509-05AB5037F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60" name="BExQEXXHA3EEXR44LT6RKCDWM6ZT" hidden="1">
          <a:extLst>
            <a:ext uri="{FF2B5EF4-FFF2-40B4-BE49-F238E27FC236}">
              <a16:creationId xmlns:a16="http://schemas.microsoft.com/office/drawing/2014/main" id="{71196A58-20D8-4C7B-8449-5BBDCBD5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>
      <xdr:nvPicPr>
        <xdr:cNvPr id="461" name="BEx1X6AMHV6ZK3UJB2BXIJTJHYJU" descr="OALR4L95ELQLZ1Y1LETHM1CS9" hidden="1">
          <a:extLst>
            <a:ext uri="{FF2B5EF4-FFF2-40B4-BE49-F238E27FC236}">
              <a16:creationId xmlns:a16="http://schemas.microsoft.com/office/drawing/2014/main" id="{8ACC4FDE-4BD8-4722-9AEB-464CFF90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>
      <xdr:nvPicPr>
        <xdr:cNvPr id="462" name="BExSDIVCE09QKG3CT52PHCS6ZJ09" descr="9F076L7EQCF2COMMGCQG6BQGU" hidden="1">
          <a:extLst>
            <a:ext uri="{FF2B5EF4-FFF2-40B4-BE49-F238E27FC236}">
              <a16:creationId xmlns:a16="http://schemas.microsoft.com/office/drawing/2014/main" id="{725DF07D-4437-4B12-BFA6-813ED359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63" name="BEx1QZGQZBAWJ8591VXEIPUOVS7X" descr="MEW27CPIFG44B7E7HEQUUF5QF" hidden="1">
          <a:extLst>
            <a:ext uri="{FF2B5EF4-FFF2-40B4-BE49-F238E27FC236}">
              <a16:creationId xmlns:a16="http://schemas.microsoft.com/office/drawing/2014/main" id="{188B8C3C-3E21-49E5-A230-6757EACC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64" name="BExMF7LICJLPXSHM63A6EQ79YQKG" descr="U084VZL15IMB1OFRRAY6GVKAE" hidden="1">
          <a:extLst>
            <a:ext uri="{FF2B5EF4-FFF2-40B4-BE49-F238E27FC236}">
              <a16:creationId xmlns:a16="http://schemas.microsoft.com/office/drawing/2014/main" id="{5B2B9C01-1952-457D-A056-9F914CC3B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65" name="BExS343F8GCKP6HTF9Y97L133DX8" descr="ZRF0KB1IYQSNV63CTXT25G67G" hidden="1">
          <a:extLst>
            <a:ext uri="{FF2B5EF4-FFF2-40B4-BE49-F238E27FC236}">
              <a16:creationId xmlns:a16="http://schemas.microsoft.com/office/drawing/2014/main" id="{ACD3B8D0-8C35-4729-908B-B4B2099A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66" name="BExZMRC09W87CY4B73NPZMNH21AH" descr="78CUMI0OVLYJRSDRQ3V2YX812" hidden="1">
          <a:extLst>
            <a:ext uri="{FF2B5EF4-FFF2-40B4-BE49-F238E27FC236}">
              <a16:creationId xmlns:a16="http://schemas.microsoft.com/office/drawing/2014/main" id="{E0FED89E-78AD-477D-A5C9-AD018774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>
      <xdr:nvPicPr>
        <xdr:cNvPr id="467" name="BExZXVFJ4DY4I24AARDT4AMP6EN1" descr="TXSMH2MTH86CYKA26740RQPUC" hidden="1">
          <a:extLst>
            <a:ext uri="{FF2B5EF4-FFF2-40B4-BE49-F238E27FC236}">
              <a16:creationId xmlns:a16="http://schemas.microsoft.com/office/drawing/2014/main" id="{7CD0D691-7110-40B9-BE57-617E351A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68" name="BExOCUIOFQWUGTBU5ESTW3EYEP5C" descr="9BNF49V0R6VVYPHEVMJ3ABDQZ" hidden="1">
          <a:extLst>
            <a:ext uri="{FF2B5EF4-FFF2-40B4-BE49-F238E27FC236}">
              <a16:creationId xmlns:a16="http://schemas.microsoft.com/office/drawing/2014/main" id="{3E53509D-10F3-4023-A5EC-EDA33CED6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69" name="BExU65O9OE4B4MQ2A3OYH13M8BZJ" descr="3INNIMMPDBB0JF37L81M6ID21" hidden="1">
          <a:extLst>
            <a:ext uri="{FF2B5EF4-FFF2-40B4-BE49-F238E27FC236}">
              <a16:creationId xmlns:a16="http://schemas.microsoft.com/office/drawing/2014/main" id="{7376432F-1961-4299-927E-037E14FB3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70" name="BExOPRCR0UW7TKXSV5WDTL348FGL" descr="S9JM17GP1802LHN4GT14BJYIC" hidden="1">
          <a:extLst>
            <a:ext uri="{FF2B5EF4-FFF2-40B4-BE49-F238E27FC236}">
              <a16:creationId xmlns:a16="http://schemas.microsoft.com/office/drawing/2014/main" id="{7C930FF1-CADD-4414-A9E7-00B505FE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71" name="BEx5OESAY2W8SEGI3TSB65EHJ04B" descr="9CN2Y88X8WYV1HWZG1QILY9BK" hidden="1">
          <a:extLst>
            <a:ext uri="{FF2B5EF4-FFF2-40B4-BE49-F238E27FC236}">
              <a16:creationId xmlns:a16="http://schemas.microsoft.com/office/drawing/2014/main" id="{462837FC-E767-450F-9B7D-906B84D37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>
      <xdr:nvPicPr>
        <xdr:cNvPr id="472" name="BExGMWEQ2BYRY9BAO5T1X850MJN1" descr="AZ9ST0XDIOP50HSUFO5V31BR0" hidden="1">
          <a:extLst>
            <a:ext uri="{FF2B5EF4-FFF2-40B4-BE49-F238E27FC236}">
              <a16:creationId xmlns:a16="http://schemas.microsoft.com/office/drawing/2014/main" id="{1C4A8818-4364-4CC9-8DE8-650A31E4A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473" name="BExW253QPOZK9KW8BJC3LBXGCG2N" descr="Y5HX37BEUWSN1NEFJKZJXI3SX" hidden="1">
          <a:extLst>
            <a:ext uri="{FF2B5EF4-FFF2-40B4-BE49-F238E27FC236}">
              <a16:creationId xmlns:a16="http://schemas.microsoft.com/office/drawing/2014/main" id="{AFD3CA0A-BE1B-48CC-86A0-D26A50A6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74" name="BEx973S463FCQVJ7QDFBUIU0WJ3F" descr="ZQTVYL8DCSADVT0QMRXFLU0TR" hidden="1">
          <a:extLst>
            <a:ext uri="{FF2B5EF4-FFF2-40B4-BE49-F238E27FC236}">
              <a16:creationId xmlns:a16="http://schemas.microsoft.com/office/drawing/2014/main" id="{B02949D8-06EE-44EA-B2F1-FD83C5D42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475" name="BExRZO0PLWWMCLGRH7EH6UXYWGAJ" descr="9D4GQ34QB727H10MA3SSAR2R9" hidden="1">
          <a:extLst>
            <a:ext uri="{FF2B5EF4-FFF2-40B4-BE49-F238E27FC236}">
              <a16:creationId xmlns:a16="http://schemas.microsoft.com/office/drawing/2014/main" id="{53844A06-B124-4034-A15B-BD77A366B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76" name="BExBDP6HNAAJUM39SE5G2C8BKNRQ" descr="1TM64TL2QIMYV7WYSV2VLGXY4" hidden="1">
          <a:extLst>
            <a:ext uri="{FF2B5EF4-FFF2-40B4-BE49-F238E27FC236}">
              <a16:creationId xmlns:a16="http://schemas.microsoft.com/office/drawing/2014/main" id="{5EBB925E-5D08-4B45-8816-0B52BCA0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77" name="BExQEGJP61DL2NZY6LMBHBZ0J5YT" descr="D6ZNRZJ7EX4GZT9RO8LE0C905" hidden="1">
          <a:extLst>
            <a:ext uri="{FF2B5EF4-FFF2-40B4-BE49-F238E27FC236}">
              <a16:creationId xmlns:a16="http://schemas.microsoft.com/office/drawing/2014/main" id="{46378BBA-4FD8-4A21-A2FC-2F004C4E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78" name="BExTY1BCS6HZIF6HI5491FGHDVAE" descr="MJ6976KI2UH1IE8M227DUYXMJ" hidden="1">
          <a:extLst>
            <a:ext uri="{FF2B5EF4-FFF2-40B4-BE49-F238E27FC236}">
              <a16:creationId xmlns:a16="http://schemas.microsoft.com/office/drawing/2014/main" id="{BEF8586C-B803-4CA3-86A3-B63D1432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79" name="BEx5FXJGJOT93D0J2IRJ3985IUMI" hidden="1">
          <a:extLst>
            <a:ext uri="{FF2B5EF4-FFF2-40B4-BE49-F238E27FC236}">
              <a16:creationId xmlns:a16="http://schemas.microsoft.com/office/drawing/2014/main" id="{2DF25B20-3BB2-40C1-99EE-6EA0D5B57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480" name="BExS8T38WLC2R738ZC7BDJQAKJAJ" descr="MRI962L5PB0E0YWXCIBN82VJH" hidden="1">
          <a:extLst>
            <a:ext uri="{FF2B5EF4-FFF2-40B4-BE49-F238E27FC236}">
              <a16:creationId xmlns:a16="http://schemas.microsoft.com/office/drawing/2014/main" id="{329985E5-142A-40AB-97E5-943709D0B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81" name="BEx5F64BJ6DCM4EJH81D5ZFNPZ0V" descr="7DJ9FILZD2YPS6X1JBP9E76TU" hidden="1">
          <a:extLst>
            <a:ext uri="{FF2B5EF4-FFF2-40B4-BE49-F238E27FC236}">
              <a16:creationId xmlns:a16="http://schemas.microsoft.com/office/drawing/2014/main" id="{E546F037-1121-4D4D-91F2-AFD475DF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82" name="BExQEXXHA3EEXR44LT6RKCDWM6ZT" hidden="1">
          <a:extLst>
            <a:ext uri="{FF2B5EF4-FFF2-40B4-BE49-F238E27FC236}">
              <a16:creationId xmlns:a16="http://schemas.microsoft.com/office/drawing/2014/main" id="{C6FAF05D-0FC9-4C75-AD95-E168C780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483" name="BEx1X6AMHV6ZK3UJB2BXIJTJHYJU" descr="OALR4L95ELQLZ1Y1LETHM1CS9" hidden="1">
          <a:extLst>
            <a:ext uri="{FF2B5EF4-FFF2-40B4-BE49-F238E27FC236}">
              <a16:creationId xmlns:a16="http://schemas.microsoft.com/office/drawing/2014/main" id="{736A44F6-FDA6-434E-BFB0-11F8FAFB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84" name="BEx1QZGQZBAWJ8591VXEIPUOVS7X" descr="MEW27CPIFG44B7E7HEQUUF5QF" hidden="1">
          <a:extLst>
            <a:ext uri="{FF2B5EF4-FFF2-40B4-BE49-F238E27FC236}">
              <a16:creationId xmlns:a16="http://schemas.microsoft.com/office/drawing/2014/main" id="{30DACD73-AB8A-46B1-9EA1-4E2B3B437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85" name="BExMF7LICJLPXSHM63A6EQ79YQKG" descr="U084VZL15IMB1OFRRAY6GVKAE" hidden="1">
          <a:extLst>
            <a:ext uri="{FF2B5EF4-FFF2-40B4-BE49-F238E27FC236}">
              <a16:creationId xmlns:a16="http://schemas.microsoft.com/office/drawing/2014/main" id="{9B3A892A-444A-4C47-96CB-42DB6B16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86" name="BExS343F8GCKP6HTF9Y97L133DX8" descr="ZRF0KB1IYQSNV63CTXT25G67G" hidden="1">
          <a:extLst>
            <a:ext uri="{FF2B5EF4-FFF2-40B4-BE49-F238E27FC236}">
              <a16:creationId xmlns:a16="http://schemas.microsoft.com/office/drawing/2014/main" id="{8940CDC6-44A7-4174-8873-381F00E83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87" name="BExZMRC09W87CY4B73NPZMNH21AH" descr="78CUMI0OVLYJRSDRQ3V2YX812" hidden="1">
          <a:extLst>
            <a:ext uri="{FF2B5EF4-FFF2-40B4-BE49-F238E27FC236}">
              <a16:creationId xmlns:a16="http://schemas.microsoft.com/office/drawing/2014/main" id="{8061A714-F40C-4390-8456-387890A0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488" name="BExZXVFJ4DY4I24AARDT4AMP6EN1" descr="TXSMH2MTH86CYKA26740RQPUC" hidden="1">
          <a:extLst>
            <a:ext uri="{FF2B5EF4-FFF2-40B4-BE49-F238E27FC236}">
              <a16:creationId xmlns:a16="http://schemas.microsoft.com/office/drawing/2014/main" id="{A834F146-FEED-4A14-8174-DE2AFCC95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89" name="BExOCUIOFQWUGTBU5ESTW3EYEP5C" descr="9BNF49V0R6VVYPHEVMJ3ABDQZ" hidden="1">
          <a:extLst>
            <a:ext uri="{FF2B5EF4-FFF2-40B4-BE49-F238E27FC236}">
              <a16:creationId xmlns:a16="http://schemas.microsoft.com/office/drawing/2014/main" id="{39D65105-9DEC-401B-9C5A-F2101139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90" name="BExU65O9OE4B4MQ2A3OYH13M8BZJ" descr="3INNIMMPDBB0JF37L81M6ID21" hidden="1">
          <a:extLst>
            <a:ext uri="{FF2B5EF4-FFF2-40B4-BE49-F238E27FC236}">
              <a16:creationId xmlns:a16="http://schemas.microsoft.com/office/drawing/2014/main" id="{B8B1C366-97C8-4070-A67A-1938F989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91" name="BExOPRCR0UW7TKXSV5WDTL348FGL" descr="S9JM17GP1802LHN4GT14BJYIC" hidden="1">
          <a:extLst>
            <a:ext uri="{FF2B5EF4-FFF2-40B4-BE49-F238E27FC236}">
              <a16:creationId xmlns:a16="http://schemas.microsoft.com/office/drawing/2014/main" id="{A229843A-9182-4AA0-8D22-893349BD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92" name="BEx5OESAY2W8SEGI3TSB65EHJ04B" descr="9CN2Y88X8WYV1HWZG1QILY9BK" hidden="1">
          <a:extLst>
            <a:ext uri="{FF2B5EF4-FFF2-40B4-BE49-F238E27FC236}">
              <a16:creationId xmlns:a16="http://schemas.microsoft.com/office/drawing/2014/main" id="{AF711685-085F-4ACF-82AA-960ADEF65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93" name="BExGMWEQ2BYRY9BAO5T1X850MJN1" descr="AZ9ST0XDIOP50HSUFO5V31BR0" hidden="1">
          <a:extLst>
            <a:ext uri="{FF2B5EF4-FFF2-40B4-BE49-F238E27FC236}">
              <a16:creationId xmlns:a16="http://schemas.microsoft.com/office/drawing/2014/main" id="{28E08B54-FB24-49BE-8AF7-550F32B6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495" name="BExW253QPOZK9KW8BJC3LBXGCG2N" descr="Y5HX37BEUWSN1NEFJKZJXI3SX" hidden="1">
          <a:extLst>
            <a:ext uri="{FF2B5EF4-FFF2-40B4-BE49-F238E27FC236}">
              <a16:creationId xmlns:a16="http://schemas.microsoft.com/office/drawing/2014/main" id="{5226E69E-245D-4B09-B36B-347FD3C56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96" name="BEx973S463FCQVJ7QDFBUIU0WJ3F" descr="ZQTVYL8DCSADVT0QMRXFLU0TR" hidden="1">
          <a:extLst>
            <a:ext uri="{FF2B5EF4-FFF2-40B4-BE49-F238E27FC236}">
              <a16:creationId xmlns:a16="http://schemas.microsoft.com/office/drawing/2014/main" id="{F6999E20-B755-4A46-9220-6C9A2F9D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497" name="BExRZO0PLWWMCLGRH7EH6UXYWGAJ" descr="9D4GQ34QB727H10MA3SSAR2R9" hidden="1">
          <a:extLst>
            <a:ext uri="{FF2B5EF4-FFF2-40B4-BE49-F238E27FC236}">
              <a16:creationId xmlns:a16="http://schemas.microsoft.com/office/drawing/2014/main" id="{BE9CCB88-4F41-444C-8ADE-D448583E8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98" name="BExBDP6HNAAJUM39SE5G2C8BKNRQ" descr="1TM64TL2QIMYV7WYSV2VLGXY4" hidden="1">
          <a:extLst>
            <a:ext uri="{FF2B5EF4-FFF2-40B4-BE49-F238E27FC236}">
              <a16:creationId xmlns:a16="http://schemas.microsoft.com/office/drawing/2014/main" id="{D3940A40-7AAE-458B-B1F7-EFF7F315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499" name="BExQEGJP61DL2NZY6LMBHBZ0J5YT" descr="D6ZNRZJ7EX4GZT9RO8LE0C905" hidden="1">
          <a:extLst>
            <a:ext uri="{FF2B5EF4-FFF2-40B4-BE49-F238E27FC236}">
              <a16:creationId xmlns:a16="http://schemas.microsoft.com/office/drawing/2014/main" id="{066F0467-1341-41B8-B63A-05D4D33C0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00" name="BExTY1BCS6HZIF6HI5491FGHDVAE" descr="MJ6976KI2UH1IE8M227DUYXMJ" hidden="1">
          <a:extLst>
            <a:ext uri="{FF2B5EF4-FFF2-40B4-BE49-F238E27FC236}">
              <a16:creationId xmlns:a16="http://schemas.microsoft.com/office/drawing/2014/main" id="{095D6123-7C7C-400E-BD34-66A56B653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01" name="BEx5FXJGJOT93D0J2IRJ3985IUMI" hidden="1">
          <a:extLst>
            <a:ext uri="{FF2B5EF4-FFF2-40B4-BE49-F238E27FC236}">
              <a16:creationId xmlns:a16="http://schemas.microsoft.com/office/drawing/2014/main" id="{29373528-046E-41FE-99BC-4F818A8E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502" name="BExS8T38WLC2R738ZC7BDJQAKJAJ" descr="MRI962L5PB0E0YWXCIBN82VJH" hidden="1">
          <a:extLst>
            <a:ext uri="{FF2B5EF4-FFF2-40B4-BE49-F238E27FC236}">
              <a16:creationId xmlns:a16="http://schemas.microsoft.com/office/drawing/2014/main" id="{83BCBC79-B9F8-45DB-84D4-EF7EC5C7A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03" name="BEx5F64BJ6DCM4EJH81D5ZFNPZ0V" descr="7DJ9FILZD2YPS6X1JBP9E76TU" hidden="1">
          <a:extLst>
            <a:ext uri="{FF2B5EF4-FFF2-40B4-BE49-F238E27FC236}">
              <a16:creationId xmlns:a16="http://schemas.microsoft.com/office/drawing/2014/main" id="{C6E5E447-D0C8-436D-A465-701ECC065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04" name="BExQEXXHA3EEXR44LT6RKCDWM6ZT" hidden="1">
          <a:extLst>
            <a:ext uri="{FF2B5EF4-FFF2-40B4-BE49-F238E27FC236}">
              <a16:creationId xmlns:a16="http://schemas.microsoft.com/office/drawing/2014/main" id="{EC23C0C6-ACC8-4E32-B56D-DB3A49DB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505" name="BEx1X6AMHV6ZK3UJB2BXIJTJHYJU" descr="OALR4L95ELQLZ1Y1LETHM1CS9" hidden="1">
          <a:extLst>
            <a:ext uri="{FF2B5EF4-FFF2-40B4-BE49-F238E27FC236}">
              <a16:creationId xmlns:a16="http://schemas.microsoft.com/office/drawing/2014/main" id="{C28B700A-FFC9-469C-B891-04C65729E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06" name="BEx1QZGQZBAWJ8591VXEIPUOVS7X" descr="MEW27CPIFG44B7E7HEQUUF5QF" hidden="1">
          <a:extLst>
            <a:ext uri="{FF2B5EF4-FFF2-40B4-BE49-F238E27FC236}">
              <a16:creationId xmlns:a16="http://schemas.microsoft.com/office/drawing/2014/main" id="{DCD20277-5434-4C29-963B-8EDE9CA93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07" name="BExMF7LICJLPXSHM63A6EQ79YQKG" descr="U084VZL15IMB1OFRRAY6GVKAE" hidden="1">
          <a:extLst>
            <a:ext uri="{FF2B5EF4-FFF2-40B4-BE49-F238E27FC236}">
              <a16:creationId xmlns:a16="http://schemas.microsoft.com/office/drawing/2014/main" id="{321CD607-77D1-4A98-BD4C-8D3B79DB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08" name="BExS343F8GCKP6HTF9Y97L133DX8" descr="ZRF0KB1IYQSNV63CTXT25G67G" hidden="1">
          <a:extLst>
            <a:ext uri="{FF2B5EF4-FFF2-40B4-BE49-F238E27FC236}">
              <a16:creationId xmlns:a16="http://schemas.microsoft.com/office/drawing/2014/main" id="{11DFF6CD-3F23-4774-BFCA-322BB5AD9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09" name="BExZMRC09W87CY4B73NPZMNH21AH" descr="78CUMI0OVLYJRSDRQ3V2YX812" hidden="1">
          <a:extLst>
            <a:ext uri="{FF2B5EF4-FFF2-40B4-BE49-F238E27FC236}">
              <a16:creationId xmlns:a16="http://schemas.microsoft.com/office/drawing/2014/main" id="{696BF0EB-BEC4-4101-8D91-B61CA851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510" name="BExZXVFJ4DY4I24AARDT4AMP6EN1" descr="TXSMH2MTH86CYKA26740RQPUC" hidden="1">
          <a:extLst>
            <a:ext uri="{FF2B5EF4-FFF2-40B4-BE49-F238E27FC236}">
              <a16:creationId xmlns:a16="http://schemas.microsoft.com/office/drawing/2014/main" id="{A1C76B4B-EF34-4FEA-971C-867E5993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11" name="BExOCUIOFQWUGTBU5ESTW3EYEP5C" descr="9BNF49V0R6VVYPHEVMJ3ABDQZ" hidden="1">
          <a:extLst>
            <a:ext uri="{FF2B5EF4-FFF2-40B4-BE49-F238E27FC236}">
              <a16:creationId xmlns:a16="http://schemas.microsoft.com/office/drawing/2014/main" id="{F58DACE7-372F-4B9C-A674-EAC7D4CC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12" name="BExU65O9OE4B4MQ2A3OYH13M8BZJ" descr="3INNIMMPDBB0JF37L81M6ID21" hidden="1">
          <a:extLst>
            <a:ext uri="{FF2B5EF4-FFF2-40B4-BE49-F238E27FC236}">
              <a16:creationId xmlns:a16="http://schemas.microsoft.com/office/drawing/2014/main" id="{EDACEBD6-71EC-4CF2-9120-8D3A388D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13" name="BExOPRCR0UW7TKXSV5WDTL348FGL" descr="S9JM17GP1802LHN4GT14BJYIC" hidden="1">
          <a:extLst>
            <a:ext uri="{FF2B5EF4-FFF2-40B4-BE49-F238E27FC236}">
              <a16:creationId xmlns:a16="http://schemas.microsoft.com/office/drawing/2014/main" id="{B0F5191F-4CD8-423A-AA30-D170DF57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14" name="BEx5OESAY2W8SEGI3TSB65EHJ04B" descr="9CN2Y88X8WYV1HWZG1QILY9BK" hidden="1">
          <a:extLst>
            <a:ext uri="{FF2B5EF4-FFF2-40B4-BE49-F238E27FC236}">
              <a16:creationId xmlns:a16="http://schemas.microsoft.com/office/drawing/2014/main" id="{DF501EE8-5AF8-44A3-95CC-B901E9CD2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15" name="BExGMWEQ2BYRY9BAO5T1X850MJN1" descr="AZ9ST0XDIOP50HSUFO5V31BR0" hidden="1">
          <a:extLst>
            <a:ext uri="{FF2B5EF4-FFF2-40B4-BE49-F238E27FC236}">
              <a16:creationId xmlns:a16="http://schemas.microsoft.com/office/drawing/2014/main" id="{98256264-9AA4-4A51-8680-FF5E0E03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517" name="BExW253QPOZK9KW8BJC3LBXGCG2N" descr="Y5HX37BEUWSN1NEFJKZJXI3SX" hidden="1">
          <a:extLst>
            <a:ext uri="{FF2B5EF4-FFF2-40B4-BE49-F238E27FC236}">
              <a16:creationId xmlns:a16="http://schemas.microsoft.com/office/drawing/2014/main" id="{95871008-EF5B-4DB1-87A2-0A8E4FF90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18" name="BEx973S463FCQVJ7QDFBUIU0WJ3F" descr="ZQTVYL8DCSADVT0QMRXFLU0TR" hidden="1">
          <a:extLst>
            <a:ext uri="{FF2B5EF4-FFF2-40B4-BE49-F238E27FC236}">
              <a16:creationId xmlns:a16="http://schemas.microsoft.com/office/drawing/2014/main" id="{E37AE312-6739-4488-97D6-5A92909C5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519" name="BExRZO0PLWWMCLGRH7EH6UXYWGAJ" descr="9D4GQ34QB727H10MA3SSAR2R9" hidden="1">
          <a:extLst>
            <a:ext uri="{FF2B5EF4-FFF2-40B4-BE49-F238E27FC236}">
              <a16:creationId xmlns:a16="http://schemas.microsoft.com/office/drawing/2014/main" id="{1DABB00F-AA8B-49B4-8095-6C18E3D6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20" name="BExBDP6HNAAJUM39SE5G2C8BKNRQ" descr="1TM64TL2QIMYV7WYSV2VLGXY4" hidden="1">
          <a:extLst>
            <a:ext uri="{FF2B5EF4-FFF2-40B4-BE49-F238E27FC236}">
              <a16:creationId xmlns:a16="http://schemas.microsoft.com/office/drawing/2014/main" id="{67DA5FA3-31DF-4DC3-8EF4-2E842488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21" name="BExQEGJP61DL2NZY6LMBHBZ0J5YT" descr="D6ZNRZJ7EX4GZT9RO8LE0C905" hidden="1">
          <a:extLst>
            <a:ext uri="{FF2B5EF4-FFF2-40B4-BE49-F238E27FC236}">
              <a16:creationId xmlns:a16="http://schemas.microsoft.com/office/drawing/2014/main" id="{465B243B-00AC-473D-9C92-175F91DC4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22" name="BExTY1BCS6HZIF6HI5491FGHDVAE" descr="MJ6976KI2UH1IE8M227DUYXMJ" hidden="1">
          <a:extLst>
            <a:ext uri="{FF2B5EF4-FFF2-40B4-BE49-F238E27FC236}">
              <a16:creationId xmlns:a16="http://schemas.microsoft.com/office/drawing/2014/main" id="{9AC7DACB-DB0B-4588-8750-0EE999735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23" name="BEx5FXJGJOT93D0J2IRJ3985IUMI" hidden="1">
          <a:extLst>
            <a:ext uri="{FF2B5EF4-FFF2-40B4-BE49-F238E27FC236}">
              <a16:creationId xmlns:a16="http://schemas.microsoft.com/office/drawing/2014/main" id="{370EF539-1355-47D4-A677-4A29633EB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524" name="BExS8T38WLC2R738ZC7BDJQAKJAJ" descr="MRI962L5PB0E0YWXCIBN82VJH" hidden="1">
          <a:extLst>
            <a:ext uri="{FF2B5EF4-FFF2-40B4-BE49-F238E27FC236}">
              <a16:creationId xmlns:a16="http://schemas.microsoft.com/office/drawing/2014/main" id="{D7E0758A-5C00-44F5-9DB1-23D3BB89B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25" name="BEx5F64BJ6DCM4EJH81D5ZFNPZ0V" descr="7DJ9FILZD2YPS6X1JBP9E76TU" hidden="1">
          <a:extLst>
            <a:ext uri="{FF2B5EF4-FFF2-40B4-BE49-F238E27FC236}">
              <a16:creationId xmlns:a16="http://schemas.microsoft.com/office/drawing/2014/main" id="{7100AED5-7172-40BB-9574-9E65FF20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26" name="BExQEXXHA3EEXR44LT6RKCDWM6ZT" hidden="1">
          <a:extLst>
            <a:ext uri="{FF2B5EF4-FFF2-40B4-BE49-F238E27FC236}">
              <a16:creationId xmlns:a16="http://schemas.microsoft.com/office/drawing/2014/main" id="{5E9E6E74-A11E-4301-AEBC-FDE848AA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527" name="BEx1X6AMHV6ZK3UJB2BXIJTJHYJU" descr="OALR4L95ELQLZ1Y1LETHM1CS9" hidden="1">
          <a:extLst>
            <a:ext uri="{FF2B5EF4-FFF2-40B4-BE49-F238E27FC236}">
              <a16:creationId xmlns:a16="http://schemas.microsoft.com/office/drawing/2014/main" id="{17DAE68B-5F36-422C-BC38-498FA2A4F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28" name="BEx1QZGQZBAWJ8591VXEIPUOVS7X" descr="MEW27CPIFG44B7E7HEQUUF5QF" hidden="1">
          <a:extLst>
            <a:ext uri="{FF2B5EF4-FFF2-40B4-BE49-F238E27FC236}">
              <a16:creationId xmlns:a16="http://schemas.microsoft.com/office/drawing/2014/main" id="{AB80987F-6691-4646-A9E7-F5C10069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29" name="BExMF7LICJLPXSHM63A6EQ79YQKG" descr="U084VZL15IMB1OFRRAY6GVKAE" hidden="1">
          <a:extLst>
            <a:ext uri="{FF2B5EF4-FFF2-40B4-BE49-F238E27FC236}">
              <a16:creationId xmlns:a16="http://schemas.microsoft.com/office/drawing/2014/main" id="{C836CF3B-E29E-4C27-9053-973BD116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30" name="BExS343F8GCKP6HTF9Y97L133DX8" descr="ZRF0KB1IYQSNV63CTXT25G67G" hidden="1">
          <a:extLst>
            <a:ext uri="{FF2B5EF4-FFF2-40B4-BE49-F238E27FC236}">
              <a16:creationId xmlns:a16="http://schemas.microsoft.com/office/drawing/2014/main" id="{AE40BCBF-39AF-4074-A267-20403DD4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31" name="BExZMRC09W87CY4B73NPZMNH21AH" descr="78CUMI0OVLYJRSDRQ3V2YX812" hidden="1">
          <a:extLst>
            <a:ext uri="{FF2B5EF4-FFF2-40B4-BE49-F238E27FC236}">
              <a16:creationId xmlns:a16="http://schemas.microsoft.com/office/drawing/2014/main" id="{EF753CF8-4660-4BEC-8D9C-BE429E53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532" name="BExZXVFJ4DY4I24AARDT4AMP6EN1" descr="TXSMH2MTH86CYKA26740RQPUC" hidden="1">
          <a:extLst>
            <a:ext uri="{FF2B5EF4-FFF2-40B4-BE49-F238E27FC236}">
              <a16:creationId xmlns:a16="http://schemas.microsoft.com/office/drawing/2014/main" id="{5F8A9C1A-4E2F-4F72-98D4-DE7F9E17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33" name="BExOCUIOFQWUGTBU5ESTW3EYEP5C" descr="9BNF49V0R6VVYPHEVMJ3ABDQZ" hidden="1">
          <a:extLst>
            <a:ext uri="{FF2B5EF4-FFF2-40B4-BE49-F238E27FC236}">
              <a16:creationId xmlns:a16="http://schemas.microsoft.com/office/drawing/2014/main" id="{344D7AA1-F131-4FE9-B022-4433E8361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34" name="BExU65O9OE4B4MQ2A3OYH13M8BZJ" descr="3INNIMMPDBB0JF37L81M6ID21" hidden="1">
          <a:extLst>
            <a:ext uri="{FF2B5EF4-FFF2-40B4-BE49-F238E27FC236}">
              <a16:creationId xmlns:a16="http://schemas.microsoft.com/office/drawing/2014/main" id="{6B0A0C44-3BDF-47A4-959B-4482C0B76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35" name="BExOPRCR0UW7TKXSV5WDTL348FGL" descr="S9JM17GP1802LHN4GT14BJYIC" hidden="1">
          <a:extLst>
            <a:ext uri="{FF2B5EF4-FFF2-40B4-BE49-F238E27FC236}">
              <a16:creationId xmlns:a16="http://schemas.microsoft.com/office/drawing/2014/main" id="{BAEA3360-D3BB-43E3-B89A-F62BB288B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36" name="BEx5OESAY2W8SEGI3TSB65EHJ04B" descr="9CN2Y88X8WYV1HWZG1QILY9BK" hidden="1">
          <a:extLst>
            <a:ext uri="{FF2B5EF4-FFF2-40B4-BE49-F238E27FC236}">
              <a16:creationId xmlns:a16="http://schemas.microsoft.com/office/drawing/2014/main" id="{9121538B-A0DF-468D-AE6B-805165E3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37" name="BExGMWEQ2BYRY9BAO5T1X850MJN1" descr="AZ9ST0XDIOP50HSUFO5V31BR0" hidden="1">
          <a:extLst>
            <a:ext uri="{FF2B5EF4-FFF2-40B4-BE49-F238E27FC236}">
              <a16:creationId xmlns:a16="http://schemas.microsoft.com/office/drawing/2014/main" id="{E90367FE-1071-4E1E-9A26-DD9F3083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28575</xdr:colOff>
      <xdr:row>0</xdr:row>
      <xdr:rowOff>0</xdr:rowOff>
    </xdr:from>
    <xdr:ext cx="123825" cy="123825"/>
    <xdr:pic macro="[16]!DesignIconClicked">
      <xdr:nvPicPr>
        <xdr:cNvPr id="539" name="BExW253QPOZK9KW8BJC3LBXGCG2N" descr="Y5HX37BEUWSN1NEFJKZJXI3SX" hidden="1">
          <a:extLst>
            <a:ext uri="{FF2B5EF4-FFF2-40B4-BE49-F238E27FC236}">
              <a16:creationId xmlns:a16="http://schemas.microsoft.com/office/drawing/2014/main" id="{4C79E5DA-DAEE-4083-8670-3BE5F61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40" name="BEx973S463FCQVJ7QDFBUIU0WJ3F" descr="ZQTVYL8DCSADVT0QMRXFLU0TR" hidden="1">
          <a:extLst>
            <a:ext uri="{FF2B5EF4-FFF2-40B4-BE49-F238E27FC236}">
              <a16:creationId xmlns:a16="http://schemas.microsoft.com/office/drawing/2014/main" id="{00CB3DE6-FD7D-43AB-8F84-29DC5B072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541" name="BExRZO0PLWWMCLGRH7EH6UXYWGAJ" descr="9D4GQ34QB727H10MA3SSAR2R9" hidden="1">
          <a:extLst>
            <a:ext uri="{FF2B5EF4-FFF2-40B4-BE49-F238E27FC236}">
              <a16:creationId xmlns:a16="http://schemas.microsoft.com/office/drawing/2014/main" id="{39C837A6-8FFD-4B55-8BCC-48926B4D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42" name="BExBDP6HNAAJUM39SE5G2C8BKNRQ" descr="1TM64TL2QIMYV7WYSV2VLGXY4" hidden="1">
          <a:extLst>
            <a:ext uri="{FF2B5EF4-FFF2-40B4-BE49-F238E27FC236}">
              <a16:creationId xmlns:a16="http://schemas.microsoft.com/office/drawing/2014/main" id="{6B8B66D7-2038-404F-B724-FEDE80E00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43" name="BExQEGJP61DL2NZY6LMBHBZ0J5YT" descr="D6ZNRZJ7EX4GZT9RO8LE0C905" hidden="1">
          <a:extLst>
            <a:ext uri="{FF2B5EF4-FFF2-40B4-BE49-F238E27FC236}">
              <a16:creationId xmlns:a16="http://schemas.microsoft.com/office/drawing/2014/main" id="{7F42F6E3-94C8-4CC9-B892-8F31DD6A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44" name="BExTY1BCS6HZIF6HI5491FGHDVAE" descr="MJ6976KI2UH1IE8M227DUYXMJ" hidden="1">
          <a:extLst>
            <a:ext uri="{FF2B5EF4-FFF2-40B4-BE49-F238E27FC236}">
              <a16:creationId xmlns:a16="http://schemas.microsoft.com/office/drawing/2014/main" id="{AA4AB636-2991-4FBC-89ED-1ADE0435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45" name="BEx5FXJGJOT93D0J2IRJ3985IUMI" hidden="1">
          <a:extLst>
            <a:ext uri="{FF2B5EF4-FFF2-40B4-BE49-F238E27FC236}">
              <a16:creationId xmlns:a16="http://schemas.microsoft.com/office/drawing/2014/main" id="{3A83CF53-9E83-4001-9A27-13DC20820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 macro="[16]!DesignIconClicked">
      <xdr:nvPicPr>
        <xdr:cNvPr id="546" name="BEx3RTMHAR35NUAAK49TV6NU7EPA" descr="QFXLG4ZCXTRQSJYFCKJ58G9N8" hidden="1">
          <a:extLst>
            <a:ext uri="{FF2B5EF4-FFF2-40B4-BE49-F238E27FC236}">
              <a16:creationId xmlns:a16="http://schemas.microsoft.com/office/drawing/2014/main" id="{3E9CC2AE-E0CB-445F-886C-5355742A2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547" name="BExS8T38WLC2R738ZC7BDJQAKJAJ" descr="MRI962L5PB0E0YWXCIBN82VJH" hidden="1">
          <a:extLst>
            <a:ext uri="{FF2B5EF4-FFF2-40B4-BE49-F238E27FC236}">
              <a16:creationId xmlns:a16="http://schemas.microsoft.com/office/drawing/2014/main" id="{DEFDBD48-2A82-4A70-B987-3E306719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48" name="BEx5F64BJ6DCM4EJH81D5ZFNPZ0V" descr="7DJ9FILZD2YPS6X1JBP9E76TU" hidden="1">
          <a:extLst>
            <a:ext uri="{FF2B5EF4-FFF2-40B4-BE49-F238E27FC236}">
              <a16:creationId xmlns:a16="http://schemas.microsoft.com/office/drawing/2014/main" id="{972E9B76-1256-4770-AF3B-ECDEC4298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49" name="BExQEXXHA3EEXR44LT6RKCDWM6ZT" hidden="1">
          <a:extLst>
            <a:ext uri="{FF2B5EF4-FFF2-40B4-BE49-F238E27FC236}">
              <a16:creationId xmlns:a16="http://schemas.microsoft.com/office/drawing/2014/main" id="{1CD009DF-44F1-4968-9B85-5A20B730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85725</xdr:colOff>
      <xdr:row>0</xdr:row>
      <xdr:rowOff>0</xdr:rowOff>
    </xdr:from>
    <xdr:ext cx="123825" cy="123825"/>
    <xdr:pic macro="[16]!DesignIconClicked">
      <xdr:nvPicPr>
        <xdr:cNvPr id="550" name="BEx1X6AMHV6ZK3UJB2BXIJTJHYJU" descr="OALR4L95ELQLZ1Y1LETHM1CS9" hidden="1">
          <a:extLst>
            <a:ext uri="{FF2B5EF4-FFF2-40B4-BE49-F238E27FC236}">
              <a16:creationId xmlns:a16="http://schemas.microsoft.com/office/drawing/2014/main" id="{E4D35E93-56C8-4E16-9D7F-A1E6B4464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9525</xdr:colOff>
      <xdr:row>0</xdr:row>
      <xdr:rowOff>0</xdr:rowOff>
    </xdr:from>
    <xdr:ext cx="123825" cy="123825"/>
    <xdr:pic macro="[16]!DesignIconClicked">
      <xdr:nvPicPr>
        <xdr:cNvPr id="551" name="BExSDIVCE09QKG3CT52PHCS6ZJ09" descr="9F076L7EQCF2COMMGCQG6BQGU" hidden="1">
          <a:extLst>
            <a:ext uri="{FF2B5EF4-FFF2-40B4-BE49-F238E27FC236}">
              <a16:creationId xmlns:a16="http://schemas.microsoft.com/office/drawing/2014/main" id="{A81F3A33-907B-4B44-85BC-A6175ACB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52" name="BEx1QZGQZBAWJ8591VXEIPUOVS7X" descr="MEW27CPIFG44B7E7HEQUUF5QF" hidden="1">
          <a:extLst>
            <a:ext uri="{FF2B5EF4-FFF2-40B4-BE49-F238E27FC236}">
              <a16:creationId xmlns:a16="http://schemas.microsoft.com/office/drawing/2014/main" id="{164B9406-D470-482E-A111-78903444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53" name="BExMF7LICJLPXSHM63A6EQ79YQKG" descr="U084VZL15IMB1OFRRAY6GVKAE" hidden="1">
          <a:extLst>
            <a:ext uri="{FF2B5EF4-FFF2-40B4-BE49-F238E27FC236}">
              <a16:creationId xmlns:a16="http://schemas.microsoft.com/office/drawing/2014/main" id="{3417E086-03E3-4502-9FC7-3C7C67DA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54" name="BExS343F8GCKP6HTF9Y97L133DX8" descr="ZRF0KB1IYQSNV63CTXT25G67G" hidden="1">
          <a:extLst>
            <a:ext uri="{FF2B5EF4-FFF2-40B4-BE49-F238E27FC236}">
              <a16:creationId xmlns:a16="http://schemas.microsoft.com/office/drawing/2014/main" id="{E0E38ECF-D352-4229-8355-A8F9F8A0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55" name="BExZMRC09W87CY4B73NPZMNH21AH" descr="78CUMI0OVLYJRSDRQ3V2YX812" hidden="1">
          <a:extLst>
            <a:ext uri="{FF2B5EF4-FFF2-40B4-BE49-F238E27FC236}">
              <a16:creationId xmlns:a16="http://schemas.microsoft.com/office/drawing/2014/main" id="{7E068D96-6FDB-403C-842C-0584F82A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9525</xdr:rowOff>
    </xdr:from>
    <xdr:ext cx="123825" cy="123825"/>
    <xdr:pic macro="[16]!DesignIconClicked">
      <xdr:nvPicPr>
        <xdr:cNvPr id="556" name="BExZXVFJ4DY4I24AARDT4AMP6EN1" descr="TXSMH2MTH86CYKA26740RQPUC" hidden="1">
          <a:extLst>
            <a:ext uri="{FF2B5EF4-FFF2-40B4-BE49-F238E27FC236}">
              <a16:creationId xmlns:a16="http://schemas.microsoft.com/office/drawing/2014/main" id="{03F0B815-2C7D-4FCD-BBE6-CF5CBF5B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57" name="BExOCUIOFQWUGTBU5ESTW3EYEP5C" descr="9BNF49V0R6VVYPHEVMJ3ABDQZ" hidden="1">
          <a:extLst>
            <a:ext uri="{FF2B5EF4-FFF2-40B4-BE49-F238E27FC236}">
              <a16:creationId xmlns:a16="http://schemas.microsoft.com/office/drawing/2014/main" id="{65CC3BEA-D953-42B2-87C7-C7037C2FA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58" name="BExU65O9OE4B4MQ2A3OYH13M8BZJ" descr="3INNIMMPDBB0JF37L81M6ID21" hidden="1">
          <a:extLst>
            <a:ext uri="{FF2B5EF4-FFF2-40B4-BE49-F238E27FC236}">
              <a16:creationId xmlns:a16="http://schemas.microsoft.com/office/drawing/2014/main" id="{61B1B102-1827-40EC-9AF7-1530DA7AB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59" name="BExOPRCR0UW7TKXSV5WDTL348FGL" descr="S9JM17GP1802LHN4GT14BJYIC" hidden="1">
          <a:extLst>
            <a:ext uri="{FF2B5EF4-FFF2-40B4-BE49-F238E27FC236}">
              <a16:creationId xmlns:a16="http://schemas.microsoft.com/office/drawing/2014/main" id="{5CC1EF11-1A90-4D9F-88E4-6A65AAC1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60" name="BEx5OESAY2W8SEGI3TSB65EHJ04B" descr="9CN2Y88X8WYV1HWZG1QILY9BK" hidden="1">
          <a:extLst>
            <a:ext uri="{FF2B5EF4-FFF2-40B4-BE49-F238E27FC236}">
              <a16:creationId xmlns:a16="http://schemas.microsoft.com/office/drawing/2014/main" id="{F50C9097-1BEE-451E-A107-9F98AC444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47625</xdr:colOff>
      <xdr:row>0</xdr:row>
      <xdr:rowOff>0</xdr:rowOff>
    </xdr:from>
    <xdr:ext cx="123825" cy="123825"/>
    <xdr:pic macro="[16]!DesignIconClicked">
      <xdr:nvPicPr>
        <xdr:cNvPr id="561" name="BExGMWEQ2BYRY9BAO5T1X850MJN1" descr="AZ9ST0XDIOP50HSUFO5V31BR0" hidden="1">
          <a:extLst>
            <a:ext uri="{FF2B5EF4-FFF2-40B4-BE49-F238E27FC236}">
              <a16:creationId xmlns:a16="http://schemas.microsoft.com/office/drawing/2014/main" id="{E75EE585-25CC-4550-BFC2-69FC14C7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428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Basis%20(1)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8.41\financiero\2009\Informes\Version%20PR\EF%20mens.PR%2009%20IFR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uello/Mis%20documentos/2012/RECURSOS%20HUMANOS/IPAS_JUNIO-2012_tabla_mort_2009-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lenciac/Desktop/00-Resultados%20Iniciales%20GRUPO%20(prueba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vs.cl/Users/chenriqu/Desktop/Libro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bcorvalan\Desktop\junio_2018\eeff_MT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uasandinascl.sharepoint.com/sites/InvestorRelationsAA-IAM/Documentos%20compartidos/General/02%20Resultados/2024/4Q/Traducciones%20enviadas%20el%2013-03-2025/IAM/Nota%20Fecu%20IAM%204T2024_v000.xlsx" TargetMode="External"/><Relationship Id="rId1" Type="http://schemas.openxmlformats.org/officeDocument/2006/relationships/externalLinkPath" Target="Nota%20Fecu%20IAM%204T2024_v000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Common%20Files\SAP%20Shared\BW\BExAnalyzer.xla" TargetMode="External"/><Relationship Id="rId1" Type="http://schemas.openxmlformats.org/officeDocument/2006/relationships/externalLinkPath" Target="/Program%20Files%20(x86)/Common%20Files/SAP%20Shared/BW/BExAnalyzer.xla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Documents%20and%20Settings\acuello\Mis%20documentos\2005\balance%2005\diciembre%202005\ANALISIS-%20diciembre-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\S_Reuniones\HOME\MESACON\AUXILIAR%20OPERATIVO%20DIVISAS\CONTAB%20MANUALES\Swap%20Fanalca%20revis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uello/Mis%20documentos/2005/balance%2005/diciembre%202005/ANALISIS-%20diciembre-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samboni/AppData/Local/Microsoft/Windows/Temporary%20Internet%20Files/Content.Outlook/2B3XWOD5/gadier/Riopaila/PROYIVA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\S_Reuniones\windows\TEMP\Rotacion%20No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IR%20y%20Estudios%20Financieros\Users\bcorvalan\Desktop\envios%202014-2013\ENVIO%20MARZOV2\Of_498_03_2014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AD\Balance%20EAD\A&#241;o%202006\Balance%2012_2006%20(preliminar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heet%20in%208540%20Cuentas%20de%20orden%20-%20Cedula%20sumaria%20y%20prueb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Hoja3"/>
      <sheetName val="Hoja1"/>
      <sheetName val="rli-resu"/>
      <sheetName val="AF Tributario"/>
      <sheetName val="Data"/>
      <sheetName val="Param"/>
      <sheetName val="ANALISIS"/>
      <sheetName val="May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e-Real"/>
      <sheetName val="Caja-Real"/>
      <sheetName val="Operativos-Real"/>
      <sheetName val="ER-Real"/>
      <sheetName val="Bce-Ppto"/>
      <sheetName val="ER-Ppto"/>
      <sheetName val="Caja-Ppto"/>
      <sheetName val="Operativos-Ppto"/>
      <sheetName val="ER-Ppto Trim"/>
      <sheetName val="301-30"/>
      <sheetName val="Inputs - Act &amp; F'cast"/>
      <sheetName val="RLI"/>
      <sheetName val="Exámen de Patrim."/>
      <sheetName val="C-CPIT2007"/>
      <sheetName val="CPI_1104"/>
      <sheetName val="CONSOLIDACION miles de p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TD_Resumen"/>
      <sheetName val="Personal"/>
      <sheetName val="Cuadro_NIC19"/>
      <sheetName val="Base"/>
      <sheetName val="Acerca de IAS"/>
      <sheetName val="tabla"/>
      <sheetName val="Hoja1"/>
      <sheetName val="Hoja2"/>
      <sheetName val="Hoja3"/>
      <sheetName val="Baja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eneral"/>
      <sheetName val="General Zona"/>
      <sheetName val="No Vencida"/>
      <sheetName val="Vencida"/>
      <sheetName val="Convenida"/>
      <sheetName val="Comportamiento Deuda"/>
      <sheetName val="Vencida + Conv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sgo de credito"/>
      <sheetName val="N8 Clase de instrumentos finan"/>
      <sheetName val="Flujo "/>
      <sheetName val="Estado de Resultado"/>
      <sheetName val="Pasivo"/>
      <sheetName val="Act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e Diciembre 2023"/>
      <sheetName val="Resultado Diciembre 2023"/>
      <sheetName val="Balance Diciembre 2024"/>
      <sheetName val="Resultado Diciembre 2024"/>
      <sheetName val="Activo"/>
      <sheetName val="Pasivo"/>
      <sheetName val="Resultado"/>
      <sheetName val="Flujo"/>
      <sheetName val="Cambio Patrimonio"/>
      <sheetName val="Cambio Patrimonio (2)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0 Otros Activos Finan"/>
      <sheetName val="N11 Otros Activos No Fin"/>
      <sheetName val="N12 Intangibles"/>
      <sheetName val="N13 Plusvalía"/>
      <sheetName val="N14 PPE"/>
      <sheetName val="N14 Arrendamiento NIIF16"/>
      <sheetName val="N14.2 Pasivo por arrenda"/>
      <sheetName val="Nota 14.3 Mov pasivo a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16.5 Flujos de financ"/>
      <sheetName val="N16.5 Valor Justo"/>
      <sheetName val="16.6Derivados"/>
      <sheetName val="N17,5 Flujos de financiamiento"/>
      <sheetName val="N17 Acreed. Comerciales"/>
      <sheetName val="N17.1 Acreed. Comerc. por Venc."/>
      <sheetName val="N18 Otras Prov."/>
      <sheetName val="N19 Beneficios Empleados"/>
      <sheetName val="N21 Pas. No Financiero"/>
      <sheetName val="N23 Partic. No Controladoras"/>
      <sheetName val="Nota 24 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CovenantAA"/>
      <sheetName val="CovenantAC"/>
      <sheetName val="N6 CxC CxP Relacionadas"/>
      <sheetName val="notas resultado"/>
      <sheetName val="Hoja1"/>
      <sheetName val="Estado de Flujo IAM Conso"/>
    </sheetNames>
    <sheetDataSet>
      <sheetData sheetId="0">
        <row r="2">
          <cell r="B2" t="str">
            <v>Posición</v>
          </cell>
          <cell r="C2" t="str">
            <v/>
          </cell>
          <cell r="D2" t="str">
            <v>Manquehue S.A.
12/2023</v>
          </cell>
          <cell r="E2" t="str">
            <v>Cordillera S.A.
12/2023</v>
          </cell>
          <cell r="F2" t="str">
            <v>Ecoriles S.A.
12/2023</v>
          </cell>
          <cell r="G2" t="str">
            <v>Gestión y Servicios S.A.
12/2023</v>
          </cell>
          <cell r="H2" t="str">
            <v>Anam S.A.
12/2023</v>
          </cell>
          <cell r="I2" t="str">
            <v>Aguas del  Maipo S.A.
12/2023</v>
          </cell>
          <cell r="J2" t="str">
            <v>Andinas S.A.
12/2023</v>
          </cell>
          <cell r="K2" t="str">
            <v>Iam S.A.
12/2023</v>
          </cell>
          <cell r="L2" t="str">
            <v>Ajustes Consolidación
12/2023</v>
          </cell>
          <cell r="M2" t="str">
            <v>Consolidado
12/2023</v>
          </cell>
          <cell r="O2" t="str">
            <v>IAM ©
M$</v>
          </cell>
          <cell r="P2" t="str">
            <v>IAM (I)
M$</v>
          </cell>
        </row>
        <row r="3">
          <cell r="B3" t="str">
            <v>E1BALFECU</v>
          </cell>
          <cell r="C3" t="str">
            <v>BALANCE FECU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</row>
        <row r="4">
          <cell r="B4" t="str">
            <v>ACTIVOS</v>
          </cell>
          <cell r="C4" t="str">
            <v>Activos</v>
          </cell>
          <cell r="D4">
            <v>107443351972</v>
          </cell>
          <cell r="E4">
            <v>437800742136</v>
          </cell>
          <cell r="F4">
            <v>13080412984</v>
          </cell>
          <cell r="G4">
            <v>11380366437</v>
          </cell>
          <cell r="H4">
            <v>14200799611</v>
          </cell>
          <cell r="I4">
            <v>13124365215</v>
          </cell>
          <cell r="J4">
            <v>2299582221832</v>
          </cell>
          <cell r="K4">
            <v>717089070728</v>
          </cell>
          <cell r="L4">
            <v>-917225260054</v>
          </cell>
          <cell r="M4">
            <v>2696476070861</v>
          </cell>
          <cell r="O4">
            <v>2696476071</v>
          </cell>
          <cell r="P4">
            <v>717089071</v>
          </cell>
        </row>
        <row r="5">
          <cell r="B5" t="str">
            <v>ACTIVOS, CORRIENTE</v>
          </cell>
          <cell r="C5" t="str">
            <v>Activos, Corriente</v>
          </cell>
          <cell r="D5">
            <v>7555149340</v>
          </cell>
          <cell r="E5">
            <v>21905508755</v>
          </cell>
          <cell r="F5">
            <v>11736081703</v>
          </cell>
          <cell r="G5">
            <v>7382181075</v>
          </cell>
          <cell r="H5">
            <v>7816920851</v>
          </cell>
          <cell r="I5">
            <v>1782902055</v>
          </cell>
          <cell r="J5">
            <v>270244487703</v>
          </cell>
          <cell r="K5">
            <v>1776638875</v>
          </cell>
          <cell r="L5">
            <v>-53418821337</v>
          </cell>
          <cell r="M5">
            <v>276781049020</v>
          </cell>
          <cell r="O5">
            <v>276781049</v>
          </cell>
          <cell r="P5">
            <v>1776639</v>
          </cell>
        </row>
        <row r="6">
          <cell r="B6" t="str">
            <v>ACTIVOS CORRIENTES EN OPERACION</v>
          </cell>
          <cell r="C6" t="str">
            <v>Activos Corrientes en Operacion</v>
          </cell>
          <cell r="D6">
            <v>7555149340</v>
          </cell>
          <cell r="E6">
            <v>21905508755</v>
          </cell>
          <cell r="F6">
            <v>11736081703</v>
          </cell>
          <cell r="G6">
            <v>7382181075</v>
          </cell>
          <cell r="H6">
            <v>7816920851</v>
          </cell>
          <cell r="I6">
            <v>1782902055</v>
          </cell>
          <cell r="J6">
            <v>270241073785</v>
          </cell>
          <cell r="K6">
            <v>1776638875</v>
          </cell>
          <cell r="L6">
            <v>-53418821337</v>
          </cell>
          <cell r="M6">
            <v>276777635102</v>
          </cell>
          <cell r="O6">
            <v>276777635</v>
          </cell>
          <cell r="P6">
            <v>1776639</v>
          </cell>
        </row>
        <row r="7">
          <cell r="B7" t="str">
            <v>EFECTIVO Y EQUIVALENTES AL</v>
          </cell>
          <cell r="C7" t="str">
            <v>Efectivo y Equivalentes al Efectivo</v>
          </cell>
          <cell r="D7">
            <v>1159081934</v>
          </cell>
          <cell r="E7">
            <v>4371178312</v>
          </cell>
          <cell r="F7">
            <v>3607688408</v>
          </cell>
          <cell r="G7">
            <v>1767170933</v>
          </cell>
          <cell r="H7">
            <v>417621755</v>
          </cell>
          <cell r="I7">
            <v>7059484</v>
          </cell>
          <cell r="J7">
            <v>97826880474</v>
          </cell>
          <cell r="K7">
            <v>1638728594</v>
          </cell>
          <cell r="L7">
            <v>0</v>
          </cell>
          <cell r="M7">
            <v>110795409894</v>
          </cell>
          <cell r="O7">
            <v>110795410</v>
          </cell>
          <cell r="P7">
            <v>1638729</v>
          </cell>
        </row>
        <row r="8">
          <cell r="B8">
            <v>1110001341</v>
          </cell>
          <cell r="C8" t="str">
            <v>Banco Chile PAC (depósitos propios)</v>
          </cell>
          <cell r="J8">
            <v>-83482363</v>
          </cell>
          <cell r="M8">
            <v>-83482363</v>
          </cell>
        </row>
        <row r="9">
          <cell r="B9" t="str">
            <v>1110135A00</v>
          </cell>
          <cell r="C9" t="str">
            <v>135A - Santander Santiago USD</v>
          </cell>
          <cell r="E9">
            <v>-2820</v>
          </cell>
          <cell r="M9">
            <v>-2820</v>
          </cell>
        </row>
        <row r="10">
          <cell r="B10">
            <v>1110016300</v>
          </cell>
          <cell r="C10" t="str">
            <v>0163 - Banco BCI Disponible</v>
          </cell>
          <cell r="J10">
            <v>206926568</v>
          </cell>
          <cell r="M10">
            <v>206926568</v>
          </cell>
        </row>
        <row r="11">
          <cell r="B11" t="str">
            <v>1110012A80</v>
          </cell>
          <cell r="C11" t="str">
            <v>012A - Banco Estado (cargos por aclarar)</v>
          </cell>
          <cell r="E11">
            <v>842880</v>
          </cell>
          <cell r="M11">
            <v>842880</v>
          </cell>
        </row>
        <row r="12">
          <cell r="B12">
            <v>1110016200</v>
          </cell>
          <cell r="C12" t="str">
            <v>0162 - Banco BCI Disponible</v>
          </cell>
          <cell r="J12">
            <v>74246146</v>
          </cell>
          <cell r="M12">
            <v>74246146</v>
          </cell>
        </row>
        <row r="13">
          <cell r="B13">
            <v>1110504641</v>
          </cell>
          <cell r="C13" t="str">
            <v>5046 - BBVA(depósitos propios)</v>
          </cell>
          <cell r="J13">
            <v>-10000000</v>
          </cell>
          <cell r="M13">
            <v>-10000000</v>
          </cell>
        </row>
        <row r="14">
          <cell r="B14">
            <v>1110999999</v>
          </cell>
          <cell r="C14" t="str">
            <v>Valoracion m/e banco</v>
          </cell>
          <cell r="E14">
            <v>2820</v>
          </cell>
          <cell r="G14">
            <v>-1707590</v>
          </cell>
          <cell r="J14">
            <v>-10088070</v>
          </cell>
          <cell r="M14">
            <v>-11792840</v>
          </cell>
        </row>
        <row r="15">
          <cell r="B15" t="str">
            <v>1110012A00</v>
          </cell>
          <cell r="C15" t="str">
            <v>0121 - Banco Estado  (Disponible)</v>
          </cell>
          <cell r="E15">
            <v>153497019</v>
          </cell>
          <cell r="M15">
            <v>153497019</v>
          </cell>
        </row>
        <row r="16">
          <cell r="B16" t="str">
            <v>1110012Q00</v>
          </cell>
          <cell r="C16" t="str">
            <v>012Q - Banco Estado  (Disponible)</v>
          </cell>
          <cell r="D16">
            <v>18163324</v>
          </cell>
          <cell r="M16">
            <v>18163324</v>
          </cell>
        </row>
        <row r="17">
          <cell r="B17">
            <v>1110039200</v>
          </cell>
          <cell r="C17" t="str">
            <v>0392 - Banco Itaú - Pac Disponible</v>
          </cell>
          <cell r="J17">
            <v>8419170</v>
          </cell>
          <cell r="M17">
            <v>8419170</v>
          </cell>
        </row>
        <row r="18">
          <cell r="B18">
            <v>1110039241</v>
          </cell>
          <cell r="C18" t="str">
            <v>0392 - Banco Itaú pac (depósitos propios)</v>
          </cell>
          <cell r="J18">
            <v>-8234977</v>
          </cell>
          <cell r="M18">
            <v>-8234977</v>
          </cell>
        </row>
        <row r="19">
          <cell r="B19" t="str">
            <v>1110039Q41</v>
          </cell>
          <cell r="C19" t="str">
            <v>039Q - BOSTON PAC (Depósitos Propios)</v>
          </cell>
          <cell r="D19">
            <v>8519750</v>
          </cell>
          <cell r="M19">
            <v>8519750</v>
          </cell>
        </row>
        <row r="20">
          <cell r="B20" t="str">
            <v>1110139A00</v>
          </cell>
          <cell r="C20" t="str">
            <v>139A - Banco Itau Disponible</v>
          </cell>
          <cell r="E20">
            <v>2773805</v>
          </cell>
          <cell r="M20">
            <v>2773805</v>
          </cell>
        </row>
        <row r="21">
          <cell r="B21" t="str">
            <v>1110139A41</v>
          </cell>
          <cell r="C21" t="str">
            <v>139A - Banco Itau (depósitos propios)</v>
          </cell>
          <cell r="E21">
            <v>-2537263</v>
          </cell>
          <cell r="M21">
            <v>-2537263</v>
          </cell>
        </row>
        <row r="22">
          <cell r="B22">
            <v>1110504600</v>
          </cell>
          <cell r="C22" t="str">
            <v>5046 - BBVA Disponible</v>
          </cell>
          <cell r="J22">
            <v>10083057</v>
          </cell>
          <cell r="M22">
            <v>10083057</v>
          </cell>
        </row>
        <row r="23">
          <cell r="B23" t="str">
            <v>1110016I00</v>
          </cell>
          <cell r="C23" t="str">
            <v>016I - Banco BCI</v>
          </cell>
          <cell r="G23">
            <v>4433865</v>
          </cell>
          <cell r="K23">
            <v>0</v>
          </cell>
          <cell r="M23">
            <v>4433865</v>
          </cell>
        </row>
        <row r="24">
          <cell r="B24" t="str">
            <v>1110001J60</v>
          </cell>
          <cell r="C24" t="str">
            <v>Banco Chile (depositos por aclarar)</v>
          </cell>
          <cell r="F24">
            <v>-92398344</v>
          </cell>
          <cell r="M24">
            <v>-92398344</v>
          </cell>
        </row>
        <row r="25">
          <cell r="B25" t="str">
            <v>1110001M60</v>
          </cell>
          <cell r="C25" t="str">
            <v>Banco Chile (depositos por aclarar)</v>
          </cell>
          <cell r="H25">
            <v>-26160174</v>
          </cell>
          <cell r="M25">
            <v>-26160174</v>
          </cell>
        </row>
        <row r="26">
          <cell r="B26" t="str">
            <v>1110016G00</v>
          </cell>
          <cell r="C26" t="str">
            <v>Banco Credito e inversiones</v>
          </cell>
          <cell r="G26">
            <v>978768</v>
          </cell>
          <cell r="M26">
            <v>978768</v>
          </cell>
        </row>
        <row r="27">
          <cell r="B27" t="str">
            <v>1110001J41</v>
          </cell>
          <cell r="C27" t="str">
            <v>Banco Chile (depósitos propios)</v>
          </cell>
          <cell r="F27">
            <v>89074759</v>
          </cell>
          <cell r="M27">
            <v>89074759</v>
          </cell>
        </row>
        <row r="28">
          <cell r="B28">
            <v>1110049141</v>
          </cell>
          <cell r="C28" t="str">
            <v>0491 - security pac (depósitos propios)</v>
          </cell>
          <cell r="J28">
            <v>-98191303</v>
          </cell>
          <cell r="M28">
            <v>-98191303</v>
          </cell>
        </row>
        <row r="29">
          <cell r="B29" t="str">
            <v>1110001M41</v>
          </cell>
          <cell r="C29" t="str">
            <v>Banco Chile (depósitos propios)</v>
          </cell>
          <cell r="H29">
            <v>-2459680</v>
          </cell>
          <cell r="M29">
            <v>-2459680</v>
          </cell>
        </row>
        <row r="30">
          <cell r="B30" t="str">
            <v>1110001M80</v>
          </cell>
          <cell r="C30" t="str">
            <v>Banco  Chile (cargos por aclarar)</v>
          </cell>
          <cell r="H30">
            <v>19770</v>
          </cell>
          <cell r="M30">
            <v>19770</v>
          </cell>
        </row>
        <row r="31">
          <cell r="B31" t="str">
            <v>1110001J00</v>
          </cell>
          <cell r="C31" t="str">
            <v>Banco Chile  -  Cartola</v>
          </cell>
          <cell r="F31">
            <v>102015709</v>
          </cell>
          <cell r="M31">
            <v>102015709</v>
          </cell>
        </row>
        <row r="32">
          <cell r="B32" t="str">
            <v>1110001M00</v>
          </cell>
          <cell r="C32" t="str">
            <v>Banco Chile  -  Cartola</v>
          </cell>
          <cell r="H32">
            <v>105463520</v>
          </cell>
          <cell r="M32">
            <v>105463520</v>
          </cell>
        </row>
        <row r="33">
          <cell r="B33" t="str">
            <v>1110001G41</v>
          </cell>
          <cell r="C33" t="str">
            <v>Banco Chile - depositos propios</v>
          </cell>
          <cell r="G33">
            <v>-2271215</v>
          </cell>
          <cell r="M33">
            <v>-2271215</v>
          </cell>
        </row>
        <row r="34">
          <cell r="B34" t="str">
            <v>1110001G60</v>
          </cell>
          <cell r="C34" t="str">
            <v>Banco Chile - depositos por aclarar</v>
          </cell>
          <cell r="G34">
            <v>-8300225</v>
          </cell>
          <cell r="M34">
            <v>-8300225</v>
          </cell>
        </row>
        <row r="35">
          <cell r="B35" t="str">
            <v>1110001H00</v>
          </cell>
          <cell r="C35" t="str">
            <v>Banco Chile - disponible</v>
          </cell>
          <cell r="I35">
            <v>7059484</v>
          </cell>
          <cell r="M35">
            <v>7059484</v>
          </cell>
        </row>
        <row r="36">
          <cell r="B36" t="str">
            <v>111037ID00</v>
          </cell>
          <cell r="C36" t="str">
            <v>37ID -Santander  USD</v>
          </cell>
          <cell r="K36">
            <v>137</v>
          </cell>
          <cell r="M36">
            <v>137</v>
          </cell>
        </row>
        <row r="37">
          <cell r="B37" t="str">
            <v>1110039A80</v>
          </cell>
          <cell r="C37" t="str">
            <v>039A - Boston pac (cargos por aclarar)</v>
          </cell>
          <cell r="E37">
            <v>1594368</v>
          </cell>
          <cell r="M37">
            <v>1594368</v>
          </cell>
        </row>
        <row r="38">
          <cell r="B38" t="str">
            <v>1110001P41</v>
          </cell>
          <cell r="C38" t="str">
            <v>001P - Banco de chile (depósitos propios)</v>
          </cell>
          <cell r="D38">
            <v>-2513515</v>
          </cell>
          <cell r="M38">
            <v>-2513515</v>
          </cell>
        </row>
        <row r="39">
          <cell r="B39" t="str">
            <v>1110001B41</v>
          </cell>
          <cell r="C39" t="str">
            <v>001B - Banco de chile (depósitos propios)</v>
          </cell>
          <cell r="E39">
            <v>-52224045</v>
          </cell>
          <cell r="M39">
            <v>-52224045</v>
          </cell>
        </row>
        <row r="40">
          <cell r="B40" t="str">
            <v>1110001G00</v>
          </cell>
          <cell r="C40" t="str">
            <v>Banco Chile - disponible</v>
          </cell>
          <cell r="G40">
            <v>52319797</v>
          </cell>
          <cell r="M40">
            <v>52319797</v>
          </cell>
        </row>
        <row r="41">
          <cell r="B41">
            <v>1110039180</v>
          </cell>
          <cell r="C41" t="str">
            <v xml:space="preserve"> Itaú pac (cargos por aclarar)</v>
          </cell>
          <cell r="J41">
            <v>9531442</v>
          </cell>
          <cell r="M41">
            <v>9531442</v>
          </cell>
        </row>
        <row r="42">
          <cell r="B42">
            <v>1120003000</v>
          </cell>
          <cell r="C42" t="str">
            <v>Intereses devengados menor 90 dias</v>
          </cell>
          <cell r="E42">
            <v>2177473</v>
          </cell>
          <cell r="F42">
            <v>5200000</v>
          </cell>
          <cell r="H42">
            <v>0</v>
          </cell>
          <cell r="J42">
            <v>229353054</v>
          </cell>
          <cell r="M42">
            <v>236730527</v>
          </cell>
        </row>
        <row r="43">
          <cell r="B43">
            <v>1120001000</v>
          </cell>
          <cell r="C43" t="str">
            <v>Dep.plazo menor de  90 dias</v>
          </cell>
          <cell r="D43">
            <v>681000000</v>
          </cell>
          <cell r="E43">
            <v>3264000000</v>
          </cell>
          <cell r="F43">
            <v>2000000000</v>
          </cell>
          <cell r="G43">
            <v>0</v>
          </cell>
          <cell r="H43">
            <v>0</v>
          </cell>
          <cell r="J43">
            <v>88316747840</v>
          </cell>
          <cell r="K43">
            <v>1200000000</v>
          </cell>
          <cell r="M43">
            <v>95461747840</v>
          </cell>
        </row>
        <row r="44">
          <cell r="B44">
            <v>1120004000</v>
          </cell>
          <cell r="C44" t="str">
            <v>Inversiones en fondos mutuos</v>
          </cell>
          <cell r="D44">
            <v>133000000</v>
          </cell>
          <cell r="E44">
            <v>523000000</v>
          </cell>
          <cell r="F44">
            <v>1422000000</v>
          </cell>
          <cell r="G44">
            <v>1700000000</v>
          </cell>
          <cell r="H44">
            <v>340000000</v>
          </cell>
          <cell r="J44">
            <v>6826000000</v>
          </cell>
          <cell r="M44">
            <v>10944000000</v>
          </cell>
        </row>
        <row r="45">
          <cell r="B45">
            <v>1120004300</v>
          </cell>
          <cell r="C45" t="str">
            <v>Int.devengados fondo mutuos</v>
          </cell>
          <cell r="D45">
            <v>0</v>
          </cell>
          <cell r="E45">
            <v>237663</v>
          </cell>
          <cell r="F45">
            <v>909745</v>
          </cell>
          <cell r="G45">
            <v>1118260</v>
          </cell>
          <cell r="H45">
            <v>136453</v>
          </cell>
          <cell r="J45">
            <v>3936079</v>
          </cell>
          <cell r="M45">
            <v>6338200</v>
          </cell>
        </row>
        <row r="46">
          <cell r="B46" t="str">
            <v>1110037I00</v>
          </cell>
          <cell r="C46" t="str">
            <v>037I - Santander Santiago</v>
          </cell>
          <cell r="K46">
            <v>3777933</v>
          </cell>
          <cell r="M46">
            <v>3777933</v>
          </cell>
        </row>
        <row r="47">
          <cell r="B47">
            <v>1110039141</v>
          </cell>
          <cell r="C47" t="str">
            <v xml:space="preserve"> Itaú pac (depósitos propios)</v>
          </cell>
          <cell r="J47">
            <v>-67598593</v>
          </cell>
          <cell r="M47">
            <v>-67598593</v>
          </cell>
        </row>
        <row r="48">
          <cell r="B48" t="str">
            <v>1110035G41</v>
          </cell>
          <cell r="C48" t="str">
            <v>035G - Santiago (depósitos propios)</v>
          </cell>
          <cell r="G48">
            <v>-59953394</v>
          </cell>
          <cell r="M48">
            <v>-59953394</v>
          </cell>
        </row>
        <row r="49">
          <cell r="B49">
            <v>1110037141</v>
          </cell>
          <cell r="C49" t="str">
            <v>Santander  (depósitos propios)</v>
          </cell>
          <cell r="J49">
            <v>-562444460</v>
          </cell>
          <cell r="M49">
            <v>-562444460</v>
          </cell>
        </row>
        <row r="50">
          <cell r="B50">
            <v>1110037160</v>
          </cell>
          <cell r="C50" t="str">
            <v>0371 - santander pac (depósitos por aclarar)</v>
          </cell>
          <cell r="J50">
            <v>-97804871</v>
          </cell>
          <cell r="M50">
            <v>-97804871</v>
          </cell>
        </row>
        <row r="51">
          <cell r="B51" t="str">
            <v>1110037Q00</v>
          </cell>
          <cell r="C51" t="str">
            <v>037Q - SANTANDER PAC (SALDO CARTOLA)</v>
          </cell>
          <cell r="D51">
            <v>9374570</v>
          </cell>
          <cell r="L51">
            <v>0</v>
          </cell>
          <cell r="M51">
            <v>9374570</v>
          </cell>
        </row>
        <row r="52">
          <cell r="B52" t="str">
            <v>1110037Q41</v>
          </cell>
          <cell r="C52" t="str">
            <v>037Q - SANTANDER PAC (Depósitos Propios)</v>
          </cell>
          <cell r="D52">
            <v>-26778123</v>
          </cell>
          <cell r="L52">
            <v>0</v>
          </cell>
          <cell r="M52">
            <v>-26778123</v>
          </cell>
        </row>
        <row r="53">
          <cell r="B53">
            <v>1110039100</v>
          </cell>
          <cell r="C53" t="str">
            <v>Banco Itaú - Pac</v>
          </cell>
          <cell r="J53">
            <v>56551241</v>
          </cell>
          <cell r="M53">
            <v>56551241</v>
          </cell>
        </row>
        <row r="54">
          <cell r="B54" t="str">
            <v>1110039A00</v>
          </cell>
          <cell r="C54" t="str">
            <v>039A - Bank Boston - PAC</v>
          </cell>
          <cell r="E54">
            <v>551449</v>
          </cell>
          <cell r="M54">
            <v>551449</v>
          </cell>
        </row>
        <row r="55">
          <cell r="B55" t="str">
            <v>1110039Q00</v>
          </cell>
          <cell r="C55" t="str">
            <v>039Q - BOSTON   (SALDO CARTOLA)</v>
          </cell>
          <cell r="D55">
            <v>12972391</v>
          </cell>
          <cell r="M55">
            <v>12972391</v>
          </cell>
        </row>
        <row r="56">
          <cell r="B56">
            <v>1110049100</v>
          </cell>
          <cell r="C56" t="str">
            <v>0491 - security pac</v>
          </cell>
          <cell r="J56">
            <v>5192961</v>
          </cell>
          <cell r="M56">
            <v>5192961</v>
          </cell>
        </row>
        <row r="57">
          <cell r="B57">
            <v>1110049180</v>
          </cell>
          <cell r="C57" t="str">
            <v>0491 - security pac (cargos por aclarar)</v>
          </cell>
          <cell r="J57">
            <v>15149120</v>
          </cell>
          <cell r="M57">
            <v>15149120</v>
          </cell>
        </row>
        <row r="58">
          <cell r="B58" t="str">
            <v>1110049A00</v>
          </cell>
          <cell r="C58" t="str">
            <v>049A - Banco Security - PAC</v>
          </cell>
          <cell r="E58">
            <v>890420</v>
          </cell>
          <cell r="M58">
            <v>890420</v>
          </cell>
        </row>
        <row r="59">
          <cell r="B59">
            <v>1110504100</v>
          </cell>
          <cell r="C59" t="str">
            <v>5041 - bhif matriz</v>
          </cell>
          <cell r="J59">
            <v>3997148</v>
          </cell>
          <cell r="M59">
            <v>3997148</v>
          </cell>
        </row>
        <row r="60">
          <cell r="B60">
            <v>1110504141</v>
          </cell>
          <cell r="C60" t="str">
            <v>5041 - bhif matriz (depósitos propios)</v>
          </cell>
          <cell r="J60">
            <v>-19328541</v>
          </cell>
          <cell r="M60">
            <v>-19328541</v>
          </cell>
        </row>
        <row r="61">
          <cell r="B61">
            <v>1110504160</v>
          </cell>
          <cell r="C61" t="str">
            <v>5041 - bhif matriz (depósitos por aclarar)</v>
          </cell>
          <cell r="J61">
            <v>-51309767</v>
          </cell>
          <cell r="M61">
            <v>-51309767</v>
          </cell>
        </row>
        <row r="62">
          <cell r="B62" t="str">
            <v>1110504A00</v>
          </cell>
          <cell r="C62" t="str">
            <v>504A - Banco BHIF - PAC</v>
          </cell>
          <cell r="E62">
            <v>695942</v>
          </cell>
          <cell r="M62">
            <v>695942</v>
          </cell>
        </row>
        <row r="63">
          <cell r="B63" t="str">
            <v>1110504A41</v>
          </cell>
          <cell r="C63" t="str">
            <v>504A - Bhif    (depósitos propios)</v>
          </cell>
          <cell r="E63">
            <v>-4646572</v>
          </cell>
          <cell r="M63">
            <v>-4646572</v>
          </cell>
        </row>
        <row r="64">
          <cell r="B64" t="str">
            <v>1110504J00</v>
          </cell>
          <cell r="C64" t="str">
            <v>504J - Banco BHIF</v>
          </cell>
          <cell r="F64">
            <v>81739062</v>
          </cell>
          <cell r="M64">
            <v>81739062</v>
          </cell>
        </row>
        <row r="65">
          <cell r="B65" t="str">
            <v>1110504J41</v>
          </cell>
          <cell r="C65" t="str">
            <v>504J - Bhif  (depósitos propios)</v>
          </cell>
          <cell r="F65">
            <v>-852523</v>
          </cell>
          <cell r="M65">
            <v>-852523</v>
          </cell>
        </row>
        <row r="66">
          <cell r="B66" t="str">
            <v>1110504M00</v>
          </cell>
          <cell r="C66" t="str">
            <v>BBVA</v>
          </cell>
          <cell r="H66">
            <v>2251316</v>
          </cell>
          <cell r="M66">
            <v>2251316</v>
          </cell>
        </row>
        <row r="67">
          <cell r="B67" t="str">
            <v>1110504M41</v>
          </cell>
          <cell r="C67" t="str">
            <v>BBVA  (depositos propios)</v>
          </cell>
          <cell r="H67">
            <v>-1611983</v>
          </cell>
          <cell r="M67">
            <v>-1611983</v>
          </cell>
        </row>
        <row r="68">
          <cell r="B68">
            <v>1110507100</v>
          </cell>
          <cell r="C68" t="str">
            <v>5071 - del desarrollo-pac</v>
          </cell>
          <cell r="J68">
            <v>991528</v>
          </cell>
          <cell r="M68">
            <v>991528</v>
          </cell>
        </row>
        <row r="69">
          <cell r="B69">
            <v>1110999900</v>
          </cell>
          <cell r="C69" t="str">
            <v>Pagos en Transito</v>
          </cell>
          <cell r="E69">
            <v>-2235884</v>
          </cell>
          <cell r="F69">
            <v>0</v>
          </cell>
          <cell r="H69">
            <v>-17467</v>
          </cell>
          <cell r="J69">
            <v>-101200982</v>
          </cell>
          <cell r="K69">
            <v>0</v>
          </cell>
          <cell r="M69">
            <v>-103454333</v>
          </cell>
        </row>
        <row r="70">
          <cell r="B70">
            <v>1110001100</v>
          </cell>
          <cell r="C70" t="str">
            <v>Banco Chile  -  Cartola</v>
          </cell>
          <cell r="J70">
            <v>648865031</v>
          </cell>
          <cell r="M70">
            <v>648865031</v>
          </cell>
        </row>
        <row r="71">
          <cell r="B71">
            <v>1110001121</v>
          </cell>
          <cell r="C71" t="str">
            <v>Banco Chile (cheques girados)</v>
          </cell>
          <cell r="J71">
            <v>-580726625</v>
          </cell>
          <cell r="M71">
            <v>-580726625</v>
          </cell>
        </row>
        <row r="72">
          <cell r="B72">
            <v>1110001122</v>
          </cell>
          <cell r="C72" t="str">
            <v>Banco Chile (transferencias emitidas)</v>
          </cell>
          <cell r="J72">
            <v>-1673223</v>
          </cell>
          <cell r="M72">
            <v>-1673223</v>
          </cell>
        </row>
        <row r="73">
          <cell r="B73">
            <v>1110001141</v>
          </cell>
          <cell r="C73" t="str">
            <v>Banco Chile (depósitos propios)</v>
          </cell>
          <cell r="J73">
            <v>-68527812</v>
          </cell>
          <cell r="M73">
            <v>-68527812</v>
          </cell>
        </row>
        <row r="74">
          <cell r="B74">
            <v>1110001160</v>
          </cell>
          <cell r="C74" t="str">
            <v>Banco Chile (depositos por aclarar)</v>
          </cell>
          <cell r="J74">
            <v>-214393830</v>
          </cell>
          <cell r="M74">
            <v>-214393830</v>
          </cell>
        </row>
        <row r="75">
          <cell r="B75">
            <v>1110001165</v>
          </cell>
          <cell r="C75" t="str">
            <v>Banco Chile  (recaudacion PAC)</v>
          </cell>
          <cell r="J75">
            <v>-31296470</v>
          </cell>
          <cell r="M75">
            <v>-31296470</v>
          </cell>
        </row>
        <row r="76">
          <cell r="B76">
            <v>1110001180</v>
          </cell>
          <cell r="C76" t="str">
            <v>Banco  Chile (cargos por aclarar)</v>
          </cell>
          <cell r="J76">
            <v>235871643</v>
          </cell>
          <cell r="M76">
            <v>235871643</v>
          </cell>
        </row>
        <row r="77">
          <cell r="B77" t="str">
            <v>1110001A00</v>
          </cell>
          <cell r="C77" t="str">
            <v>0011 - Banco de Chile</v>
          </cell>
          <cell r="E77">
            <v>219557172</v>
          </cell>
          <cell r="M77">
            <v>219557172</v>
          </cell>
        </row>
        <row r="78">
          <cell r="B78" t="str">
            <v>1110001A21</v>
          </cell>
          <cell r="C78" t="str">
            <v>001A - Chile Pac (cheques girados)</v>
          </cell>
          <cell r="E78">
            <v>-108124211</v>
          </cell>
          <cell r="M78">
            <v>-108124211</v>
          </cell>
        </row>
        <row r="79">
          <cell r="B79" t="str">
            <v>1110001A41</v>
          </cell>
          <cell r="C79" t="str">
            <v>001A - Chile Pac (depósitos propios)</v>
          </cell>
          <cell r="E79">
            <v>-485126</v>
          </cell>
          <cell r="M79">
            <v>-485126</v>
          </cell>
        </row>
        <row r="80">
          <cell r="B80" t="str">
            <v>1110001A60</v>
          </cell>
          <cell r="C80" t="str">
            <v>001A - Chile Pac (depósitos por aclarar)</v>
          </cell>
          <cell r="E80">
            <v>-116449497</v>
          </cell>
          <cell r="M80">
            <v>-116449497</v>
          </cell>
        </row>
        <row r="81">
          <cell r="B81" t="str">
            <v>1110001A65</v>
          </cell>
          <cell r="C81" t="str">
            <v>001A - Chile Pac (recaudación pac)</v>
          </cell>
          <cell r="E81">
            <v>-20557135</v>
          </cell>
          <cell r="M81">
            <v>-20557135</v>
          </cell>
        </row>
        <row r="82">
          <cell r="B82" t="str">
            <v>1110001I00</v>
          </cell>
          <cell r="C82" t="str">
            <v>001I - de chile</v>
          </cell>
          <cell r="K82">
            <v>434950524</v>
          </cell>
          <cell r="M82">
            <v>434950524</v>
          </cell>
        </row>
        <row r="83">
          <cell r="B83" t="str">
            <v>1110001Q00</v>
          </cell>
          <cell r="C83" t="str">
            <v>001Q - DE CHILE  (SALDO CARTOLA)</v>
          </cell>
          <cell r="D83">
            <v>51276512</v>
          </cell>
          <cell r="M83">
            <v>51276512</v>
          </cell>
        </row>
        <row r="84">
          <cell r="B84" t="str">
            <v>1110001Q41</v>
          </cell>
          <cell r="C84" t="str">
            <v>001Q - DE CHILE (Depósitos Propios)</v>
          </cell>
          <cell r="D84">
            <v>-10549296</v>
          </cell>
          <cell r="M84">
            <v>-10549296</v>
          </cell>
        </row>
        <row r="85">
          <cell r="B85" t="str">
            <v>1110001Q60</v>
          </cell>
          <cell r="C85" t="str">
            <v>001Q - DE CHILE (Depósitos por Aclarar)</v>
          </cell>
          <cell r="D85">
            <v>-4128824</v>
          </cell>
          <cell r="M85">
            <v>-4128824</v>
          </cell>
        </row>
        <row r="86">
          <cell r="B86">
            <v>1110012100</v>
          </cell>
          <cell r="C86" t="str">
            <v>0121 - estado</v>
          </cell>
          <cell r="J86">
            <v>615814757</v>
          </cell>
          <cell r="M86">
            <v>615814757</v>
          </cell>
        </row>
        <row r="87">
          <cell r="B87">
            <v>1110012141</v>
          </cell>
          <cell r="C87" t="str">
            <v>0121 - estado (depósitos propios)</v>
          </cell>
          <cell r="J87">
            <v>-51089584</v>
          </cell>
          <cell r="M87">
            <v>-51089584</v>
          </cell>
        </row>
        <row r="88">
          <cell r="B88">
            <v>1110012180</v>
          </cell>
          <cell r="C88" t="str">
            <v>0121 - estado (cargos por aclarar)</v>
          </cell>
          <cell r="J88">
            <v>5801111</v>
          </cell>
          <cell r="M88">
            <v>5801111</v>
          </cell>
        </row>
        <row r="89">
          <cell r="B89">
            <v>1110014100</v>
          </cell>
          <cell r="C89" t="str">
            <v>0141 - Scotianbank-pac</v>
          </cell>
          <cell r="J89">
            <v>70985584</v>
          </cell>
          <cell r="M89">
            <v>70985584</v>
          </cell>
        </row>
        <row r="90">
          <cell r="B90">
            <v>1110014141</v>
          </cell>
          <cell r="C90" t="str">
            <v>0141 - sudamericano-pac (depósitos propios)</v>
          </cell>
          <cell r="J90">
            <v>-60192178</v>
          </cell>
          <cell r="M90">
            <v>-60192178</v>
          </cell>
        </row>
        <row r="91">
          <cell r="B91">
            <v>1110014180</v>
          </cell>
          <cell r="C91" t="str">
            <v>0141 - sudamericano-pac (cargos por aclarar)</v>
          </cell>
          <cell r="J91">
            <v>43438797</v>
          </cell>
          <cell r="M91">
            <v>43438797</v>
          </cell>
        </row>
        <row r="92">
          <cell r="B92" t="str">
            <v>1110014A00</v>
          </cell>
          <cell r="C92" t="str">
            <v>014A - Sudamericano-pac</v>
          </cell>
          <cell r="E92">
            <v>13236517</v>
          </cell>
          <cell r="M92">
            <v>13236517</v>
          </cell>
        </row>
        <row r="93">
          <cell r="B93" t="str">
            <v>1110014A41</v>
          </cell>
          <cell r="C93" t="str">
            <v>014A - Sudamericano-Pac (depósitos propios)</v>
          </cell>
          <cell r="E93">
            <v>-3762939</v>
          </cell>
          <cell r="M93">
            <v>-3762939</v>
          </cell>
        </row>
        <row r="94">
          <cell r="B94">
            <v>1110016100</v>
          </cell>
          <cell r="C94" t="str">
            <v>0161 - credito-pac</v>
          </cell>
          <cell r="J94">
            <v>385050573</v>
          </cell>
          <cell r="M94">
            <v>385050573</v>
          </cell>
        </row>
        <row r="95">
          <cell r="B95">
            <v>1110016141</v>
          </cell>
          <cell r="C95" t="str">
            <v>0161 - credito-pac (depósitos propios)</v>
          </cell>
          <cell r="J95">
            <v>1692066271</v>
          </cell>
          <cell r="M95">
            <v>1692066271</v>
          </cell>
        </row>
        <row r="96">
          <cell r="B96">
            <v>1110016160</v>
          </cell>
          <cell r="C96" t="str">
            <v>0161 - credito-pac (depósitos por aclarar)</v>
          </cell>
          <cell r="J96">
            <v>-141684101</v>
          </cell>
          <cell r="M96">
            <v>-141684101</v>
          </cell>
        </row>
        <row r="97">
          <cell r="B97">
            <v>1110016165</v>
          </cell>
          <cell r="C97" t="str">
            <v>0161 - credito pac (recaudación pac)</v>
          </cell>
          <cell r="J97">
            <v>-98665538</v>
          </cell>
          <cell r="M97">
            <v>-98665538</v>
          </cell>
        </row>
        <row r="98">
          <cell r="B98">
            <v>1110016180</v>
          </cell>
          <cell r="C98" t="str">
            <v>0161 - credito-pac (cargos por aclarar)</v>
          </cell>
          <cell r="J98">
            <v>29877952</v>
          </cell>
          <cell r="M98">
            <v>29877952</v>
          </cell>
        </row>
        <row r="99">
          <cell r="B99">
            <v>1110016181</v>
          </cell>
          <cell r="C99" t="str">
            <v>0161 - credito-pac (cheques protestados)</v>
          </cell>
          <cell r="J99">
            <v>8584000</v>
          </cell>
          <cell r="M99">
            <v>8584000</v>
          </cell>
        </row>
        <row r="100">
          <cell r="B100" t="str">
            <v>1110016A00</v>
          </cell>
          <cell r="C100" t="str">
            <v>016A - Banco de Crédito PAC</v>
          </cell>
          <cell r="E100">
            <v>47630396</v>
          </cell>
          <cell r="M100">
            <v>47630396</v>
          </cell>
        </row>
        <row r="101">
          <cell r="B101" t="str">
            <v>1110016A41</v>
          </cell>
          <cell r="C101" t="str">
            <v>016A - Credito - Pac (depósitos propios)</v>
          </cell>
          <cell r="E101">
            <v>406551985</v>
          </cell>
          <cell r="M101">
            <v>406551985</v>
          </cell>
        </row>
        <row r="102">
          <cell r="B102" t="str">
            <v>1110016A65</v>
          </cell>
          <cell r="C102" t="str">
            <v>016A - Credito - Pac (recaudación pac)</v>
          </cell>
          <cell r="E102">
            <v>-1066390</v>
          </cell>
          <cell r="M102">
            <v>-1066390</v>
          </cell>
        </row>
        <row r="103">
          <cell r="B103" t="str">
            <v>1110016K00</v>
          </cell>
          <cell r="C103" t="str">
            <v>161K - BCI  (disponible)</v>
          </cell>
          <cell r="G103">
            <v>1745512</v>
          </cell>
          <cell r="M103">
            <v>1745512</v>
          </cell>
        </row>
        <row r="104">
          <cell r="B104" t="str">
            <v>1110016Q00</v>
          </cell>
          <cell r="C104" t="str">
            <v>016Q - CREDITO  (SALDO CARTOLA)</v>
          </cell>
          <cell r="D104">
            <v>144640535</v>
          </cell>
          <cell r="M104">
            <v>144640535</v>
          </cell>
        </row>
        <row r="105">
          <cell r="B105" t="str">
            <v>1110016Q41</v>
          </cell>
          <cell r="C105" t="str">
            <v>016Q - CREDITO   (Depósitos Propios)</v>
          </cell>
          <cell r="D105">
            <v>138318258</v>
          </cell>
          <cell r="M105">
            <v>138318258</v>
          </cell>
        </row>
        <row r="106">
          <cell r="B106">
            <v>1110028100</v>
          </cell>
          <cell r="C106" t="str">
            <v>0281 - bice pac</v>
          </cell>
          <cell r="J106">
            <v>235223455</v>
          </cell>
          <cell r="M106">
            <v>235223455</v>
          </cell>
        </row>
        <row r="107">
          <cell r="B107">
            <v>1110028120</v>
          </cell>
          <cell r="C107" t="str">
            <v>0281 - bice pac (cargos esperados)</v>
          </cell>
          <cell r="J107">
            <v>-213500000</v>
          </cell>
          <cell r="M107">
            <v>-213500000</v>
          </cell>
        </row>
        <row r="108">
          <cell r="B108">
            <v>1110028141</v>
          </cell>
          <cell r="C108" t="str">
            <v>0281 - bice pac (depósitos propios)</v>
          </cell>
          <cell r="J108">
            <v>-3143230</v>
          </cell>
          <cell r="M108">
            <v>-3143230</v>
          </cell>
        </row>
        <row r="109">
          <cell r="B109">
            <v>1110028180</v>
          </cell>
          <cell r="C109" t="str">
            <v>0281 - bice pac (cargos por aclarar)</v>
          </cell>
          <cell r="J109">
            <v>9531442</v>
          </cell>
          <cell r="M109">
            <v>9531442</v>
          </cell>
        </row>
        <row r="110">
          <cell r="B110" t="str">
            <v>1110028A00</v>
          </cell>
          <cell r="C110" t="str">
            <v>028A - Banco Bice PAC</v>
          </cell>
          <cell r="E110">
            <v>3962010</v>
          </cell>
          <cell r="M110">
            <v>3962010</v>
          </cell>
        </row>
        <row r="111">
          <cell r="B111" t="str">
            <v>1110028A41</v>
          </cell>
          <cell r="C111" t="str">
            <v>028A  - bice pac (depósitos propios)</v>
          </cell>
          <cell r="E111">
            <v>-993635</v>
          </cell>
          <cell r="M111">
            <v>-993635</v>
          </cell>
        </row>
        <row r="112">
          <cell r="B112" t="str">
            <v>1110028Q00</v>
          </cell>
          <cell r="C112" t="str">
            <v>028Q - BICE   (SALDO CARTOLA)</v>
          </cell>
          <cell r="D112">
            <v>5786352</v>
          </cell>
          <cell r="M112">
            <v>5786352</v>
          </cell>
        </row>
        <row r="113">
          <cell r="B113">
            <v>1110035100</v>
          </cell>
          <cell r="C113" t="str">
            <v>0351 - Santander Santiago</v>
          </cell>
          <cell r="J113">
            <v>257378763</v>
          </cell>
          <cell r="M113">
            <v>257378763</v>
          </cell>
        </row>
        <row r="114">
          <cell r="B114">
            <v>1110035141</v>
          </cell>
          <cell r="C114" t="str">
            <v>0351 - santiago (depósitos propios)</v>
          </cell>
          <cell r="J114">
            <v>545375009</v>
          </cell>
          <cell r="M114">
            <v>545375009</v>
          </cell>
        </row>
        <row r="115">
          <cell r="B115">
            <v>1110035160</v>
          </cell>
          <cell r="C115" t="str">
            <v>0351 - santiago (depósitos por aclarar)</v>
          </cell>
          <cell r="J115">
            <v>-2529288</v>
          </cell>
          <cell r="M115">
            <v>-2529288</v>
          </cell>
        </row>
        <row r="116">
          <cell r="B116">
            <v>1110035300</v>
          </cell>
          <cell r="C116" t="str">
            <v>0353 - Banco Santander (Disponible)</v>
          </cell>
          <cell r="J116">
            <v>-147003462</v>
          </cell>
          <cell r="M116">
            <v>-147003462</v>
          </cell>
        </row>
        <row r="117">
          <cell r="B117" t="str">
            <v>1110035A00</v>
          </cell>
          <cell r="C117" t="str">
            <v>0351 - Banco Santiago PAC</v>
          </cell>
          <cell r="E117">
            <v>59391343</v>
          </cell>
          <cell r="M117">
            <v>59391343</v>
          </cell>
        </row>
        <row r="118">
          <cell r="B118" t="str">
            <v>1110035A41</v>
          </cell>
          <cell r="C118" t="str">
            <v>035A - Santiago (depósitos propios)</v>
          </cell>
          <cell r="E118">
            <v>-12589213</v>
          </cell>
          <cell r="M118">
            <v>-12589213</v>
          </cell>
        </row>
        <row r="119">
          <cell r="B119" t="str">
            <v>1110035A60</v>
          </cell>
          <cell r="C119" t="str">
            <v>035A - Santiago (depósitos por aclarar)</v>
          </cell>
          <cell r="E119">
            <v>-3740220</v>
          </cell>
          <cell r="M119">
            <v>-3740220</v>
          </cell>
        </row>
        <row r="120">
          <cell r="B120" t="str">
            <v>1110035G00</v>
          </cell>
          <cell r="C120" t="str">
            <v>035G - Banco Santiago</v>
          </cell>
          <cell r="G120">
            <v>78807155</v>
          </cell>
          <cell r="M120">
            <v>78807155</v>
          </cell>
        </row>
        <row r="121">
          <cell r="B121" t="str">
            <v>OTROS ACTIVOS NO FINANCIEROS, CO</v>
          </cell>
          <cell r="C121" t="str">
            <v>Otros Activos No Financieros, Corriente</v>
          </cell>
          <cell r="D121">
            <v>307146747</v>
          </cell>
          <cell r="E121">
            <v>472771696</v>
          </cell>
          <cell r="F121">
            <v>31642820</v>
          </cell>
          <cell r="G121">
            <v>13941654</v>
          </cell>
          <cell r="H121">
            <v>30185954</v>
          </cell>
          <cell r="I121">
            <v>678131137</v>
          </cell>
          <cell r="J121">
            <v>5646735366</v>
          </cell>
          <cell r="K121">
            <v>0</v>
          </cell>
          <cell r="M121">
            <v>7180555374</v>
          </cell>
          <cell r="O121">
            <v>7180555</v>
          </cell>
          <cell r="P121">
            <v>0</v>
          </cell>
        </row>
        <row r="122">
          <cell r="B122">
            <v>1160002500</v>
          </cell>
          <cell r="C122" t="str">
            <v>Remanente credito Fiscal</v>
          </cell>
          <cell r="D122">
            <v>127439221</v>
          </cell>
          <cell r="E122">
            <v>0</v>
          </cell>
          <cell r="G122">
            <v>0</v>
          </cell>
          <cell r="I122">
            <v>662020049</v>
          </cell>
          <cell r="M122">
            <v>789459270</v>
          </cell>
        </row>
        <row r="123">
          <cell r="B123">
            <v>1185001000</v>
          </cell>
          <cell r="C123" t="str">
            <v>Nuevos proyectos</v>
          </cell>
          <cell r="J123">
            <v>14378998</v>
          </cell>
          <cell r="M123">
            <v>14378998</v>
          </cell>
        </row>
        <row r="124">
          <cell r="B124">
            <v>1170004000</v>
          </cell>
          <cell r="C124" t="str">
            <v>Gastos anticipados</v>
          </cell>
          <cell r="D124">
            <v>58225260</v>
          </cell>
          <cell r="E124">
            <v>232238494</v>
          </cell>
          <cell r="H124">
            <v>0</v>
          </cell>
          <cell r="J124">
            <v>2358479636</v>
          </cell>
          <cell r="M124">
            <v>2648943390</v>
          </cell>
        </row>
        <row r="125">
          <cell r="B125">
            <v>1170001000</v>
          </cell>
          <cell r="C125" t="str">
            <v>Seguros anticipados</v>
          </cell>
          <cell r="D125">
            <v>121482266</v>
          </cell>
          <cell r="E125">
            <v>240533202</v>
          </cell>
          <cell r="F125">
            <v>31642820</v>
          </cell>
          <cell r="G125">
            <v>13941654</v>
          </cell>
          <cell r="H125">
            <v>30185954</v>
          </cell>
          <cell r="I125">
            <v>16111088</v>
          </cell>
          <cell r="J125">
            <v>3273876732</v>
          </cell>
          <cell r="K125">
            <v>0</v>
          </cell>
          <cell r="M125">
            <v>3727773716</v>
          </cell>
          <cell r="P125">
            <v>0</v>
          </cell>
        </row>
        <row r="126">
          <cell r="B126" t="str">
            <v>DEUDORES COMERCIALES Y OTRAS CUE</v>
          </cell>
          <cell r="C126" t="str">
            <v>Deudores Comerciales y Otras Cuentas por Cobrar, Neto, Corri</v>
          </cell>
          <cell r="D126">
            <v>4726331459</v>
          </cell>
          <cell r="E126">
            <v>13705674128</v>
          </cell>
          <cell r="F126">
            <v>7342960844</v>
          </cell>
          <cell r="G126">
            <v>1116303410</v>
          </cell>
          <cell r="H126">
            <v>6294733517</v>
          </cell>
          <cell r="I126">
            <v>1040572814</v>
          </cell>
          <cell r="J126">
            <v>97781466570</v>
          </cell>
          <cell r="K126">
            <v>1828886</v>
          </cell>
          <cell r="M126">
            <v>132009871628</v>
          </cell>
          <cell r="O126">
            <v>132009872</v>
          </cell>
          <cell r="P126">
            <v>1829</v>
          </cell>
        </row>
        <row r="127">
          <cell r="B127">
            <v>1112002000</v>
          </cell>
          <cell r="C127" t="str">
            <v>Deposito por Aclarar Rendiciones</v>
          </cell>
          <cell r="E127">
            <v>390266</v>
          </cell>
          <cell r="F127">
            <v>67521</v>
          </cell>
          <cell r="H127">
            <v>0</v>
          </cell>
          <cell r="J127">
            <v>3855611</v>
          </cell>
          <cell r="M127">
            <v>4313398</v>
          </cell>
          <cell r="P127">
            <v>0</v>
          </cell>
        </row>
        <row r="128">
          <cell r="B128">
            <v>1140003200</v>
          </cell>
          <cell r="C128" t="str">
            <v>Anticipo bienestar AA</v>
          </cell>
          <cell r="J128">
            <v>39226</v>
          </cell>
          <cell r="M128">
            <v>39226</v>
          </cell>
        </row>
        <row r="129">
          <cell r="B129">
            <v>1142005700</v>
          </cell>
          <cell r="C129" t="str">
            <v>Anticipo Bono termino de negociación</v>
          </cell>
          <cell r="D129">
            <v>11148423</v>
          </cell>
          <cell r="E129">
            <v>105947679</v>
          </cell>
          <cell r="F129">
            <v>93018299</v>
          </cell>
          <cell r="G129">
            <v>2806486</v>
          </cell>
          <cell r="H129">
            <v>105513148</v>
          </cell>
          <cell r="J129">
            <v>2472623464</v>
          </cell>
          <cell r="M129">
            <v>2791057499</v>
          </cell>
        </row>
        <row r="130">
          <cell r="B130">
            <v>1142004000</v>
          </cell>
          <cell r="C130" t="str">
            <v>Descuentos sharing</v>
          </cell>
          <cell r="E130">
            <v>-1289382</v>
          </cell>
          <cell r="J130">
            <v>600847259</v>
          </cell>
          <cell r="M130">
            <v>599557877</v>
          </cell>
        </row>
        <row r="131">
          <cell r="B131">
            <v>1131002500</v>
          </cell>
          <cell r="C131" t="str">
            <v>Transitoria de APA y CPA  (2)</v>
          </cell>
          <cell r="D131">
            <v>324590</v>
          </cell>
          <cell r="E131">
            <v>19017858</v>
          </cell>
          <cell r="J131">
            <v>166148056</v>
          </cell>
          <cell r="M131">
            <v>185490504</v>
          </cell>
        </row>
        <row r="132">
          <cell r="B132">
            <v>1140004000</v>
          </cell>
          <cell r="C132" t="str">
            <v>Depósito en garantia por arriendo</v>
          </cell>
          <cell r="D132">
            <v>2602860</v>
          </cell>
          <cell r="E132">
            <v>1717791</v>
          </cell>
          <cell r="F132">
            <v>1040000</v>
          </cell>
          <cell r="G132">
            <v>10267416</v>
          </cell>
          <cell r="H132">
            <v>4151638</v>
          </cell>
          <cell r="J132">
            <v>74935051</v>
          </cell>
          <cell r="M132">
            <v>94714756</v>
          </cell>
          <cell r="P132">
            <v>0</v>
          </cell>
        </row>
        <row r="133">
          <cell r="B133">
            <v>1140099999</v>
          </cell>
          <cell r="C133" t="str">
            <v>Valorm/e deudores</v>
          </cell>
          <cell r="D133">
            <v>1504290</v>
          </cell>
          <cell r="E133">
            <v>1041411</v>
          </cell>
          <cell r="J133">
            <v>42758625</v>
          </cell>
          <cell r="M133">
            <v>45304326</v>
          </cell>
        </row>
        <row r="134">
          <cell r="B134">
            <v>1185003000</v>
          </cell>
          <cell r="C134" t="str">
            <v>Ingresos por recibir</v>
          </cell>
          <cell r="E134">
            <v>26973000</v>
          </cell>
          <cell r="M134">
            <v>26973000</v>
          </cell>
        </row>
        <row r="135">
          <cell r="B135">
            <v>1142003300</v>
          </cell>
          <cell r="C135" t="str">
            <v>Convenios Unidad de bienestar</v>
          </cell>
          <cell r="D135">
            <v>-119018</v>
          </cell>
          <cell r="E135">
            <v>-692887</v>
          </cell>
          <cell r="F135">
            <v>-451378</v>
          </cell>
          <cell r="G135">
            <v>18266203</v>
          </cell>
          <cell r="H135">
            <v>-620540</v>
          </cell>
          <cell r="J135">
            <v>-2544155</v>
          </cell>
          <cell r="M135">
            <v>13838225</v>
          </cell>
        </row>
        <row r="136">
          <cell r="B136">
            <v>1142002500</v>
          </cell>
          <cell r="C136" t="str">
            <v>Cta de paso licencias médicas</v>
          </cell>
          <cell r="D136">
            <v>32442</v>
          </cell>
          <cell r="E136">
            <v>-72253</v>
          </cell>
          <cell r="F136">
            <v>4941274</v>
          </cell>
          <cell r="G136">
            <v>-1246406</v>
          </cell>
          <cell r="H136">
            <v>69990</v>
          </cell>
          <cell r="J136">
            <v>-11564457</v>
          </cell>
          <cell r="M136">
            <v>-7839410</v>
          </cell>
        </row>
        <row r="137">
          <cell r="B137">
            <v>1142005500</v>
          </cell>
          <cell r="C137" t="str">
            <v>Prestamos al personal</v>
          </cell>
          <cell r="D137">
            <v>-5371263</v>
          </cell>
          <cell r="E137">
            <v>-18907493</v>
          </cell>
          <cell r="F137">
            <v>38959301</v>
          </cell>
          <cell r="G137">
            <v>13823696</v>
          </cell>
          <cell r="H137">
            <v>13161641</v>
          </cell>
          <cell r="J137">
            <v>1704610489</v>
          </cell>
          <cell r="M137">
            <v>1746276371</v>
          </cell>
        </row>
        <row r="138">
          <cell r="B138">
            <v>1112001000</v>
          </cell>
          <cell r="C138" t="str">
            <v>Fondo fijo caja chica</v>
          </cell>
          <cell r="E138">
            <v>1300000</v>
          </cell>
          <cell r="F138">
            <v>18300000</v>
          </cell>
          <cell r="G138">
            <v>3700000</v>
          </cell>
          <cell r="H138">
            <v>15400000</v>
          </cell>
          <cell r="J138">
            <v>16391668</v>
          </cell>
          <cell r="M138">
            <v>55091668</v>
          </cell>
        </row>
        <row r="139">
          <cell r="B139">
            <v>1112003000</v>
          </cell>
          <cell r="C139" t="str">
            <v>Fondos de rendicion inmediata</v>
          </cell>
          <cell r="D139">
            <v>16176577</v>
          </cell>
          <cell r="E139">
            <v>83229746</v>
          </cell>
          <cell r="F139">
            <v>7593425</v>
          </cell>
          <cell r="G139">
            <v>17523208</v>
          </cell>
          <cell r="H139">
            <v>54814185</v>
          </cell>
          <cell r="I139">
            <v>0</v>
          </cell>
          <cell r="J139">
            <v>939575856</v>
          </cell>
          <cell r="M139">
            <v>1118912997</v>
          </cell>
        </row>
        <row r="140">
          <cell r="B140">
            <v>1140002000</v>
          </cell>
          <cell r="C140" t="str">
            <v>Anticipo a proveedores y contratistas</v>
          </cell>
          <cell r="F140">
            <v>0</v>
          </cell>
          <cell r="G140">
            <v>247995367</v>
          </cell>
          <cell r="H140">
            <v>154600961</v>
          </cell>
          <cell r="I140">
            <v>0</v>
          </cell>
          <cell r="J140">
            <v>426524669</v>
          </cell>
          <cell r="K140">
            <v>1828886</v>
          </cell>
          <cell r="M140">
            <v>830949883</v>
          </cell>
        </row>
        <row r="141">
          <cell r="B141">
            <v>1142002000</v>
          </cell>
          <cell r="C141" t="str">
            <v>Ctas por cobrar  licencias medicas</v>
          </cell>
          <cell r="D141">
            <v>4356058</v>
          </cell>
          <cell r="E141">
            <v>-736175</v>
          </cell>
          <cell r="F141">
            <v>-2208765</v>
          </cell>
          <cell r="G141">
            <v>5848119</v>
          </cell>
          <cell r="H141">
            <v>16752807</v>
          </cell>
          <cell r="J141">
            <v>166211921</v>
          </cell>
          <cell r="M141">
            <v>190223965</v>
          </cell>
        </row>
        <row r="142">
          <cell r="B142">
            <v>1142003000</v>
          </cell>
          <cell r="C142" t="str">
            <v>Cuenta por cobrar al personal</v>
          </cell>
          <cell r="D142">
            <v>60097</v>
          </cell>
          <cell r="E142">
            <v>38008</v>
          </cell>
          <cell r="F142">
            <v>1099231</v>
          </cell>
          <cell r="G142">
            <v>7492</v>
          </cell>
          <cell r="H142">
            <v>2140068</v>
          </cell>
          <cell r="J142">
            <v>1590963</v>
          </cell>
          <cell r="M142">
            <v>4935859</v>
          </cell>
        </row>
        <row r="143">
          <cell r="B143">
            <v>1142003500</v>
          </cell>
          <cell r="C143" t="str">
            <v>Cuenta por cobrar ejecutivos</v>
          </cell>
          <cell r="E143">
            <v>0</v>
          </cell>
          <cell r="J143">
            <v>13011385</v>
          </cell>
          <cell r="M143">
            <v>13011385</v>
          </cell>
        </row>
        <row r="144">
          <cell r="B144">
            <v>1142005000</v>
          </cell>
          <cell r="C144" t="str">
            <v>Cuentas x cobrar personal SAP</v>
          </cell>
          <cell r="D144">
            <v>2287341</v>
          </cell>
          <cell r="E144">
            <v>13126082</v>
          </cell>
          <cell r="F144">
            <v>-15749406</v>
          </cell>
          <cell r="G144">
            <v>-1189209</v>
          </cell>
          <cell r="H144">
            <v>3647835</v>
          </cell>
          <cell r="J144">
            <v>6004317</v>
          </cell>
          <cell r="K144">
            <v>0</v>
          </cell>
          <cell r="M144">
            <v>8126960</v>
          </cell>
        </row>
        <row r="145">
          <cell r="B145">
            <v>1112004000</v>
          </cell>
          <cell r="C145" t="str">
            <v>Documentos entregado en garantía</v>
          </cell>
          <cell r="J145">
            <v>11097706</v>
          </cell>
          <cell r="M145">
            <v>11097706</v>
          </cell>
        </row>
        <row r="146">
          <cell r="B146">
            <v>1130001000</v>
          </cell>
          <cell r="C146" t="str">
            <v>Clientes ventas ocasionales</v>
          </cell>
          <cell r="D146">
            <v>97096176</v>
          </cell>
          <cell r="E146">
            <v>281426858</v>
          </cell>
          <cell r="F146">
            <v>3922251817</v>
          </cell>
          <cell r="G146">
            <v>658061263</v>
          </cell>
          <cell r="H146">
            <v>1647417916</v>
          </cell>
          <cell r="I146">
            <v>676912437</v>
          </cell>
          <cell r="J146">
            <v>2025933566</v>
          </cell>
          <cell r="M146">
            <v>9309100033</v>
          </cell>
        </row>
        <row r="147">
          <cell r="B147">
            <v>1130005000</v>
          </cell>
          <cell r="C147" t="str">
            <v>Recaudación por abonar ventas ocasionales</v>
          </cell>
          <cell r="D147">
            <v>0</v>
          </cell>
          <cell r="E147">
            <v>149896522</v>
          </cell>
          <cell r="F147">
            <v>-4527282</v>
          </cell>
          <cell r="G147">
            <v>-608074</v>
          </cell>
          <cell r="H147">
            <v>-20349552</v>
          </cell>
          <cell r="J147">
            <v>522720801</v>
          </cell>
          <cell r="M147">
            <v>647132415</v>
          </cell>
        </row>
        <row r="148">
          <cell r="B148">
            <v>1130009900</v>
          </cell>
          <cell r="C148" t="str">
            <v>Prov.deudores por ventas ocas. incobrable</v>
          </cell>
          <cell r="G148">
            <v>-11838648</v>
          </cell>
          <cell r="H148">
            <v>-27760671</v>
          </cell>
          <cell r="I148">
            <v>-14730451</v>
          </cell>
          <cell r="J148">
            <v>-8512380</v>
          </cell>
          <cell r="M148">
            <v>-62842150</v>
          </cell>
        </row>
        <row r="149">
          <cell r="B149">
            <v>1131000500</v>
          </cell>
          <cell r="C149" t="str">
            <v>Deudores por consumos</v>
          </cell>
          <cell r="D149">
            <v>3447038054</v>
          </cell>
          <cell r="E149">
            <v>9337068824</v>
          </cell>
          <cell r="J149">
            <v>91813233598</v>
          </cell>
          <cell r="M149">
            <v>104597340476</v>
          </cell>
        </row>
        <row r="150">
          <cell r="B150">
            <v>1131000600</v>
          </cell>
          <cell r="C150" t="str">
            <v>Recaudacion por abonar clientes</v>
          </cell>
          <cell r="D150">
            <v>155918</v>
          </cell>
          <cell r="E150">
            <v>1684982</v>
          </cell>
          <cell r="J150">
            <v>-4677362</v>
          </cell>
          <cell r="M150">
            <v>-2836462</v>
          </cell>
        </row>
        <row r="151">
          <cell r="B151">
            <v>1131001500</v>
          </cell>
          <cell r="C151" t="str">
            <v>Provision ingresos devengados</v>
          </cell>
          <cell r="D151">
            <v>1260820030</v>
          </cell>
          <cell r="E151">
            <v>4654343805</v>
          </cell>
          <cell r="F151">
            <v>3298593393</v>
          </cell>
          <cell r="G151">
            <v>122091647</v>
          </cell>
          <cell r="H151">
            <v>4275930536</v>
          </cell>
          <cell r="I151">
            <v>378390828</v>
          </cell>
          <cell r="J151">
            <v>39503161564</v>
          </cell>
          <cell r="M151">
            <v>53493331803</v>
          </cell>
        </row>
        <row r="152">
          <cell r="B152">
            <v>1131006500</v>
          </cell>
          <cell r="C152" t="str">
            <v>Pac trabajadores SAP</v>
          </cell>
          <cell r="J152">
            <v>420318</v>
          </cell>
          <cell r="M152">
            <v>420318</v>
          </cell>
        </row>
        <row r="153">
          <cell r="B153">
            <v>1131009900</v>
          </cell>
          <cell r="C153" t="str">
            <v>Provision deudores incobrables</v>
          </cell>
          <cell r="D153">
            <v>-341046447</v>
          </cell>
          <cell r="E153">
            <v>-995578204</v>
          </cell>
          <cell r="F153">
            <v>-24879427</v>
          </cell>
          <cell r="J153">
            <v>-43713063932</v>
          </cell>
          <cell r="M153">
            <v>-45074568010</v>
          </cell>
        </row>
        <row r="154">
          <cell r="B154">
            <v>1132000000</v>
          </cell>
          <cell r="C154" t="str">
            <v>Documentos por cobrar a clientes</v>
          </cell>
          <cell r="D154">
            <v>-3732477</v>
          </cell>
          <cell r="E154">
            <v>-24055221</v>
          </cell>
          <cell r="J154">
            <v>-138174043</v>
          </cell>
          <cell r="M154">
            <v>-165961741</v>
          </cell>
        </row>
        <row r="155">
          <cell r="B155">
            <v>1132000500</v>
          </cell>
          <cell r="C155" t="str">
            <v>Documentos por cobrar</v>
          </cell>
          <cell r="D155">
            <v>144234736</v>
          </cell>
          <cell r="E155">
            <v>61880479</v>
          </cell>
          <cell r="J155">
            <v>907342474</v>
          </cell>
          <cell r="M155">
            <v>1113457689</v>
          </cell>
        </row>
        <row r="156">
          <cell r="B156">
            <v>1132000999</v>
          </cell>
          <cell r="C156" t="str">
            <v>Valoracion m/e deudores</v>
          </cell>
          <cell r="D156">
            <v>73501620</v>
          </cell>
          <cell r="J156">
            <v>80866861</v>
          </cell>
          <cell r="M156">
            <v>154368481</v>
          </cell>
        </row>
        <row r="157">
          <cell r="B157">
            <v>1132001000</v>
          </cell>
          <cell r="C157" t="str">
            <v>Cheques protestados por cobrar</v>
          </cell>
          <cell r="D157">
            <v>6018392</v>
          </cell>
          <cell r="E157">
            <v>27214135</v>
          </cell>
          <cell r="F157">
            <v>17534826</v>
          </cell>
          <cell r="G157">
            <v>47513072</v>
          </cell>
          <cell r="H157">
            <v>6954113</v>
          </cell>
          <cell r="J157">
            <v>256605737</v>
          </cell>
          <cell r="M157">
            <v>361840275</v>
          </cell>
        </row>
        <row r="158">
          <cell r="B158">
            <v>1132003000</v>
          </cell>
          <cell r="C158" t="str">
            <v>Cheque a fecha por cobrar</v>
          </cell>
          <cell r="E158">
            <v>121175</v>
          </cell>
          <cell r="F158">
            <v>1307841</v>
          </cell>
          <cell r="G158">
            <v>30794850</v>
          </cell>
          <cell r="H158">
            <v>0</v>
          </cell>
          <cell r="J158">
            <v>2375945</v>
          </cell>
          <cell r="M158">
            <v>34599811</v>
          </cell>
        </row>
        <row r="159">
          <cell r="B159">
            <v>1132009900</v>
          </cell>
          <cell r="C159" t="str">
            <v>Provision documentos incobrables</v>
          </cell>
          <cell r="D159">
            <v>-6018392</v>
          </cell>
          <cell r="E159">
            <v>-27214135</v>
          </cell>
          <cell r="F159">
            <v>-17534826</v>
          </cell>
          <cell r="G159">
            <v>-47513072</v>
          </cell>
          <cell r="H159">
            <v>-6954113</v>
          </cell>
          <cell r="J159">
            <v>-256605737</v>
          </cell>
          <cell r="M159">
            <v>-361840275</v>
          </cell>
        </row>
        <row r="160">
          <cell r="B160">
            <v>1140001700</v>
          </cell>
          <cell r="C160" t="str">
            <v>Deudores varios</v>
          </cell>
          <cell r="F160">
            <v>3605000</v>
          </cell>
          <cell r="G160">
            <v>0</v>
          </cell>
          <cell r="H160">
            <v>49863555</v>
          </cell>
          <cell r="M160">
            <v>53468555</v>
          </cell>
        </row>
        <row r="161">
          <cell r="B161">
            <v>1140005000</v>
          </cell>
          <cell r="C161" t="str">
            <v>Faltantes de recaudacion</v>
          </cell>
          <cell r="D161">
            <v>20319030</v>
          </cell>
          <cell r="E161">
            <v>24607837</v>
          </cell>
          <cell r="J161">
            <v>574060374</v>
          </cell>
          <cell r="M161">
            <v>618987241</v>
          </cell>
        </row>
        <row r="162">
          <cell r="B162">
            <v>2110002000</v>
          </cell>
          <cell r="C162" t="str">
            <v>Sobrantes por recaudaciones</v>
          </cell>
          <cell r="D162">
            <v>-5057578</v>
          </cell>
          <cell r="E162">
            <v>-16806580</v>
          </cell>
          <cell r="J162">
            <v>-416338868</v>
          </cell>
          <cell r="M162">
            <v>-438203026</v>
          </cell>
        </row>
        <row r="163">
          <cell r="B163" t="str">
            <v>CUENTAS POR COBRAR A ENTIDADES R</v>
          </cell>
          <cell r="C163" t="str">
            <v>Cuentas por Cobrar a Entidades Relacionadas, Corriente</v>
          </cell>
          <cell r="D163">
            <v>2722398</v>
          </cell>
          <cell r="E163">
            <v>1622841126</v>
          </cell>
          <cell r="F163">
            <v>98961344</v>
          </cell>
          <cell r="G163">
            <v>1510599776</v>
          </cell>
          <cell r="H163">
            <v>820397578</v>
          </cell>
          <cell r="I163">
            <v>882945</v>
          </cell>
          <cell r="J163">
            <v>49551568323</v>
          </cell>
          <cell r="L163">
            <v>-53594167860</v>
          </cell>
          <cell r="M163">
            <v>13805630</v>
          </cell>
          <cell r="O163">
            <v>13806</v>
          </cell>
          <cell r="P163">
            <v>0</v>
          </cell>
        </row>
        <row r="164">
          <cell r="B164">
            <v>1145001000</v>
          </cell>
          <cell r="C164" t="str">
            <v>Ptmos por cobrar Empresas Relacionadas</v>
          </cell>
          <cell r="J164">
            <v>27705422833</v>
          </cell>
          <cell r="L164">
            <v>-27705422833</v>
          </cell>
          <cell r="M164">
            <v>0</v>
          </cell>
        </row>
        <row r="165">
          <cell r="B165">
            <v>1145002000</v>
          </cell>
          <cell r="C165" t="str">
            <v>Factura por cobrar a EERR</v>
          </cell>
          <cell r="D165">
            <v>0</v>
          </cell>
          <cell r="E165">
            <v>73844481</v>
          </cell>
          <cell r="F165">
            <v>6552141</v>
          </cell>
          <cell r="G165">
            <v>1016463337</v>
          </cell>
          <cell r="H165">
            <v>83898734</v>
          </cell>
          <cell r="J165">
            <v>2018954387</v>
          </cell>
          <cell r="L165">
            <v>-3185907450</v>
          </cell>
          <cell r="M165">
            <v>13805630</v>
          </cell>
        </row>
        <row r="166">
          <cell r="B166">
            <v>1145003000</v>
          </cell>
          <cell r="C166" t="str">
            <v>Materiales por facturar  Empresas Relacionadas</v>
          </cell>
          <cell r="D166">
            <v>308877</v>
          </cell>
          <cell r="E166">
            <v>237512761</v>
          </cell>
          <cell r="F166">
            <v>1610000</v>
          </cell>
          <cell r="J166">
            <v>176153015</v>
          </cell>
          <cell r="L166">
            <v>-415584653</v>
          </cell>
          <cell r="M166">
            <v>0</v>
          </cell>
        </row>
        <row r="167">
          <cell r="B167">
            <v>1145003500</v>
          </cell>
          <cell r="C167" t="str">
            <v>Dividendos por cobrar a empresas relacionadas</v>
          </cell>
          <cell r="E167">
            <v>1233874123</v>
          </cell>
          <cell r="J167">
            <v>7174886353</v>
          </cell>
          <cell r="L167">
            <v>-8408760476</v>
          </cell>
          <cell r="M167">
            <v>0</v>
          </cell>
        </row>
        <row r="168">
          <cell r="B168">
            <v>1145004000</v>
          </cell>
          <cell r="C168" t="str">
            <v>Recaudación por cobrar empresas relacionadas</v>
          </cell>
          <cell r="D168">
            <v>2092350</v>
          </cell>
          <cell r="E168">
            <v>10059382</v>
          </cell>
          <cell r="J168">
            <v>-525749</v>
          </cell>
          <cell r="L168">
            <v>-11625983</v>
          </cell>
          <cell r="M168">
            <v>0</v>
          </cell>
        </row>
        <row r="169">
          <cell r="B169">
            <v>1145005000</v>
          </cell>
          <cell r="C169" t="str">
            <v>Deudas x Cobrar  Empresas Relacionadas</v>
          </cell>
          <cell r="D169">
            <v>321171</v>
          </cell>
          <cell r="E169">
            <v>67550379</v>
          </cell>
          <cell r="F169">
            <v>90799203</v>
          </cell>
          <cell r="G169">
            <v>494136439</v>
          </cell>
          <cell r="H169">
            <v>736498844</v>
          </cell>
          <cell r="I169">
            <v>882945</v>
          </cell>
          <cell r="J169">
            <v>4136936159</v>
          </cell>
          <cell r="L169">
            <v>-5527125140</v>
          </cell>
          <cell r="M169">
            <v>0</v>
          </cell>
        </row>
        <row r="170">
          <cell r="B170">
            <v>1145005300</v>
          </cell>
          <cell r="C170" t="str">
            <v>Int devengados ptmo a empresas Relacionadas</v>
          </cell>
          <cell r="J170">
            <v>8339741325</v>
          </cell>
          <cell r="L170">
            <v>-8339741325</v>
          </cell>
          <cell r="M170">
            <v>0</v>
          </cell>
          <cell r="P170">
            <v>0</v>
          </cell>
        </row>
        <row r="171">
          <cell r="B171" t="str">
            <v>INVENTARIOS</v>
          </cell>
          <cell r="C171" t="str">
            <v>Inventarios</v>
          </cell>
          <cell r="D171">
            <v>121142809</v>
          </cell>
          <cell r="E171">
            <v>378749704</v>
          </cell>
          <cell r="F171">
            <v>621650208</v>
          </cell>
          <cell r="G171">
            <v>2974165302</v>
          </cell>
          <cell r="H171">
            <v>131186331</v>
          </cell>
          <cell r="J171">
            <v>8585588206</v>
          </cell>
          <cell r="M171">
            <v>12812482560</v>
          </cell>
          <cell r="O171">
            <v>12812483</v>
          </cell>
          <cell r="P171">
            <v>0</v>
          </cell>
        </row>
        <row r="172">
          <cell r="B172">
            <v>1150000900</v>
          </cell>
          <cell r="C172" t="str">
            <v>Cal Apagada</v>
          </cell>
          <cell r="J172">
            <v>6229660</v>
          </cell>
          <cell r="M172">
            <v>6229660</v>
          </cell>
        </row>
        <row r="173">
          <cell r="B173">
            <v>1150006000</v>
          </cell>
          <cell r="C173" t="str">
            <v>Soda Caustica</v>
          </cell>
          <cell r="F173">
            <v>3305573</v>
          </cell>
          <cell r="J173">
            <v>59088648</v>
          </cell>
          <cell r="M173">
            <v>62394221</v>
          </cell>
        </row>
        <row r="174">
          <cell r="B174">
            <v>1150000610</v>
          </cell>
          <cell r="C174" t="str">
            <v>Polímeros</v>
          </cell>
          <cell r="F174">
            <v>23303070</v>
          </cell>
          <cell r="J174">
            <v>16606176</v>
          </cell>
          <cell r="M174">
            <v>39909246</v>
          </cell>
        </row>
        <row r="175">
          <cell r="B175">
            <v>1150003600</v>
          </cell>
          <cell r="C175" t="str">
            <v>Art. Escritorio computacionales y formularios</v>
          </cell>
          <cell r="E175">
            <v>2410</v>
          </cell>
          <cell r="J175">
            <v>61601538</v>
          </cell>
          <cell r="M175">
            <v>61603948</v>
          </cell>
        </row>
        <row r="176">
          <cell r="B176">
            <v>1150001700</v>
          </cell>
          <cell r="C176" t="str">
            <v>Materiales para laboratorios</v>
          </cell>
          <cell r="G176">
            <v>0</v>
          </cell>
          <cell r="H176">
            <v>71223148</v>
          </cell>
          <cell r="J176">
            <v>8839058</v>
          </cell>
          <cell r="M176">
            <v>80062206</v>
          </cell>
        </row>
        <row r="177">
          <cell r="B177">
            <v>1150003000</v>
          </cell>
          <cell r="C177" t="str">
            <v>Mat.y equipos de seguridad</v>
          </cell>
          <cell r="E177">
            <v>10950000</v>
          </cell>
          <cell r="G177">
            <v>0</v>
          </cell>
          <cell r="J177">
            <v>131534357</v>
          </cell>
          <cell r="M177">
            <v>142484357</v>
          </cell>
          <cell r="P177">
            <v>0</v>
          </cell>
        </row>
        <row r="178">
          <cell r="B178">
            <v>1150001510</v>
          </cell>
          <cell r="C178" t="str">
            <v>Ajuste materiales a FV</v>
          </cell>
          <cell r="G178">
            <v>-383908</v>
          </cell>
          <cell r="M178">
            <v>-383908</v>
          </cell>
        </row>
        <row r="179">
          <cell r="B179">
            <v>1150000100</v>
          </cell>
          <cell r="C179" t="str">
            <v>Cloro</v>
          </cell>
          <cell r="D179">
            <v>74</v>
          </cell>
          <cell r="E179">
            <v>23619358</v>
          </cell>
          <cell r="F179">
            <v>3928130</v>
          </cell>
          <cell r="J179">
            <v>116992888</v>
          </cell>
          <cell r="M179">
            <v>144540450</v>
          </cell>
        </row>
        <row r="180">
          <cell r="B180">
            <v>1150000200</v>
          </cell>
          <cell r="C180" t="str">
            <v>Sulfato de aluminio</v>
          </cell>
          <cell r="E180">
            <v>2906822</v>
          </cell>
          <cell r="F180">
            <v>1073489</v>
          </cell>
          <cell r="J180">
            <v>10239907</v>
          </cell>
          <cell r="M180">
            <v>14220218</v>
          </cell>
        </row>
        <row r="181">
          <cell r="B181">
            <v>1150000300</v>
          </cell>
          <cell r="C181" t="str">
            <v>Hipoclorito de sodio</v>
          </cell>
          <cell r="D181">
            <v>48135220</v>
          </cell>
          <cell r="E181">
            <v>88500017</v>
          </cell>
          <cell r="F181">
            <v>11140434</v>
          </cell>
          <cell r="J181">
            <v>488460331</v>
          </cell>
          <cell r="M181">
            <v>636236002</v>
          </cell>
        </row>
        <row r="182">
          <cell r="B182">
            <v>1150000400</v>
          </cell>
          <cell r="C182" t="str">
            <v>Cloruro ferrico</v>
          </cell>
          <cell r="D182">
            <v>9047692</v>
          </cell>
          <cell r="E182">
            <v>59749485</v>
          </cell>
          <cell r="F182">
            <v>48529447</v>
          </cell>
          <cell r="G182">
            <v>0</v>
          </cell>
          <cell r="J182">
            <v>90891726</v>
          </cell>
          <cell r="M182">
            <v>208218350</v>
          </cell>
        </row>
        <row r="183">
          <cell r="B183">
            <v>1150000500</v>
          </cell>
          <cell r="C183" t="str">
            <v>Otros insumos</v>
          </cell>
          <cell r="D183">
            <v>42962920</v>
          </cell>
          <cell r="E183">
            <v>160570174</v>
          </cell>
          <cell r="F183">
            <v>318663439</v>
          </cell>
          <cell r="G183">
            <v>0</v>
          </cell>
          <cell r="J183">
            <v>2543145474</v>
          </cell>
          <cell r="M183">
            <v>3065342007</v>
          </cell>
        </row>
        <row r="184">
          <cell r="B184">
            <v>1150000700</v>
          </cell>
          <cell r="C184" t="str">
            <v>Fluor</v>
          </cell>
          <cell r="D184">
            <v>18168429</v>
          </cell>
          <cell r="E184">
            <v>23601493</v>
          </cell>
          <cell r="J184">
            <v>170553847</v>
          </cell>
          <cell r="M184">
            <v>212323769</v>
          </cell>
        </row>
        <row r="185">
          <cell r="B185">
            <v>1150001000</v>
          </cell>
          <cell r="C185" t="str">
            <v>Combustibles y lubricantes</v>
          </cell>
          <cell r="J185">
            <v>234851127</v>
          </cell>
          <cell r="M185">
            <v>234851127</v>
          </cell>
        </row>
        <row r="186">
          <cell r="B186">
            <v>1150001400</v>
          </cell>
          <cell r="C186" t="str">
            <v>Materiales de construccion</v>
          </cell>
          <cell r="E186">
            <v>18552996</v>
          </cell>
          <cell r="G186">
            <v>95503</v>
          </cell>
          <cell r="J186">
            <v>4601704714</v>
          </cell>
          <cell r="M186">
            <v>4620353213</v>
          </cell>
        </row>
        <row r="187">
          <cell r="B187">
            <v>1150001500</v>
          </cell>
          <cell r="C187" t="str">
            <v>Mat.y rep.de mantencion</v>
          </cell>
          <cell r="D187">
            <v>123988969</v>
          </cell>
          <cell r="E187">
            <v>291616432</v>
          </cell>
          <cell r="F187">
            <v>182460559</v>
          </cell>
          <cell r="G187">
            <v>2571078401</v>
          </cell>
          <cell r="H187">
            <v>59963183</v>
          </cell>
          <cell r="J187">
            <v>5932743359</v>
          </cell>
          <cell r="M187">
            <v>9161850903</v>
          </cell>
        </row>
        <row r="188">
          <cell r="B188">
            <v>1150001600</v>
          </cell>
          <cell r="C188" t="str">
            <v>Medidores de a.p.</v>
          </cell>
          <cell r="D188">
            <v>57606465</v>
          </cell>
          <cell r="E188">
            <v>81898491</v>
          </cell>
          <cell r="G188">
            <v>494921595</v>
          </cell>
          <cell r="J188">
            <v>693047910</v>
          </cell>
          <cell r="M188">
            <v>1327474461</v>
          </cell>
        </row>
        <row r="189">
          <cell r="B189">
            <v>1150004000</v>
          </cell>
          <cell r="C189" t="str">
            <v>Herramientas y accesorios</v>
          </cell>
          <cell r="G189">
            <v>0</v>
          </cell>
          <cell r="J189">
            <v>37088130</v>
          </cell>
          <cell r="M189">
            <v>37088130</v>
          </cell>
        </row>
        <row r="190">
          <cell r="B190">
            <v>1150005300</v>
          </cell>
          <cell r="C190" t="str">
            <v>Vestuario y calzado seguridad</v>
          </cell>
          <cell r="F190">
            <v>41990</v>
          </cell>
          <cell r="G190">
            <v>0</v>
          </cell>
          <cell r="J190">
            <v>44819641</v>
          </cell>
          <cell r="M190">
            <v>44861631</v>
          </cell>
        </row>
        <row r="191">
          <cell r="B191">
            <v>1150007000</v>
          </cell>
          <cell r="C191" t="str">
            <v>Materiales de activo fijo</v>
          </cell>
          <cell r="D191">
            <v>-175465493</v>
          </cell>
          <cell r="E191">
            <v>-380756907</v>
          </cell>
          <cell r="F191">
            <v>29204077</v>
          </cell>
          <cell r="J191">
            <v>-6507361746</v>
          </cell>
          <cell r="M191">
            <v>-7034380069</v>
          </cell>
        </row>
        <row r="192">
          <cell r="B192">
            <v>1150008500</v>
          </cell>
          <cell r="C192" t="str">
            <v>Provision obsolescencia de materiales</v>
          </cell>
          <cell r="D192">
            <v>-3301467</v>
          </cell>
          <cell r="E192">
            <v>-2461067</v>
          </cell>
          <cell r="G192">
            <v>-91546289</v>
          </cell>
          <cell r="J192">
            <v>-155488539</v>
          </cell>
          <cell r="M192">
            <v>-252797362</v>
          </cell>
        </row>
        <row r="193">
          <cell r="B193" t="str">
            <v>ACTIVOS POR IMPUESTOS CORRIENTES</v>
          </cell>
          <cell r="C193" t="str">
            <v>Activos por impuestos corrientes</v>
          </cell>
          <cell r="D193">
            <v>1238723993</v>
          </cell>
          <cell r="E193">
            <v>1354293789</v>
          </cell>
          <cell r="F193">
            <v>33178079</v>
          </cell>
          <cell r="G193">
            <v>0</v>
          </cell>
          <cell r="H193">
            <v>122795716</v>
          </cell>
          <cell r="I193">
            <v>56255675</v>
          </cell>
          <cell r="J193">
            <v>10848834846</v>
          </cell>
          <cell r="K193">
            <v>136081395</v>
          </cell>
          <cell r="L193">
            <v>175346523</v>
          </cell>
          <cell r="M193">
            <v>13965510016</v>
          </cell>
          <cell r="O193">
            <v>13965510</v>
          </cell>
          <cell r="P193">
            <v>136081</v>
          </cell>
        </row>
        <row r="194">
          <cell r="B194" t="str">
            <v>116000200C</v>
          </cell>
          <cell r="C194" t="str">
            <v>Activo x imptos corrientes</v>
          </cell>
          <cell r="D194">
            <v>697248642</v>
          </cell>
          <cell r="E194">
            <v>653663451</v>
          </cell>
          <cell r="F194">
            <v>17404993</v>
          </cell>
          <cell r="G194">
            <v>-3789552</v>
          </cell>
          <cell r="H194">
            <v>102082709</v>
          </cell>
          <cell r="I194">
            <v>25816743</v>
          </cell>
          <cell r="J194">
            <v>10552670085</v>
          </cell>
          <cell r="L194">
            <v>175346523</v>
          </cell>
          <cell r="M194">
            <v>12220443594</v>
          </cell>
        </row>
        <row r="195">
          <cell r="B195">
            <v>1160002000</v>
          </cell>
          <cell r="C195" t="str">
            <v>Impto.por recuperar</v>
          </cell>
          <cell r="D195">
            <v>495410954</v>
          </cell>
          <cell r="E195">
            <v>700630338</v>
          </cell>
          <cell r="F195">
            <v>15773086</v>
          </cell>
          <cell r="G195">
            <v>3789552</v>
          </cell>
          <cell r="H195">
            <v>20713007</v>
          </cell>
          <cell r="I195">
            <v>30438932</v>
          </cell>
          <cell r="J195">
            <v>272074361</v>
          </cell>
          <cell r="M195">
            <v>1538830230</v>
          </cell>
        </row>
        <row r="196">
          <cell r="B196">
            <v>1160007500</v>
          </cell>
          <cell r="C196" t="str">
            <v>Credito pago de patente D°Agua no utilizada</v>
          </cell>
          <cell r="D196">
            <v>46064397</v>
          </cell>
          <cell r="J196">
            <v>24090400</v>
          </cell>
          <cell r="M196">
            <v>70154797</v>
          </cell>
        </row>
        <row r="197">
          <cell r="B197">
            <v>1160001200</v>
          </cell>
          <cell r="C197" t="str">
            <v>PPM Utilidades Absorbidas</v>
          </cell>
          <cell r="K197">
            <v>136081395</v>
          </cell>
          <cell r="M197">
            <v>136081395</v>
          </cell>
        </row>
        <row r="198">
          <cell r="B198" t="str">
            <v>ACTIVOS NO CTES MANTENIDOS P VTA</v>
          </cell>
          <cell r="C198" t="str">
            <v>Activos no corrientes mantenidos para la venta</v>
          </cell>
          <cell r="J198">
            <v>3413918</v>
          </cell>
          <cell r="M198">
            <v>3413918</v>
          </cell>
          <cell r="O198">
            <v>3414</v>
          </cell>
          <cell r="P198">
            <v>0</v>
          </cell>
        </row>
        <row r="199">
          <cell r="B199">
            <v>1190002000</v>
          </cell>
          <cell r="C199" t="str">
            <v>Act mantenido p. vta</v>
          </cell>
          <cell r="J199">
            <v>3413918</v>
          </cell>
          <cell r="M199">
            <v>3413918</v>
          </cell>
          <cell r="P199">
            <v>0</v>
          </cell>
        </row>
        <row r="200">
          <cell r="B200" t="str">
            <v>ACTIVOS, NO CORRIENTES</v>
          </cell>
          <cell r="C200" t="str">
            <v>Activos, No Corrientes</v>
          </cell>
          <cell r="D200">
            <v>99888202632</v>
          </cell>
          <cell r="E200">
            <v>415895233381</v>
          </cell>
          <cell r="F200">
            <v>1344331281</v>
          </cell>
          <cell r="G200">
            <v>3998185362</v>
          </cell>
          <cell r="H200">
            <v>6383878760</v>
          </cell>
          <cell r="I200">
            <v>11341463160</v>
          </cell>
          <cell r="J200">
            <v>2029337734129</v>
          </cell>
          <cell r="K200">
            <v>715312431853</v>
          </cell>
          <cell r="L200">
            <v>-863806438717</v>
          </cell>
          <cell r="M200">
            <v>2419695021841</v>
          </cell>
          <cell r="O200">
            <v>2419695022</v>
          </cell>
          <cell r="P200">
            <v>715312432</v>
          </cell>
        </row>
        <row r="201">
          <cell r="B201" t="str">
            <v>OTROS ACTIVOS FINANCIEROS NO COR</v>
          </cell>
          <cell r="C201" t="str">
            <v>Otros activos financieros no corrientes</v>
          </cell>
          <cell r="D201">
            <v>468182950</v>
          </cell>
          <cell r="I201">
            <v>7349718522</v>
          </cell>
          <cell r="J201">
            <v>77961487</v>
          </cell>
          <cell r="M201">
            <v>7895862959</v>
          </cell>
          <cell r="O201">
            <v>7895863</v>
          </cell>
          <cell r="P201">
            <v>0</v>
          </cell>
        </row>
        <row r="202">
          <cell r="B202">
            <v>1320004000</v>
          </cell>
          <cell r="C202" t="str">
            <v>Otras inversiones en empresas</v>
          </cell>
          <cell r="D202">
            <v>468182950</v>
          </cell>
          <cell r="I202">
            <v>7349718522</v>
          </cell>
          <cell r="J202">
            <v>77961487</v>
          </cell>
          <cell r="M202">
            <v>7895862959</v>
          </cell>
        </row>
        <row r="203">
          <cell r="B203" t="str">
            <v>OTROS ACTIVOS NO FINANCIEROS NO</v>
          </cell>
          <cell r="C203" t="str">
            <v>Otros activos no financieros no corrientes</v>
          </cell>
          <cell r="D203">
            <v>191601308</v>
          </cell>
          <cell r="E203">
            <v>132963863</v>
          </cell>
          <cell r="J203">
            <v>1157331686</v>
          </cell>
          <cell r="M203">
            <v>1481896857</v>
          </cell>
          <cell r="O203">
            <v>1481897</v>
          </cell>
          <cell r="P203">
            <v>0</v>
          </cell>
        </row>
        <row r="204">
          <cell r="B204">
            <v>1370003000</v>
          </cell>
          <cell r="C204" t="str">
            <v>Activacion impuestos de pagare</v>
          </cell>
          <cell r="D204">
            <v>0</v>
          </cell>
          <cell r="E204">
            <v>0</v>
          </cell>
          <cell r="J204">
            <v>4657670</v>
          </cell>
          <cell r="M204">
            <v>4657670</v>
          </cell>
          <cell r="P204">
            <v>0</v>
          </cell>
        </row>
        <row r="205">
          <cell r="B205">
            <v>1370005000</v>
          </cell>
          <cell r="C205" t="str">
            <v>Impuesto de timbre activado</v>
          </cell>
          <cell r="D205">
            <v>92703527</v>
          </cell>
          <cell r="E205">
            <v>108392997</v>
          </cell>
          <cell r="J205">
            <v>665013546</v>
          </cell>
          <cell r="M205">
            <v>866110070</v>
          </cell>
        </row>
        <row r="206">
          <cell r="B206">
            <v>1370005500</v>
          </cell>
          <cell r="C206" t="str">
            <v>Amortiz acum. impuesto de timbre activado</v>
          </cell>
          <cell r="D206">
            <v>-65163661</v>
          </cell>
          <cell r="E206">
            <v>-68317877</v>
          </cell>
          <cell r="J206">
            <v>-396952397</v>
          </cell>
          <cell r="M206">
            <v>-530433935</v>
          </cell>
          <cell r="P206">
            <v>0</v>
          </cell>
        </row>
        <row r="207">
          <cell r="B207">
            <v>1324004000</v>
          </cell>
          <cell r="C207" t="str">
            <v>Gastos anticipados L.P.</v>
          </cell>
          <cell r="D207">
            <v>164061442</v>
          </cell>
          <cell r="E207">
            <v>92888743</v>
          </cell>
          <cell r="J207">
            <v>884612867</v>
          </cell>
          <cell r="M207">
            <v>1141563052</v>
          </cell>
          <cell r="P207">
            <v>0</v>
          </cell>
        </row>
        <row r="208">
          <cell r="B208" t="str">
            <v>DERECHOS POR COBRAR NO CORRIENTE</v>
          </cell>
          <cell r="C208" t="str">
            <v>Derechos por cobrar no corrientes</v>
          </cell>
          <cell r="D208">
            <v>9646291</v>
          </cell>
          <cell r="E208">
            <v>2396550770</v>
          </cell>
          <cell r="G208">
            <v>7916988</v>
          </cell>
          <cell r="H208">
            <v>0</v>
          </cell>
          <cell r="J208">
            <v>1364610030</v>
          </cell>
          <cell r="M208">
            <v>3778724079</v>
          </cell>
          <cell r="O208">
            <v>3778724</v>
          </cell>
          <cell r="P208">
            <v>0</v>
          </cell>
        </row>
        <row r="209">
          <cell r="B209">
            <v>1350003000</v>
          </cell>
          <cell r="C209" t="str">
            <v>Devolucion Expropiaciones</v>
          </cell>
          <cell r="J209">
            <v>49090483</v>
          </cell>
          <cell r="M209">
            <v>49090483</v>
          </cell>
          <cell r="P209">
            <v>0</v>
          </cell>
        </row>
        <row r="210">
          <cell r="B210">
            <v>1321009900</v>
          </cell>
          <cell r="C210" t="str">
            <v>Provision deudores incobrables largo plazo</v>
          </cell>
          <cell r="D210">
            <v>-6609430</v>
          </cell>
          <cell r="E210">
            <v>-31263433</v>
          </cell>
          <cell r="J210">
            <v>-424657076</v>
          </cell>
          <cell r="M210">
            <v>-462529939</v>
          </cell>
        </row>
        <row r="211">
          <cell r="B211">
            <v>1321002500</v>
          </cell>
          <cell r="C211" t="str">
            <v>Deudores en quiebra</v>
          </cell>
          <cell r="D211">
            <v>6609430</v>
          </cell>
          <cell r="E211">
            <v>31263433</v>
          </cell>
          <cell r="J211">
            <v>424657076</v>
          </cell>
          <cell r="M211">
            <v>462529939</v>
          </cell>
        </row>
        <row r="212">
          <cell r="B212">
            <v>1324005000</v>
          </cell>
          <cell r="C212" t="str">
            <v>Anticipo Bono termino de negociación  LP</v>
          </cell>
          <cell r="G212">
            <v>7916988</v>
          </cell>
          <cell r="H212">
            <v>0</v>
          </cell>
          <cell r="J212">
            <v>1303555251</v>
          </cell>
          <cell r="M212">
            <v>1311472239</v>
          </cell>
        </row>
        <row r="213">
          <cell r="B213">
            <v>1324009999</v>
          </cell>
          <cell r="C213" t="str">
            <v>Val m/e deudores varios LP</v>
          </cell>
          <cell r="E213">
            <v>1114375804</v>
          </cell>
          <cell r="M213">
            <v>1114375804</v>
          </cell>
        </row>
        <row r="214">
          <cell r="B214">
            <v>1324001000</v>
          </cell>
          <cell r="C214" t="str">
            <v>Deudores varios  largo plazo</v>
          </cell>
          <cell r="E214">
            <v>1184317871</v>
          </cell>
          <cell r="M214">
            <v>1184317871</v>
          </cell>
          <cell r="P214">
            <v>0</v>
          </cell>
        </row>
        <row r="215">
          <cell r="B215">
            <v>1324001500</v>
          </cell>
          <cell r="C215" t="str">
            <v>Prestamos al personal largo plazo</v>
          </cell>
          <cell r="D215">
            <v>9646291</v>
          </cell>
          <cell r="E215">
            <v>97857095</v>
          </cell>
          <cell r="J215">
            <v>11964296</v>
          </cell>
          <cell r="M215">
            <v>119467682</v>
          </cell>
        </row>
        <row r="216">
          <cell r="B216" t="str">
            <v>INVERSIONES CONTABILIZADAS UTILI</v>
          </cell>
          <cell r="C216" t="str">
            <v>Inversiones contabilizadas utilizando el método de la partic</v>
          </cell>
          <cell r="D216">
            <v>642017425</v>
          </cell>
          <cell r="E216">
            <v>71596672546</v>
          </cell>
          <cell r="J216">
            <v>346368533312</v>
          </cell>
          <cell r="K216">
            <v>443960729250</v>
          </cell>
          <cell r="L216">
            <v>-862567952533</v>
          </cell>
          <cell r="M216">
            <v>0</v>
          </cell>
          <cell r="O216">
            <v>0</v>
          </cell>
          <cell r="P216">
            <v>443960729</v>
          </cell>
        </row>
        <row r="217">
          <cell r="B217">
            <v>1320000500</v>
          </cell>
          <cell r="C217" t="str">
            <v>Inversion en empresas relacionadas</v>
          </cell>
          <cell r="D217">
            <v>642017425</v>
          </cell>
          <cell r="E217">
            <v>71596672546</v>
          </cell>
          <cell r="J217">
            <v>346368533312</v>
          </cell>
          <cell r="K217">
            <v>443960729250</v>
          </cell>
          <cell r="L217">
            <v>-862567952533</v>
          </cell>
          <cell r="M217">
            <v>0</v>
          </cell>
        </row>
        <row r="218">
          <cell r="B218" t="str">
            <v>ACTIVOS INTANGIBLES DISTINTOS DE</v>
          </cell>
          <cell r="C218" t="str">
            <v>Activos intangibles distintos de la plusvalía</v>
          </cell>
          <cell r="D218">
            <v>22810958014</v>
          </cell>
          <cell r="E218">
            <v>101661008419</v>
          </cell>
          <cell r="F218">
            <v>48281994</v>
          </cell>
          <cell r="G218">
            <v>18977732</v>
          </cell>
          <cell r="H218">
            <v>200089578</v>
          </cell>
          <cell r="I218">
            <v>13700000</v>
          </cell>
          <cell r="J218">
            <v>107335973180</v>
          </cell>
          <cell r="K218">
            <v>4</v>
          </cell>
          <cell r="L218">
            <v>-341275943</v>
          </cell>
          <cell r="M218">
            <v>231747712978</v>
          </cell>
          <cell r="O218">
            <v>231747713</v>
          </cell>
          <cell r="P218">
            <v>0</v>
          </cell>
        </row>
        <row r="219">
          <cell r="B219">
            <v>1350002050</v>
          </cell>
          <cell r="C219" t="str">
            <v>Software en tramite</v>
          </cell>
          <cell r="D219">
            <v>0</v>
          </cell>
          <cell r="E219">
            <v>798198</v>
          </cell>
          <cell r="G219">
            <v>0</v>
          </cell>
          <cell r="J219">
            <v>799433735</v>
          </cell>
          <cell r="M219">
            <v>800231933</v>
          </cell>
        </row>
        <row r="220">
          <cell r="B220">
            <v>1320003000</v>
          </cell>
          <cell r="C220" t="str">
            <v>Derecho usufructo</v>
          </cell>
          <cell r="J220">
            <v>31238043</v>
          </cell>
          <cell r="M220">
            <v>31238043</v>
          </cell>
        </row>
        <row r="221">
          <cell r="B221">
            <v>1315009900</v>
          </cell>
          <cell r="C221" t="str">
            <v>Amort.Gratuidad AP</v>
          </cell>
          <cell r="J221">
            <v>-3975135292</v>
          </cell>
          <cell r="M221">
            <v>-3975135292</v>
          </cell>
        </row>
        <row r="222">
          <cell r="B222">
            <v>1315001100</v>
          </cell>
          <cell r="C222" t="str">
            <v>Derechos de Agua  IM Stgo</v>
          </cell>
          <cell r="J222">
            <v>7395600667</v>
          </cell>
          <cell r="M222">
            <v>7395600667</v>
          </cell>
          <cell r="P222">
            <v>0</v>
          </cell>
        </row>
        <row r="223">
          <cell r="B223">
            <v>1312009900</v>
          </cell>
          <cell r="C223" t="str">
            <v>Amortizacion acumulada servidumbre</v>
          </cell>
          <cell r="D223">
            <v>-3161834</v>
          </cell>
          <cell r="E223">
            <v>-2512401584</v>
          </cell>
          <cell r="J223">
            <v>-1735992565</v>
          </cell>
          <cell r="M223">
            <v>-4251555983</v>
          </cell>
        </row>
        <row r="224">
          <cell r="B224">
            <v>1312005000</v>
          </cell>
          <cell r="C224" t="str">
            <v>Registro de marcas</v>
          </cell>
          <cell r="J224">
            <v>15933450</v>
          </cell>
          <cell r="M224">
            <v>15933450</v>
          </cell>
          <cell r="P224">
            <v>0</v>
          </cell>
        </row>
        <row r="225">
          <cell r="B225">
            <v>1312001000</v>
          </cell>
          <cell r="C225" t="str">
            <v>Servidumbres</v>
          </cell>
          <cell r="D225">
            <v>869834484</v>
          </cell>
          <cell r="E225">
            <v>10274333606</v>
          </cell>
          <cell r="J225">
            <v>12290303789</v>
          </cell>
          <cell r="L225">
            <v>-113794722</v>
          </cell>
          <cell r="M225">
            <v>23320677157</v>
          </cell>
        </row>
        <row r="226">
          <cell r="B226">
            <v>1310009900</v>
          </cell>
          <cell r="C226" t="str">
            <v>Amortizacion acumulada derechos de agua</v>
          </cell>
          <cell r="D226">
            <v>-1807700010</v>
          </cell>
          <cell r="E226">
            <v>-2483922398</v>
          </cell>
          <cell r="J226">
            <v>-1115204166</v>
          </cell>
          <cell r="M226">
            <v>-5406826574</v>
          </cell>
        </row>
        <row r="227">
          <cell r="B227">
            <v>1310001000</v>
          </cell>
          <cell r="C227" t="str">
            <v>Derechos de agua</v>
          </cell>
          <cell r="D227">
            <v>23742350235</v>
          </cell>
          <cell r="E227">
            <v>96264787559</v>
          </cell>
          <cell r="F227">
            <v>13700000</v>
          </cell>
          <cell r="G227">
            <v>13700000</v>
          </cell>
          <cell r="H227">
            <v>13700000</v>
          </cell>
          <cell r="I227">
            <v>13700000</v>
          </cell>
          <cell r="J227">
            <v>80905145882</v>
          </cell>
          <cell r="L227">
            <v>-227481221</v>
          </cell>
          <cell r="M227">
            <v>200739602455</v>
          </cell>
        </row>
        <row r="228">
          <cell r="B228">
            <v>1270003000</v>
          </cell>
          <cell r="C228" t="str">
            <v>Depreciacion acumulada software</v>
          </cell>
          <cell r="D228">
            <v>-209455826</v>
          </cell>
          <cell r="E228">
            <v>-1667125881</v>
          </cell>
          <cell r="F228">
            <v>-75683343</v>
          </cell>
          <cell r="G228">
            <v>-42307979</v>
          </cell>
          <cell r="H228">
            <v>-446756054</v>
          </cell>
          <cell r="I228">
            <v>-873950682</v>
          </cell>
          <cell r="J228">
            <v>-57064740534</v>
          </cell>
          <cell r="M228">
            <v>-60380020299</v>
          </cell>
        </row>
        <row r="229">
          <cell r="B229">
            <v>1220003000</v>
          </cell>
          <cell r="C229" t="str">
            <v>Software</v>
          </cell>
          <cell r="D229">
            <v>215774391</v>
          </cell>
          <cell r="E229">
            <v>1769960799</v>
          </cell>
          <cell r="F229">
            <v>110265337</v>
          </cell>
          <cell r="G229">
            <v>47585711</v>
          </cell>
          <cell r="H229">
            <v>633145632</v>
          </cell>
          <cell r="I229">
            <v>873950682</v>
          </cell>
          <cell r="J229">
            <v>69132307047</v>
          </cell>
          <cell r="M229">
            <v>72782989599</v>
          </cell>
        </row>
        <row r="230">
          <cell r="B230">
            <v>1270003100</v>
          </cell>
          <cell r="C230" t="str">
            <v>Depreciación Acum Software</v>
          </cell>
          <cell r="K230">
            <v>-8221613</v>
          </cell>
          <cell r="M230">
            <v>-8221613</v>
          </cell>
        </row>
        <row r="231">
          <cell r="B231">
            <v>1220003100</v>
          </cell>
          <cell r="C231" t="str">
            <v>Software</v>
          </cell>
          <cell r="K231">
            <v>8221617</v>
          </cell>
          <cell r="M231">
            <v>8221617</v>
          </cell>
        </row>
        <row r="232">
          <cell r="B232">
            <v>1350002200</v>
          </cell>
          <cell r="C232" t="str">
            <v>Derechos de agua en tramite</v>
          </cell>
          <cell r="D232">
            <v>3316574</v>
          </cell>
          <cell r="E232">
            <v>14578120</v>
          </cell>
          <cell r="J232">
            <v>459825371</v>
          </cell>
          <cell r="M232">
            <v>477720065</v>
          </cell>
        </row>
        <row r="233">
          <cell r="B233">
            <v>1350005000</v>
          </cell>
          <cell r="C233" t="str">
            <v>Otros derechos intangibles</v>
          </cell>
          <cell r="J233">
            <v>230198639</v>
          </cell>
          <cell r="M233">
            <v>230198639</v>
          </cell>
        </row>
        <row r="234">
          <cell r="B234">
            <v>1350005500</v>
          </cell>
          <cell r="C234" t="str">
            <v>Amortización acum otros derechos intagibles</v>
          </cell>
          <cell r="J234">
            <v>-32940886</v>
          </cell>
          <cell r="M234">
            <v>-32940886</v>
          </cell>
        </row>
        <row r="235">
          <cell r="B235" t="str">
            <v>PLUSVALIA</v>
          </cell>
          <cell r="C235" t="str">
            <v>Plusvalia</v>
          </cell>
          <cell r="J235">
            <v>33823049472</v>
          </cell>
          <cell r="K235">
            <v>271348419004</v>
          </cell>
          <cell r="M235">
            <v>305171468476</v>
          </cell>
          <cell r="O235">
            <v>305171468</v>
          </cell>
          <cell r="P235">
            <v>271348419</v>
          </cell>
        </row>
        <row r="236">
          <cell r="B236">
            <v>1320001000</v>
          </cell>
          <cell r="C236" t="str">
            <v>Menor valor de inversion</v>
          </cell>
          <cell r="J236">
            <v>33823049472</v>
          </cell>
          <cell r="K236">
            <v>271348419004</v>
          </cell>
          <cell r="M236">
            <v>305171468476</v>
          </cell>
        </row>
        <row r="237">
          <cell r="B237" t="str">
            <v>PROPIEDADES, PLANTAS Y EQUIPOS,</v>
          </cell>
          <cell r="C237" t="str">
            <v>Propiedades, Plantas y Equipos, Neto</v>
          </cell>
          <cell r="D237">
            <v>75759250683</v>
          </cell>
          <cell r="E237">
            <v>239870444199</v>
          </cell>
          <cell r="F237">
            <v>824511181</v>
          </cell>
          <cell r="G237">
            <v>2042923442</v>
          </cell>
          <cell r="H237">
            <v>5098521951</v>
          </cell>
          <cell r="I237">
            <v>3178427113</v>
          </cell>
          <cell r="J237">
            <v>1479286717045</v>
          </cell>
          <cell r="K237">
            <v>0</v>
          </cell>
          <cell r="L237">
            <v>-689863718</v>
          </cell>
          <cell r="M237">
            <v>1805370931896</v>
          </cell>
          <cell r="O237">
            <v>1805370932</v>
          </cell>
          <cell r="P237">
            <v>0</v>
          </cell>
        </row>
        <row r="238">
          <cell r="B238">
            <v>1314001000</v>
          </cell>
          <cell r="C238" t="str">
            <v>Gastos puesta en marcha</v>
          </cell>
          <cell r="D238">
            <v>30422611</v>
          </cell>
          <cell r="E238">
            <v>37031954</v>
          </cell>
          <cell r="F238">
            <v>41424474</v>
          </cell>
          <cell r="G238">
            <v>604362912</v>
          </cell>
          <cell r="H238">
            <v>683641618</v>
          </cell>
          <cell r="J238">
            <v>571163459</v>
          </cell>
          <cell r="M238">
            <v>1968047028</v>
          </cell>
        </row>
        <row r="239">
          <cell r="B239">
            <v>1314009900</v>
          </cell>
          <cell r="C239" t="str">
            <v>Amortizacion acumulada puesta en marcha</v>
          </cell>
          <cell r="D239">
            <v>-30422608</v>
          </cell>
          <cell r="E239">
            <v>-37031951</v>
          </cell>
          <cell r="F239">
            <v>-41122985</v>
          </cell>
          <cell r="G239">
            <v>-202005815</v>
          </cell>
          <cell r="H239">
            <v>-321255250</v>
          </cell>
          <cell r="J239">
            <v>-549277131</v>
          </cell>
          <cell r="M239">
            <v>-1181115740</v>
          </cell>
        </row>
        <row r="240">
          <cell r="B240">
            <v>1220002100</v>
          </cell>
          <cell r="C240" t="str">
            <v>Hardware</v>
          </cell>
          <cell r="K240">
            <v>9948046</v>
          </cell>
          <cell r="M240">
            <v>9948046</v>
          </cell>
        </row>
        <row r="241">
          <cell r="B241">
            <v>1224001100</v>
          </cell>
          <cell r="C241" t="str">
            <v>Muebles y enseres</v>
          </cell>
          <cell r="K241">
            <v>33666829</v>
          </cell>
          <cell r="M241">
            <v>33666829</v>
          </cell>
          <cell r="P241">
            <v>33667</v>
          </cell>
        </row>
        <row r="242">
          <cell r="B242">
            <v>1270002100</v>
          </cell>
          <cell r="C242" t="str">
            <v>Depreciación Acum Hardware</v>
          </cell>
          <cell r="K242">
            <v>-9948046</v>
          </cell>
          <cell r="M242">
            <v>-9948046</v>
          </cell>
        </row>
        <row r="243">
          <cell r="B243">
            <v>1274001100</v>
          </cell>
          <cell r="C243" t="str">
            <v>Depreciacion acumulada muebles y enseres</v>
          </cell>
          <cell r="K243">
            <v>-33666827</v>
          </cell>
          <cell r="M243">
            <v>-33666827</v>
          </cell>
          <cell r="P243">
            <v>-33667</v>
          </cell>
        </row>
        <row r="244">
          <cell r="B244">
            <v>1202001000</v>
          </cell>
          <cell r="C244" t="str">
            <v>Terrenos</v>
          </cell>
          <cell r="D244">
            <v>8508785247</v>
          </cell>
          <cell r="E244">
            <v>87509018722</v>
          </cell>
          <cell r="H244">
            <v>587024145</v>
          </cell>
          <cell r="J244">
            <v>262177717439</v>
          </cell>
          <cell r="L244">
            <v>-239838666</v>
          </cell>
          <cell r="M244">
            <v>358542706887</v>
          </cell>
        </row>
        <row r="245">
          <cell r="B245">
            <v>1210001000</v>
          </cell>
          <cell r="C245" t="str">
            <v>Edificaciones</v>
          </cell>
          <cell r="D245">
            <v>3947844753</v>
          </cell>
          <cell r="E245">
            <v>8627802956</v>
          </cell>
          <cell r="F245">
            <v>77861594</v>
          </cell>
          <cell r="G245">
            <v>4142235</v>
          </cell>
          <cell r="H245">
            <v>2172766395</v>
          </cell>
          <cell r="I245">
            <v>1728000</v>
          </cell>
          <cell r="J245">
            <v>79420571288</v>
          </cell>
          <cell r="L245">
            <v>-382711450</v>
          </cell>
          <cell r="M245">
            <v>93870005771</v>
          </cell>
        </row>
        <row r="246">
          <cell r="B246">
            <v>1210002000</v>
          </cell>
          <cell r="C246" t="str">
            <v>Obras complementarias</v>
          </cell>
          <cell r="D246">
            <v>2112396779</v>
          </cell>
          <cell r="E246">
            <v>4871644411</v>
          </cell>
          <cell r="F246">
            <v>958595</v>
          </cell>
          <cell r="H246">
            <v>206657681</v>
          </cell>
          <cell r="J246">
            <v>44791411403</v>
          </cell>
          <cell r="L246">
            <v>-36966681</v>
          </cell>
          <cell r="M246">
            <v>51946102188</v>
          </cell>
        </row>
        <row r="247">
          <cell r="B247">
            <v>1212001000</v>
          </cell>
          <cell r="C247" t="str">
            <v>Instalaciones de produccion</v>
          </cell>
          <cell r="D247">
            <v>42001146713</v>
          </cell>
          <cell r="E247">
            <v>69549448293</v>
          </cell>
          <cell r="J247">
            <v>355198582995</v>
          </cell>
          <cell r="M247">
            <v>466749178001</v>
          </cell>
        </row>
        <row r="248">
          <cell r="B248">
            <v>1214001000</v>
          </cell>
          <cell r="C248" t="str">
            <v>Redes de agua potable</v>
          </cell>
          <cell r="D248">
            <v>9136680076</v>
          </cell>
          <cell r="E248">
            <v>67679979356</v>
          </cell>
          <cell r="J248">
            <v>486218924156</v>
          </cell>
          <cell r="M248">
            <v>563035583588</v>
          </cell>
        </row>
        <row r="249">
          <cell r="B249">
            <v>1216001000</v>
          </cell>
          <cell r="C249" t="str">
            <v>Redes de alcantarillado</v>
          </cell>
          <cell r="D249">
            <v>13379623319</v>
          </cell>
          <cell r="E249">
            <v>13652860065</v>
          </cell>
          <cell r="J249">
            <v>518249693868</v>
          </cell>
          <cell r="M249">
            <v>545282177252</v>
          </cell>
        </row>
        <row r="250">
          <cell r="B250">
            <v>1217001000</v>
          </cell>
          <cell r="C250" t="str">
            <v>Plantas de tratamiento de aguas servidas</v>
          </cell>
          <cell r="D250">
            <v>679423519</v>
          </cell>
          <cell r="E250">
            <v>1</v>
          </cell>
          <cell r="F250">
            <v>32109667</v>
          </cell>
          <cell r="I250">
            <v>2332475979</v>
          </cell>
          <cell r="J250">
            <v>235491878314</v>
          </cell>
          <cell r="M250">
            <v>238535887480</v>
          </cell>
        </row>
        <row r="251">
          <cell r="B251">
            <v>1218001000</v>
          </cell>
          <cell r="C251" t="str">
            <v>Otras instalaciones de infraestructura</v>
          </cell>
          <cell r="D251">
            <v>10963520993</v>
          </cell>
          <cell r="E251">
            <v>20371336567</v>
          </cell>
          <cell r="F251">
            <v>49674568</v>
          </cell>
          <cell r="G251">
            <v>39605866</v>
          </cell>
          <cell r="H251">
            <v>242669811</v>
          </cell>
          <cell r="I251">
            <v>2436615285</v>
          </cell>
          <cell r="J251">
            <v>160700226174</v>
          </cell>
          <cell r="L251">
            <v>-17942840</v>
          </cell>
          <cell r="M251">
            <v>194785706424</v>
          </cell>
        </row>
        <row r="252">
          <cell r="B252">
            <v>1220001000</v>
          </cell>
          <cell r="C252" t="str">
            <v>Maquinas y equipos</v>
          </cell>
          <cell r="D252">
            <v>16542587255</v>
          </cell>
          <cell r="E252">
            <v>40984668231</v>
          </cell>
          <cell r="F252">
            <v>1115731582</v>
          </cell>
          <cell r="G252">
            <v>1266835721</v>
          </cell>
          <cell r="H252">
            <v>5636856946</v>
          </cell>
          <cell r="I252">
            <v>2057887613</v>
          </cell>
          <cell r="J252">
            <v>388943351629</v>
          </cell>
          <cell r="K252">
            <v>45737587</v>
          </cell>
          <cell r="L252">
            <v>-248058119</v>
          </cell>
          <cell r="M252">
            <v>456345598445</v>
          </cell>
        </row>
        <row r="253">
          <cell r="B253">
            <v>1220002000</v>
          </cell>
          <cell r="C253" t="str">
            <v>Hardware</v>
          </cell>
          <cell r="D253">
            <v>23507368</v>
          </cell>
          <cell r="E253">
            <v>152345818</v>
          </cell>
          <cell r="F253">
            <v>177943618</v>
          </cell>
          <cell r="G253">
            <v>63077528</v>
          </cell>
          <cell r="H253">
            <v>223208930</v>
          </cell>
          <cell r="J253">
            <v>14500834425</v>
          </cell>
          <cell r="L253">
            <v>-118549</v>
          </cell>
          <cell r="M253">
            <v>15140799138</v>
          </cell>
        </row>
        <row r="254">
          <cell r="B254">
            <v>1221001000</v>
          </cell>
          <cell r="C254" t="str">
            <v>Equipos en leasing</v>
          </cell>
          <cell r="E254">
            <v>0</v>
          </cell>
          <cell r="F254">
            <v>70227166</v>
          </cell>
          <cell r="J254">
            <v>0</v>
          </cell>
          <cell r="M254">
            <v>70227166</v>
          </cell>
        </row>
        <row r="255">
          <cell r="B255">
            <v>1222001000</v>
          </cell>
          <cell r="C255" t="str">
            <v>Vehiculos</v>
          </cell>
          <cell r="D255">
            <v>8088270</v>
          </cell>
          <cell r="E255">
            <v>7170006</v>
          </cell>
          <cell r="F255">
            <v>77735350</v>
          </cell>
          <cell r="G255">
            <v>28689411</v>
          </cell>
          <cell r="J255">
            <v>5552615916</v>
          </cell>
          <cell r="M255">
            <v>5674298953</v>
          </cell>
        </row>
        <row r="256">
          <cell r="B256">
            <v>1224001000</v>
          </cell>
          <cell r="C256" t="str">
            <v>Muebles y enseres</v>
          </cell>
          <cell r="D256">
            <v>45735952</v>
          </cell>
          <cell r="E256">
            <v>372247884</v>
          </cell>
          <cell r="F256">
            <v>24270560</v>
          </cell>
          <cell r="G256">
            <v>143260772</v>
          </cell>
          <cell r="H256">
            <v>443302978</v>
          </cell>
          <cell r="J256">
            <v>5634757631</v>
          </cell>
          <cell r="L256">
            <v>-42121355</v>
          </cell>
          <cell r="M256">
            <v>6621454422</v>
          </cell>
        </row>
        <row r="257">
          <cell r="B257">
            <v>1230001000</v>
          </cell>
          <cell r="C257" t="str">
            <v>Activo fijo en construccion</v>
          </cell>
          <cell r="D257">
            <v>3970304369</v>
          </cell>
          <cell r="E257">
            <v>15161083896</v>
          </cell>
          <cell r="F257">
            <v>35543608</v>
          </cell>
          <cell r="G257">
            <v>65488095</v>
          </cell>
          <cell r="H257">
            <v>149400034</v>
          </cell>
          <cell r="I257">
            <v>370787268</v>
          </cell>
          <cell r="J257">
            <v>180120501106</v>
          </cell>
          <cell r="M257">
            <v>199873108376</v>
          </cell>
        </row>
        <row r="258">
          <cell r="B258">
            <v>1230005000</v>
          </cell>
          <cell r="C258" t="str">
            <v>Activo fijo (FI)</v>
          </cell>
          <cell r="D258">
            <v>0</v>
          </cell>
          <cell r="E258">
            <v>313054159</v>
          </cell>
          <cell r="G258">
            <v>0</v>
          </cell>
          <cell r="J258">
            <v>-802847653</v>
          </cell>
          <cell r="M258">
            <v>-489793494</v>
          </cell>
        </row>
        <row r="259">
          <cell r="B259">
            <v>1230006000</v>
          </cell>
          <cell r="C259" t="str">
            <v>Obras devengadas</v>
          </cell>
          <cell r="D259">
            <v>1883147329</v>
          </cell>
          <cell r="E259">
            <v>7895714782</v>
          </cell>
          <cell r="F259">
            <v>108725095</v>
          </cell>
          <cell r="G259">
            <v>507238342</v>
          </cell>
          <cell r="H259">
            <v>140491760</v>
          </cell>
          <cell r="I259">
            <v>298302864</v>
          </cell>
          <cell r="J259">
            <v>26369940444</v>
          </cell>
          <cell r="M259">
            <v>37203560616</v>
          </cell>
        </row>
        <row r="260">
          <cell r="B260">
            <v>1230006500</v>
          </cell>
          <cell r="C260" t="str">
            <v>Repuestos de activo fijo</v>
          </cell>
          <cell r="D260">
            <v>175465493</v>
          </cell>
          <cell r="E260">
            <v>380756907</v>
          </cell>
          <cell r="J260">
            <v>6507361746</v>
          </cell>
          <cell r="M260">
            <v>7063584146</v>
          </cell>
        </row>
        <row r="261">
          <cell r="B261">
            <v>1260001000</v>
          </cell>
          <cell r="C261" t="str">
            <v>Depreciacion acumulada edificaciones</v>
          </cell>
          <cell r="D261">
            <v>-693875833</v>
          </cell>
          <cell r="E261">
            <v>-2008433806</v>
          </cell>
          <cell r="F261">
            <v>-17320300</v>
          </cell>
          <cell r="G261">
            <v>-489941</v>
          </cell>
          <cell r="H261">
            <v>-234088922</v>
          </cell>
          <cell r="I261">
            <v>-829440</v>
          </cell>
          <cell r="J261">
            <v>-22931243862</v>
          </cell>
          <cell r="L261">
            <v>40983822</v>
          </cell>
          <cell r="M261">
            <v>-25845298282</v>
          </cell>
        </row>
        <row r="262">
          <cell r="B262">
            <v>1260002000</v>
          </cell>
          <cell r="C262" t="str">
            <v>Depreciacion acumulada obras complementarias</v>
          </cell>
          <cell r="D262">
            <v>-768861307</v>
          </cell>
          <cell r="E262">
            <v>-2131740618</v>
          </cell>
          <cell r="F262">
            <v>-274077</v>
          </cell>
          <cell r="H262">
            <v>-63060897</v>
          </cell>
          <cell r="J262">
            <v>-22101327714</v>
          </cell>
          <cell r="L262">
            <v>8747145</v>
          </cell>
          <cell r="M262">
            <v>-25056517468</v>
          </cell>
        </row>
        <row r="263">
          <cell r="B263">
            <v>1262001000</v>
          </cell>
          <cell r="C263" t="str">
            <v>Depreciacion acumulada instalaciones de produccion</v>
          </cell>
          <cell r="D263">
            <v>-10757317881</v>
          </cell>
          <cell r="E263">
            <v>-24442339859</v>
          </cell>
          <cell r="J263">
            <v>-139614571305</v>
          </cell>
          <cell r="M263">
            <v>-174814229045</v>
          </cell>
        </row>
        <row r="264">
          <cell r="B264">
            <v>1264001000</v>
          </cell>
          <cell r="C264" t="str">
            <v>Depreciacion acumulada redes de agua potable</v>
          </cell>
          <cell r="D264">
            <v>-2622569666</v>
          </cell>
          <cell r="E264">
            <v>-29319280315</v>
          </cell>
          <cell r="J264">
            <v>-302520782667</v>
          </cell>
          <cell r="M264">
            <v>-334462632648</v>
          </cell>
        </row>
        <row r="265">
          <cell r="B265">
            <v>1266001000</v>
          </cell>
          <cell r="C265" t="str">
            <v>Depreciacion acumulada redes de alcantarillado</v>
          </cell>
          <cell r="D265">
            <v>-4630738145</v>
          </cell>
          <cell r="E265">
            <v>-5681474631</v>
          </cell>
          <cell r="J265">
            <v>-286349291373</v>
          </cell>
          <cell r="M265">
            <v>-296661504149</v>
          </cell>
        </row>
        <row r="266">
          <cell r="B266">
            <v>1267001000</v>
          </cell>
          <cell r="C266" t="str">
            <v>Depreciacion acumulada plantas de tratamiento a.s.</v>
          </cell>
          <cell r="D266">
            <v>-267916848</v>
          </cell>
          <cell r="F266">
            <v>-9097740</v>
          </cell>
          <cell r="I266">
            <v>-1133896272</v>
          </cell>
          <cell r="J266">
            <v>-80178307001</v>
          </cell>
          <cell r="M266">
            <v>-81589217861</v>
          </cell>
        </row>
        <row r="267">
          <cell r="B267">
            <v>1268001000</v>
          </cell>
          <cell r="C267" t="str">
            <v>Depreciacion acumulada otras instalaciones</v>
          </cell>
          <cell r="D267">
            <v>-6891134023</v>
          </cell>
          <cell r="E267">
            <v>-11497640321</v>
          </cell>
          <cell r="F267">
            <v>-19925489</v>
          </cell>
          <cell r="G267">
            <v>-21328886</v>
          </cell>
          <cell r="H267">
            <v>-139456294</v>
          </cell>
          <cell r="I267">
            <v>-1737036963</v>
          </cell>
          <cell r="J267">
            <v>-114201222771</v>
          </cell>
          <cell r="L267">
            <v>14802975</v>
          </cell>
          <cell r="M267">
            <v>-134492941772</v>
          </cell>
        </row>
        <row r="268">
          <cell r="B268">
            <v>1270001000</v>
          </cell>
          <cell r="C268" t="str">
            <v>Depreciacion acumulada maquinas y equipos</v>
          </cell>
          <cell r="D268">
            <v>-10926043881</v>
          </cell>
          <cell r="E268">
            <v>-22262281424</v>
          </cell>
          <cell r="F268">
            <v>-588966407</v>
          </cell>
          <cell r="G268">
            <v>-330640163</v>
          </cell>
          <cell r="H268">
            <v>-4081479721</v>
          </cell>
          <cell r="I268">
            <v>-1447607221</v>
          </cell>
          <cell r="J268">
            <v>-298734629301</v>
          </cell>
          <cell r="K268">
            <v>-45737589</v>
          </cell>
          <cell r="L268">
            <v>178491362</v>
          </cell>
          <cell r="M268">
            <v>-338238894345</v>
          </cell>
        </row>
        <row r="269">
          <cell r="B269">
            <v>1270002000</v>
          </cell>
          <cell r="C269" t="str">
            <v>Depreciacion acumulada hardware</v>
          </cell>
          <cell r="D269">
            <v>-17641215</v>
          </cell>
          <cell r="E269">
            <v>-120189032</v>
          </cell>
          <cell r="F269">
            <v>-147133539</v>
          </cell>
          <cell r="G269">
            <v>-49941577</v>
          </cell>
          <cell r="H269">
            <v>-185006087</v>
          </cell>
          <cell r="J269">
            <v>-13597986248</v>
          </cell>
          <cell r="L269">
            <v>118549</v>
          </cell>
          <cell r="M269">
            <v>-14117779149</v>
          </cell>
        </row>
        <row r="270">
          <cell r="B270">
            <v>1271001000</v>
          </cell>
          <cell r="C270" t="str">
            <v>Depreciacion acumulada equipos en leasing</v>
          </cell>
          <cell r="E270">
            <v>0</v>
          </cell>
          <cell r="F270">
            <v>-70227166</v>
          </cell>
          <cell r="J270">
            <v>0</v>
          </cell>
          <cell r="M270">
            <v>-70227166</v>
          </cell>
        </row>
        <row r="271">
          <cell r="B271">
            <v>1272001000</v>
          </cell>
          <cell r="C271" t="str">
            <v>Depreciacion acumulada vehiculos</v>
          </cell>
          <cell r="D271">
            <v>-8088268</v>
          </cell>
          <cell r="E271">
            <v>-1536435</v>
          </cell>
          <cell r="F271">
            <v>-77735350</v>
          </cell>
          <cell r="G271">
            <v>-17421985</v>
          </cell>
          <cell r="J271">
            <v>-4415410271</v>
          </cell>
          <cell r="M271">
            <v>-4520192309</v>
          </cell>
        </row>
        <row r="272">
          <cell r="B272">
            <v>1274001000</v>
          </cell>
          <cell r="C272" t="str">
            <v>Depreciacion acumulada muebles y enseres</v>
          </cell>
          <cell r="D272">
            <v>-34819688</v>
          </cell>
          <cell r="E272">
            <v>-342578195</v>
          </cell>
          <cell r="F272">
            <v>-15891643</v>
          </cell>
          <cell r="G272">
            <v>-57949073</v>
          </cell>
          <cell r="H272">
            <v>-363151176</v>
          </cell>
          <cell r="J272">
            <v>-4840673201</v>
          </cell>
          <cell r="L272">
            <v>34750089</v>
          </cell>
          <cell r="M272">
            <v>-5620312887</v>
          </cell>
        </row>
        <row r="273">
          <cell r="B273">
            <v>1275001000</v>
          </cell>
          <cell r="C273" t="str">
            <v>Dep acum complementaria</v>
          </cell>
          <cell r="E273">
            <v>-929230</v>
          </cell>
          <cell r="J273">
            <v>-367817072</v>
          </cell>
          <cell r="M273">
            <v>-368746302</v>
          </cell>
        </row>
        <row r="274">
          <cell r="B274">
            <v>1340001000</v>
          </cell>
          <cell r="C274" t="str">
            <v>Bienes fuera de operacion</v>
          </cell>
          <cell r="E274">
            <v>279517254</v>
          </cell>
          <cell r="J274">
            <v>1577332810</v>
          </cell>
          <cell r="M274">
            <v>1856850064</v>
          </cell>
        </row>
        <row r="275">
          <cell r="B275">
            <v>1340009900</v>
          </cell>
          <cell r="C275" t="str">
            <v>Depreciacion bienes fuera operacion</v>
          </cell>
          <cell r="E275">
            <v>-129781246</v>
          </cell>
          <cell r="J275">
            <v>-1534760188</v>
          </cell>
          <cell r="M275">
            <v>-1664541434</v>
          </cell>
        </row>
        <row r="276">
          <cell r="B276" t="str">
            <v>ACTIVOS POR DERECHO DE USO</v>
          </cell>
          <cell r="C276" t="str">
            <v>Activos por derecho de uso</v>
          </cell>
          <cell r="D276">
            <v>6545961</v>
          </cell>
          <cell r="E276">
            <v>237593584</v>
          </cell>
          <cell r="F276">
            <v>218487962</v>
          </cell>
          <cell r="G276">
            <v>1157706344</v>
          </cell>
          <cell r="H276">
            <v>482504965</v>
          </cell>
          <cell r="I276">
            <v>0</v>
          </cell>
          <cell r="J276">
            <v>2204233035</v>
          </cell>
          <cell r="K276">
            <v>3283381</v>
          </cell>
          <cell r="L276">
            <v>0</v>
          </cell>
          <cell r="M276">
            <v>4310355232</v>
          </cell>
          <cell r="O276">
            <v>4310355</v>
          </cell>
          <cell r="P276">
            <v>3283</v>
          </cell>
        </row>
        <row r="277">
          <cell r="B277">
            <v>1271003000</v>
          </cell>
          <cell r="C277" t="str">
            <v>Depreciacion acumulada derecho uso elemento transp</v>
          </cell>
          <cell r="D277">
            <v>-4735526</v>
          </cell>
          <cell r="E277">
            <v>-46447303</v>
          </cell>
          <cell r="F277">
            <v>-172081128</v>
          </cell>
          <cell r="G277">
            <v>-143007968</v>
          </cell>
          <cell r="H277">
            <v>-326984567</v>
          </cell>
          <cell r="I277">
            <v>0</v>
          </cell>
          <cell r="J277">
            <v>-1044343241</v>
          </cell>
          <cell r="K277">
            <v>-15674597</v>
          </cell>
          <cell r="M277">
            <v>-1753274330</v>
          </cell>
        </row>
        <row r="278">
          <cell r="B278">
            <v>1271002000</v>
          </cell>
          <cell r="C278" t="str">
            <v>Depreciacion acumulada derecho uso edificio</v>
          </cell>
          <cell r="D278">
            <v>-1071</v>
          </cell>
          <cell r="E278">
            <v>-148590994</v>
          </cell>
          <cell r="G278">
            <v>-317925555</v>
          </cell>
          <cell r="H278">
            <v>-63596295</v>
          </cell>
          <cell r="J278">
            <v>-199421875</v>
          </cell>
          <cell r="L278">
            <v>0</v>
          </cell>
          <cell r="M278">
            <v>-729535790</v>
          </cell>
        </row>
        <row r="279">
          <cell r="B279">
            <v>1221003000</v>
          </cell>
          <cell r="C279" t="str">
            <v>Derecho de uso elementos de transporte</v>
          </cell>
          <cell r="D279">
            <v>11282561</v>
          </cell>
          <cell r="E279">
            <v>98747793</v>
          </cell>
          <cell r="F279">
            <v>390569090</v>
          </cell>
          <cell r="G279">
            <v>519401014</v>
          </cell>
          <cell r="H279">
            <v>783007079</v>
          </cell>
          <cell r="I279">
            <v>0</v>
          </cell>
          <cell r="J279">
            <v>3043984757</v>
          </cell>
          <cell r="K279">
            <v>18957978</v>
          </cell>
          <cell r="M279">
            <v>4865950272</v>
          </cell>
        </row>
        <row r="280">
          <cell r="B280">
            <v>1221002000</v>
          </cell>
          <cell r="C280" t="str">
            <v>Derecho de uso Edificio</v>
          </cell>
          <cell r="D280">
            <v>-3</v>
          </cell>
          <cell r="E280">
            <v>333884088</v>
          </cell>
          <cell r="F280">
            <v>0</v>
          </cell>
          <cell r="G280">
            <v>1099238853</v>
          </cell>
          <cell r="H280">
            <v>90078748</v>
          </cell>
          <cell r="J280">
            <v>404013394</v>
          </cell>
          <cell r="L280">
            <v>0</v>
          </cell>
          <cell r="M280">
            <v>1927215080</v>
          </cell>
        </row>
        <row r="281">
          <cell r="B281" t="str">
            <v>ACTIVOS POR IMPUESTOS DIFERIDOS</v>
          </cell>
          <cell r="C281" t="str">
            <v>Activos por Impuestos Diferidos</v>
          </cell>
          <cell r="D281">
            <v>0</v>
          </cell>
          <cell r="E281">
            <v>0</v>
          </cell>
          <cell r="F281">
            <v>253050144</v>
          </cell>
          <cell r="G281">
            <v>770660856</v>
          </cell>
          <cell r="H281">
            <v>602762266</v>
          </cell>
          <cell r="I281">
            <v>799617525</v>
          </cell>
          <cell r="J281">
            <v>57687324882</v>
          </cell>
          <cell r="K281">
            <v>214</v>
          </cell>
          <cell r="L281">
            <v>-175346523</v>
          </cell>
          <cell r="M281">
            <v>59938069364</v>
          </cell>
          <cell r="O281">
            <v>59938069</v>
          </cell>
          <cell r="P281">
            <v>0</v>
          </cell>
        </row>
        <row r="282">
          <cell r="B282">
            <v>1360000700</v>
          </cell>
          <cell r="C282" t="str">
            <v>Deterioro Impuesto diferido</v>
          </cell>
          <cell r="K282">
            <v>-177065000</v>
          </cell>
          <cell r="M282">
            <v>-177065000</v>
          </cell>
          <cell r="P282">
            <v>-177065</v>
          </cell>
        </row>
        <row r="283">
          <cell r="B283" t="str">
            <v>118000050C</v>
          </cell>
          <cell r="C283" t="str">
            <v>Activo x impuestos diferidos</v>
          </cell>
          <cell r="D283">
            <v>-450153287</v>
          </cell>
          <cell r="E283">
            <v>-11820180731</v>
          </cell>
          <cell r="F283">
            <v>-58114502</v>
          </cell>
          <cell r="G283">
            <v>-314005701</v>
          </cell>
          <cell r="H283">
            <v>-180601527</v>
          </cell>
          <cell r="I283">
            <v>0</v>
          </cell>
          <cell r="J283">
            <v>-41530643310</v>
          </cell>
          <cell r="L283">
            <v>0</v>
          </cell>
          <cell r="M283">
            <v>-54353699058</v>
          </cell>
        </row>
        <row r="284">
          <cell r="B284">
            <v>1360000600</v>
          </cell>
          <cell r="C284" t="str">
            <v>Activo impuesto diferido IFRS 16</v>
          </cell>
          <cell r="D284">
            <v>-1539055</v>
          </cell>
          <cell r="E284">
            <v>172012513</v>
          </cell>
          <cell r="F284">
            <v>61875337</v>
          </cell>
          <cell r="G284">
            <v>331106591</v>
          </cell>
          <cell r="H284">
            <v>137346442</v>
          </cell>
          <cell r="I284">
            <v>0</v>
          </cell>
          <cell r="J284">
            <v>620837237</v>
          </cell>
          <cell r="K284">
            <v>76309</v>
          </cell>
          <cell r="L284">
            <v>0</v>
          </cell>
          <cell r="M284">
            <v>1321715374</v>
          </cell>
        </row>
        <row r="285">
          <cell r="B285">
            <v>1360000500</v>
          </cell>
          <cell r="C285" t="str">
            <v>Impuesto diferido largo plazo</v>
          </cell>
          <cell r="D285">
            <v>451692342</v>
          </cell>
          <cell r="E285">
            <v>11648168218</v>
          </cell>
          <cell r="F285">
            <v>249289309</v>
          </cell>
          <cell r="G285">
            <v>753559966</v>
          </cell>
          <cell r="H285">
            <v>646017351</v>
          </cell>
          <cell r="I285">
            <v>799617525</v>
          </cell>
          <cell r="J285">
            <v>98597130955</v>
          </cell>
          <cell r="K285">
            <v>176988905</v>
          </cell>
          <cell r="L285">
            <v>-175346523</v>
          </cell>
          <cell r="M285">
            <v>113147118048</v>
          </cell>
        </row>
        <row r="286">
          <cell r="B286" t="str">
            <v>CUENTAS POR COBRAR A ENTIDADES</v>
          </cell>
          <cell r="C286" t="str">
            <v>Cuentas por Cobrar a Entidades Relacionadas, No Corriente</v>
          </cell>
          <cell r="J286">
            <v>32000000</v>
          </cell>
          <cell r="L286">
            <v>-32000000</v>
          </cell>
          <cell r="M286">
            <v>0</v>
          </cell>
          <cell r="O286">
            <v>0</v>
          </cell>
          <cell r="P286">
            <v>0</v>
          </cell>
        </row>
        <row r="287">
          <cell r="B287">
            <v>1322004000</v>
          </cell>
          <cell r="C287" t="str">
            <v>Ptmo x Cobrar  Emp Relac no corriente</v>
          </cell>
          <cell r="J287">
            <v>32000000</v>
          </cell>
          <cell r="L287">
            <v>-32000000</v>
          </cell>
          <cell r="M287">
            <v>0</v>
          </cell>
          <cell r="P287">
            <v>0</v>
          </cell>
        </row>
        <row r="288">
          <cell r="B288" t="str">
            <v>PATRIMONIO NETO Y PASIVOS</v>
          </cell>
          <cell r="C288" t="str">
            <v>Patrimonio Neto y Pasivos</v>
          </cell>
          <cell r="D288">
            <v>-107443351972</v>
          </cell>
          <cell r="E288">
            <v>-437800742136</v>
          </cell>
          <cell r="F288">
            <v>-13080412984</v>
          </cell>
          <cell r="G288">
            <v>-11380366437</v>
          </cell>
          <cell r="H288">
            <v>-14200799611</v>
          </cell>
          <cell r="I288">
            <v>-13124365215</v>
          </cell>
          <cell r="J288">
            <v>-2299582221832</v>
          </cell>
          <cell r="K288">
            <v>-717089070728</v>
          </cell>
          <cell r="L288">
            <v>917225260054</v>
          </cell>
          <cell r="M288">
            <v>-2696476070861</v>
          </cell>
          <cell r="O288">
            <v>-2696476071</v>
          </cell>
          <cell r="P288">
            <v>-717089071</v>
          </cell>
        </row>
        <row r="289">
          <cell r="B289" t="str">
            <v>PASIVOS, CORRIENTE</v>
          </cell>
          <cell r="C289" t="str">
            <v>Pasivos, Corriente</v>
          </cell>
          <cell r="D289">
            <v>-18308085445</v>
          </cell>
          <cell r="E289">
            <v>-63680911804</v>
          </cell>
          <cell r="F289">
            <v>-4040545840</v>
          </cell>
          <cell r="G289">
            <v>-5857967493</v>
          </cell>
          <cell r="H289">
            <v>-3096340810</v>
          </cell>
          <cell r="I289">
            <v>-5967778127</v>
          </cell>
          <cell r="J289">
            <v>-315341804404</v>
          </cell>
          <cell r="K289">
            <v>-966217741</v>
          </cell>
          <cell r="L289">
            <v>54625307521</v>
          </cell>
          <cell r="M289">
            <v>-362634344143</v>
          </cell>
          <cell r="O289">
            <v>-362634344</v>
          </cell>
          <cell r="P289">
            <v>-966218</v>
          </cell>
        </row>
        <row r="290">
          <cell r="B290" t="str">
            <v>PASIVOS CORRIENTES EN OPERACIÓN</v>
          </cell>
          <cell r="C290" t="str">
            <v>Pasivos Corrientes en Operación</v>
          </cell>
          <cell r="D290">
            <v>-18308085445</v>
          </cell>
          <cell r="E290">
            <v>-63680911804</v>
          </cell>
          <cell r="F290">
            <v>-4040545840</v>
          </cell>
          <cell r="G290">
            <v>-5857967493</v>
          </cell>
          <cell r="H290">
            <v>-3096340810</v>
          </cell>
          <cell r="I290">
            <v>-5967778127</v>
          </cell>
          <cell r="J290">
            <v>-315341804404</v>
          </cell>
          <cell r="K290">
            <v>-966217741</v>
          </cell>
          <cell r="L290">
            <v>54625307521</v>
          </cell>
          <cell r="M290">
            <v>-362634344143</v>
          </cell>
          <cell r="O290">
            <v>-362634344</v>
          </cell>
          <cell r="P290">
            <v>-966218</v>
          </cell>
        </row>
        <row r="291">
          <cell r="B291" t="str">
            <v>OTROS PASIVOS FINANCIEROS CORRIE</v>
          </cell>
          <cell r="C291" t="str">
            <v>Otros pasivos financieros corrientes</v>
          </cell>
          <cell r="D291">
            <v>-3066093707</v>
          </cell>
          <cell r="E291">
            <v>-4027875185</v>
          </cell>
          <cell r="G291">
            <v>0</v>
          </cell>
          <cell r="J291">
            <v>-148322831725</v>
          </cell>
          <cell r="L291">
            <v>0</v>
          </cell>
          <cell r="M291">
            <v>-155416800617</v>
          </cell>
          <cell r="O291">
            <v>-155416801</v>
          </cell>
          <cell r="P291">
            <v>0</v>
          </cell>
        </row>
        <row r="292">
          <cell r="B292">
            <v>2114003000</v>
          </cell>
          <cell r="C292" t="str">
            <v>Mayor valor bonos CP</v>
          </cell>
          <cell r="J292">
            <v>-260660682</v>
          </cell>
          <cell r="M292">
            <v>-260660682</v>
          </cell>
          <cell r="P292">
            <v>0</v>
          </cell>
        </row>
        <row r="293">
          <cell r="B293">
            <v>2115005000</v>
          </cell>
          <cell r="C293" t="str">
            <v>AFR documentados CP</v>
          </cell>
          <cell r="D293">
            <v>-3034635934</v>
          </cell>
          <cell r="E293">
            <v>-3880002745</v>
          </cell>
          <cell r="J293">
            <v>-20412926804</v>
          </cell>
          <cell r="M293">
            <v>-27327565483</v>
          </cell>
        </row>
        <row r="294">
          <cell r="B294">
            <v>2114002000</v>
          </cell>
          <cell r="C294" t="str">
            <v>Provision intereses devengados bonos</v>
          </cell>
          <cell r="J294">
            <v>-6907407807</v>
          </cell>
          <cell r="M294">
            <v>-6907407807</v>
          </cell>
          <cell r="P294">
            <v>0</v>
          </cell>
        </row>
        <row r="295">
          <cell r="B295">
            <v>2114001000</v>
          </cell>
          <cell r="C295" t="str">
            <v>Oblig bonos corto plazo en UF</v>
          </cell>
          <cell r="J295">
            <v>-13796010000</v>
          </cell>
          <cell r="M295">
            <v>-13796010000</v>
          </cell>
          <cell r="P295">
            <v>0</v>
          </cell>
        </row>
        <row r="296">
          <cell r="B296">
            <v>1185002000</v>
          </cell>
          <cell r="C296" t="str">
            <v>Menor valor bonos cte</v>
          </cell>
          <cell r="J296">
            <v>205113686</v>
          </cell>
          <cell r="M296">
            <v>205113686</v>
          </cell>
          <cell r="P296">
            <v>0</v>
          </cell>
        </row>
        <row r="297">
          <cell r="B297">
            <v>2115003700</v>
          </cell>
          <cell r="C297" t="str">
            <v>Prov intereses devengados AFR corriente</v>
          </cell>
          <cell r="D297">
            <v>-31457773</v>
          </cell>
          <cell r="E297">
            <v>-38872440</v>
          </cell>
          <cell r="J297">
            <v>-176083148</v>
          </cell>
          <cell r="M297">
            <v>-246413361</v>
          </cell>
          <cell r="P297">
            <v>0</v>
          </cell>
        </row>
        <row r="298">
          <cell r="B298">
            <v>2110001300</v>
          </cell>
          <cell r="C298" t="str">
            <v>Provision intereses devengados prestamos</v>
          </cell>
          <cell r="E298">
            <v>-109000000</v>
          </cell>
          <cell r="J298">
            <v>-3439828634</v>
          </cell>
          <cell r="M298">
            <v>-3548828634</v>
          </cell>
        </row>
        <row r="299">
          <cell r="B299">
            <v>2110001000</v>
          </cell>
          <cell r="C299" t="str">
            <v>Prestamos bancarios C:P m/n</v>
          </cell>
          <cell r="J299">
            <v>-103849781000</v>
          </cell>
          <cell r="M299">
            <v>-103849781000</v>
          </cell>
        </row>
        <row r="300">
          <cell r="B300">
            <v>1185002500</v>
          </cell>
          <cell r="C300" t="str">
            <v>Activación gtos bancarios cte</v>
          </cell>
          <cell r="J300">
            <v>314752664</v>
          </cell>
          <cell r="M300">
            <v>314752664</v>
          </cell>
        </row>
        <row r="301">
          <cell r="B301" t="str">
            <v>PASIVOS POR ARRENDAMIENTOS CORRI</v>
          </cell>
          <cell r="C301" t="str">
            <v>Pasivos por arrendamientos corrientes</v>
          </cell>
          <cell r="D301">
            <v>-3191846</v>
          </cell>
          <cell r="E301">
            <v>-100953787</v>
          </cell>
          <cell r="F301">
            <v>-107501453</v>
          </cell>
          <cell r="G301">
            <v>-276348428</v>
          </cell>
          <cell r="H301">
            <v>-307405270</v>
          </cell>
          <cell r="I301">
            <v>0</v>
          </cell>
          <cell r="J301">
            <v>-957510786</v>
          </cell>
          <cell r="K301">
            <v>-3566007</v>
          </cell>
          <cell r="L301">
            <v>0</v>
          </cell>
          <cell r="M301">
            <v>-1756477577</v>
          </cell>
          <cell r="O301">
            <v>-1756478</v>
          </cell>
          <cell r="P301">
            <v>-3566</v>
          </cell>
        </row>
        <row r="302">
          <cell r="B302">
            <v>2115006000</v>
          </cell>
          <cell r="C302" t="str">
            <v>Deuda por Arrendamiento operativo CP</v>
          </cell>
          <cell r="D302">
            <v>-3191846</v>
          </cell>
          <cell r="E302">
            <v>-100953787</v>
          </cell>
          <cell r="F302">
            <v>-107501453</v>
          </cell>
          <cell r="G302">
            <v>-276348428</v>
          </cell>
          <cell r="H302">
            <v>-307405270</v>
          </cell>
          <cell r="I302">
            <v>0</v>
          </cell>
          <cell r="J302">
            <v>-957510786</v>
          </cell>
          <cell r="K302">
            <v>-3566007</v>
          </cell>
          <cell r="L302">
            <v>0</v>
          </cell>
          <cell r="M302">
            <v>-1756477577</v>
          </cell>
        </row>
        <row r="303">
          <cell r="B303" t="str">
            <v>CUENTAS POR PAGAR COMERCIALES Y</v>
          </cell>
          <cell r="C303" t="str">
            <v>Cuentas por pagar comerciales y otras cuentas por pagar</v>
          </cell>
          <cell r="D303">
            <v>-7704489941</v>
          </cell>
          <cell r="E303">
            <v>-19792756407</v>
          </cell>
          <cell r="F303">
            <v>-2131164200</v>
          </cell>
          <cell r="G303">
            <v>-4520256309</v>
          </cell>
          <cell r="H303">
            <v>-1505045690</v>
          </cell>
          <cell r="I303">
            <v>-713498671</v>
          </cell>
          <cell r="J303">
            <v>-141187913111</v>
          </cell>
          <cell r="K303">
            <v>-581685272</v>
          </cell>
          <cell r="M303">
            <v>-178136809601</v>
          </cell>
          <cell r="O303">
            <v>-178136810</v>
          </cell>
          <cell r="P303">
            <v>-581685</v>
          </cell>
        </row>
        <row r="304">
          <cell r="B304">
            <v>2164003100</v>
          </cell>
          <cell r="C304" t="str">
            <v>Retención Adic 3% Prest Solidario</v>
          </cell>
          <cell r="K304">
            <v>1724</v>
          </cell>
          <cell r="M304">
            <v>1724</v>
          </cell>
        </row>
        <row r="305">
          <cell r="B305">
            <v>2150007600</v>
          </cell>
          <cell r="C305" t="str">
            <v>Provision boletas en garantía</v>
          </cell>
          <cell r="E305">
            <v>-171000000</v>
          </cell>
          <cell r="G305">
            <v>-2009774041</v>
          </cell>
          <cell r="J305">
            <v>-829593437</v>
          </cell>
          <cell r="M305">
            <v>-3010367478</v>
          </cell>
        </row>
        <row r="306">
          <cell r="B306">
            <v>2140004300</v>
          </cell>
          <cell r="C306" t="str">
            <v>Provision IVA-registrado en SII</v>
          </cell>
          <cell r="D306">
            <v>-3471535</v>
          </cell>
          <cell r="E306">
            <v>-4452765</v>
          </cell>
          <cell r="F306">
            <v>-35014245</v>
          </cell>
          <cell r="G306">
            <v>-15050301</v>
          </cell>
          <cell r="H306">
            <v>-27525375</v>
          </cell>
          <cell r="I306">
            <v>-11590965</v>
          </cell>
          <cell r="J306">
            <v>-12361566</v>
          </cell>
          <cell r="M306">
            <v>-109466752</v>
          </cell>
        </row>
        <row r="307">
          <cell r="B307">
            <v>2150005000</v>
          </cell>
          <cell r="C307" t="str">
            <v>Prov.gastos documentados HR</v>
          </cell>
          <cell r="D307">
            <v>-24808</v>
          </cell>
          <cell r="E307">
            <v>153034624</v>
          </cell>
          <cell r="F307">
            <v>-4829834</v>
          </cell>
          <cell r="G307">
            <v>1033058</v>
          </cell>
          <cell r="H307">
            <v>49001007</v>
          </cell>
          <cell r="I307">
            <v>199307</v>
          </cell>
          <cell r="J307">
            <v>124262545</v>
          </cell>
          <cell r="M307">
            <v>322675899</v>
          </cell>
          <cell r="P307">
            <v>0</v>
          </cell>
        </row>
        <row r="308">
          <cell r="B308">
            <v>2140007500</v>
          </cell>
          <cell r="C308" t="str">
            <v>Vale vista entregado en garantia</v>
          </cell>
          <cell r="D308">
            <v>-138012750</v>
          </cell>
          <cell r="E308">
            <v>3999051</v>
          </cell>
          <cell r="M308">
            <v>-134013699</v>
          </cell>
        </row>
        <row r="309">
          <cell r="B309">
            <v>2115001000</v>
          </cell>
          <cell r="C309" t="str">
            <v>AFR devolucion Agua Potable</v>
          </cell>
          <cell r="D309">
            <v>-17296345</v>
          </cell>
          <cell r="E309">
            <v>-4838707</v>
          </cell>
          <cell r="J309">
            <v>-78138110</v>
          </cell>
          <cell r="M309">
            <v>-100273162</v>
          </cell>
          <cell r="P309">
            <v>0</v>
          </cell>
        </row>
        <row r="310">
          <cell r="B310">
            <v>2115003000</v>
          </cell>
          <cell r="C310" t="str">
            <v>AFR vencidos documentados</v>
          </cell>
          <cell r="D310">
            <v>-242423184</v>
          </cell>
          <cell r="E310">
            <v>-1880514791</v>
          </cell>
          <cell r="J310">
            <v>-7158849047</v>
          </cell>
          <cell r="M310">
            <v>-9281787022</v>
          </cell>
        </row>
        <row r="311">
          <cell r="B311">
            <v>2120000600</v>
          </cell>
          <cell r="C311" t="str">
            <v>Tránsito pago préstamo</v>
          </cell>
          <cell r="J311">
            <v>-279310</v>
          </cell>
          <cell r="M311">
            <v>-279310</v>
          </cell>
        </row>
        <row r="312">
          <cell r="B312">
            <v>2150004000</v>
          </cell>
          <cell r="C312" t="str">
            <v>Prov.gastos del ejercicio</v>
          </cell>
          <cell r="F312">
            <v>297264</v>
          </cell>
          <cell r="G312">
            <v>-107184</v>
          </cell>
          <cell r="H312">
            <v>-2439103</v>
          </cell>
          <cell r="J312">
            <v>2378344</v>
          </cell>
          <cell r="K312">
            <v>-266801663</v>
          </cell>
          <cell r="M312">
            <v>-266672342</v>
          </cell>
        </row>
        <row r="313">
          <cell r="B313">
            <v>2145002000</v>
          </cell>
          <cell r="C313" t="str">
            <v>Acredores varios corto plazo</v>
          </cell>
          <cell r="D313">
            <v>-110698000</v>
          </cell>
          <cell r="J313">
            <v>-60121432</v>
          </cell>
          <cell r="M313">
            <v>-170819432</v>
          </cell>
        </row>
        <row r="314">
          <cell r="B314">
            <v>2145001000</v>
          </cell>
          <cell r="C314" t="str">
            <v>Ch.reint.de proveedores</v>
          </cell>
          <cell r="D314">
            <v>-3689153</v>
          </cell>
          <cell r="E314">
            <v>-16190164</v>
          </cell>
          <cell r="F314">
            <v>-17607617</v>
          </cell>
          <cell r="G314">
            <v>-8587531</v>
          </cell>
          <cell r="H314">
            <v>-3415356</v>
          </cell>
          <cell r="I314">
            <v>-8913055</v>
          </cell>
          <cell r="J314">
            <v>-227560143</v>
          </cell>
          <cell r="M314">
            <v>-285963019</v>
          </cell>
        </row>
        <row r="315">
          <cell r="B315">
            <v>2140007000</v>
          </cell>
          <cell r="C315" t="str">
            <v>Garantias recibidas</v>
          </cell>
          <cell r="E315">
            <v>-13176109</v>
          </cell>
          <cell r="J315">
            <v>-284502710</v>
          </cell>
          <cell r="M315">
            <v>-297678819</v>
          </cell>
        </row>
        <row r="316">
          <cell r="B316">
            <v>2140005000</v>
          </cell>
          <cell r="C316" t="str">
            <v>Retencion a contratistas</v>
          </cell>
          <cell r="D316">
            <v>-119950005</v>
          </cell>
          <cell r="E316">
            <v>-1054524249</v>
          </cell>
          <cell r="G316">
            <v>-782899</v>
          </cell>
          <cell r="J316">
            <v>-5805900479</v>
          </cell>
          <cell r="M316">
            <v>-6981157632</v>
          </cell>
        </row>
        <row r="317">
          <cell r="B317">
            <v>2140004600</v>
          </cell>
          <cell r="C317" t="str">
            <v>Facturas por recibir Siebel</v>
          </cell>
          <cell r="D317">
            <v>-57631693</v>
          </cell>
          <cell r="E317">
            <v>-196776395</v>
          </cell>
          <cell r="J317">
            <v>-5461456903</v>
          </cell>
          <cell r="M317">
            <v>-5715864991</v>
          </cell>
        </row>
        <row r="318">
          <cell r="B318">
            <v>2140004550</v>
          </cell>
          <cell r="C318" t="str">
            <v>Avance obra devengado</v>
          </cell>
          <cell r="D318">
            <v>-1883147329</v>
          </cell>
          <cell r="E318">
            <v>-7514867962</v>
          </cell>
          <cell r="F318">
            <v>-108725095</v>
          </cell>
          <cell r="G318">
            <v>-507238342</v>
          </cell>
          <cell r="H318">
            <v>-140491760</v>
          </cell>
          <cell r="I318">
            <v>-298302864</v>
          </cell>
          <cell r="J318">
            <v>-26085428276</v>
          </cell>
          <cell r="M318">
            <v>-36538201628</v>
          </cell>
        </row>
        <row r="319">
          <cell r="B319">
            <v>2140004200</v>
          </cell>
          <cell r="C319" t="str">
            <v>Facturas por recibir finanzas</v>
          </cell>
          <cell r="G319">
            <v>-6</v>
          </cell>
          <cell r="H319">
            <v>0</v>
          </cell>
          <cell r="J319">
            <v>189143863</v>
          </cell>
          <cell r="K319">
            <v>0</v>
          </cell>
          <cell r="M319">
            <v>189143857</v>
          </cell>
        </row>
        <row r="320">
          <cell r="B320">
            <v>2140004100</v>
          </cell>
          <cell r="C320" t="str">
            <v>Es/rf (entrada servicios/fact.por recibir)</v>
          </cell>
          <cell r="D320">
            <v>-117586738</v>
          </cell>
          <cell r="E320">
            <v>-339170440</v>
          </cell>
          <cell r="F320">
            <v>-96015434</v>
          </cell>
          <cell r="G320">
            <v>-73376580</v>
          </cell>
          <cell r="H320">
            <v>-96508945</v>
          </cell>
          <cell r="I320">
            <v>-14947613</v>
          </cell>
          <cell r="J320">
            <v>-3933974307</v>
          </cell>
          <cell r="K320">
            <v>-482462</v>
          </cell>
          <cell r="M320">
            <v>-4672062519</v>
          </cell>
        </row>
        <row r="321">
          <cell r="B321">
            <v>2140004000</v>
          </cell>
          <cell r="C321" t="str">
            <v>Em/rf (entrada mat./fact.por recibir)</v>
          </cell>
          <cell r="D321">
            <v>-163520401</v>
          </cell>
          <cell r="E321">
            <v>-148915227</v>
          </cell>
          <cell r="F321">
            <v>-128482040</v>
          </cell>
          <cell r="G321">
            <v>-837477953</v>
          </cell>
          <cell r="H321">
            <v>-14104080</v>
          </cell>
          <cell r="I321">
            <v>-8865795</v>
          </cell>
          <cell r="J321">
            <v>-1179055096</v>
          </cell>
          <cell r="K321">
            <v>33281</v>
          </cell>
          <cell r="M321">
            <v>-2480387311</v>
          </cell>
        </row>
        <row r="322">
          <cell r="B322">
            <v>2140002050</v>
          </cell>
          <cell r="C322" t="str">
            <v>Valoracion m/e proveedores</v>
          </cell>
          <cell r="D322">
            <v>-4670593</v>
          </cell>
          <cell r="E322">
            <v>-6728237</v>
          </cell>
          <cell r="J322">
            <v>-133613539</v>
          </cell>
          <cell r="M322">
            <v>-145012369</v>
          </cell>
        </row>
        <row r="323">
          <cell r="B323">
            <v>2140002000</v>
          </cell>
          <cell r="C323" t="str">
            <v>Proveedores nacionales</v>
          </cell>
          <cell r="D323">
            <v>-1358612011</v>
          </cell>
          <cell r="E323">
            <v>-3517741622</v>
          </cell>
          <cell r="F323">
            <v>-1156070586</v>
          </cell>
          <cell r="G323">
            <v>-672158929</v>
          </cell>
          <cell r="H323">
            <v>-399793977</v>
          </cell>
          <cell r="I323">
            <v>-275116177</v>
          </cell>
          <cell r="J323">
            <v>-48709544405</v>
          </cell>
          <cell r="K323">
            <v>51848415</v>
          </cell>
          <cell r="M323">
            <v>-56037189292</v>
          </cell>
        </row>
        <row r="324">
          <cell r="B324">
            <v>2150004500</v>
          </cell>
          <cell r="C324" t="str">
            <v>Provisión gastos del ejercicio con PA</v>
          </cell>
          <cell r="D324">
            <v>-3435818423</v>
          </cell>
          <cell r="E324">
            <v>-4378407679</v>
          </cell>
          <cell r="F324">
            <v>-283961363</v>
          </cell>
          <cell r="G324">
            <v>-304493965</v>
          </cell>
          <cell r="H324">
            <v>-494993520</v>
          </cell>
          <cell r="I324">
            <v>-88261099</v>
          </cell>
          <cell r="J324">
            <v>-35459445414</v>
          </cell>
          <cell r="K324">
            <v>-228360691</v>
          </cell>
          <cell r="M324">
            <v>-44673742154</v>
          </cell>
        </row>
        <row r="325">
          <cell r="B325">
            <v>2180003000</v>
          </cell>
          <cell r="C325" t="str">
            <v>Otros pasivos circulantes</v>
          </cell>
          <cell r="J325">
            <v>-195102226</v>
          </cell>
          <cell r="M325">
            <v>-195102226</v>
          </cell>
        </row>
        <row r="326">
          <cell r="B326">
            <v>2170001000</v>
          </cell>
          <cell r="C326" t="str">
            <v>Dividendos por pagar</v>
          </cell>
          <cell r="E326">
            <v>-573261</v>
          </cell>
          <cell r="J326">
            <v>0</v>
          </cell>
          <cell r="K326">
            <v>0</v>
          </cell>
          <cell r="M326">
            <v>-573261</v>
          </cell>
        </row>
        <row r="327">
          <cell r="B327">
            <v>2160009900</v>
          </cell>
          <cell r="C327" t="str">
            <v>Prevision</v>
          </cell>
          <cell r="D327">
            <v>-9778230</v>
          </cell>
          <cell r="E327">
            <v>-75072916</v>
          </cell>
          <cell r="F327">
            <v>-96155980</v>
          </cell>
          <cell r="G327">
            <v>-27949622</v>
          </cell>
          <cell r="H327">
            <v>-118173621</v>
          </cell>
          <cell r="I327">
            <v>-1473561</v>
          </cell>
          <cell r="J327">
            <v>-881479348</v>
          </cell>
          <cell r="M327">
            <v>-1210083278</v>
          </cell>
        </row>
        <row r="328">
          <cell r="B328">
            <v>2160009000</v>
          </cell>
          <cell r="C328" t="str">
            <v>Transitoria de sueldos</v>
          </cell>
          <cell r="E328">
            <v>0</v>
          </cell>
          <cell r="F328">
            <v>-1029277</v>
          </cell>
          <cell r="G328">
            <v>-564943</v>
          </cell>
          <cell r="H328">
            <v>217221</v>
          </cell>
          <cell r="J328">
            <v>0</v>
          </cell>
          <cell r="M328">
            <v>-1376999</v>
          </cell>
        </row>
        <row r="329">
          <cell r="B329">
            <v>2160008000</v>
          </cell>
          <cell r="C329" t="str">
            <v>Devolucion descuento</v>
          </cell>
          <cell r="D329">
            <v>186131</v>
          </cell>
          <cell r="E329">
            <v>1090995</v>
          </cell>
          <cell r="F329">
            <v>2062246</v>
          </cell>
          <cell r="G329">
            <v>0</v>
          </cell>
          <cell r="H329">
            <v>418407</v>
          </cell>
          <cell r="J329">
            <v>348555</v>
          </cell>
          <cell r="M329">
            <v>4106334</v>
          </cell>
        </row>
        <row r="330">
          <cell r="B330">
            <v>2160006000</v>
          </cell>
          <cell r="C330" t="str">
            <v>Retenciones al personal</v>
          </cell>
          <cell r="D330">
            <v>-420982</v>
          </cell>
          <cell r="E330">
            <v>-4036216</v>
          </cell>
          <cell r="F330">
            <v>-12000</v>
          </cell>
          <cell r="G330">
            <v>-58600</v>
          </cell>
          <cell r="H330">
            <v>-163400</v>
          </cell>
          <cell r="J330">
            <v>-27023503</v>
          </cell>
          <cell r="M330">
            <v>-31714701</v>
          </cell>
        </row>
        <row r="331">
          <cell r="B331">
            <v>2160004500</v>
          </cell>
          <cell r="C331" t="str">
            <v>Sindicatos</v>
          </cell>
          <cell r="D331">
            <v>-149262</v>
          </cell>
          <cell r="E331">
            <v>-1840845</v>
          </cell>
          <cell r="G331">
            <v>-785286</v>
          </cell>
          <cell r="J331">
            <v>-1694995</v>
          </cell>
          <cell r="M331">
            <v>-4470388</v>
          </cell>
        </row>
        <row r="332">
          <cell r="B332">
            <v>2160003500</v>
          </cell>
          <cell r="C332" t="str">
            <v>Retenciones judiciales</v>
          </cell>
          <cell r="F332">
            <v>715733</v>
          </cell>
          <cell r="H332">
            <v>227225</v>
          </cell>
          <cell r="J332">
            <v>97944</v>
          </cell>
          <cell r="M332">
            <v>1040902</v>
          </cell>
        </row>
        <row r="333">
          <cell r="B333">
            <v>2160002500</v>
          </cell>
          <cell r="C333" t="str">
            <v>Reintegro remuneraciones</v>
          </cell>
          <cell r="E333">
            <v>-2911319</v>
          </cell>
          <cell r="F333">
            <v>-6064381</v>
          </cell>
          <cell r="H333">
            <v>-626763</v>
          </cell>
          <cell r="J333">
            <v>-3562536</v>
          </cell>
          <cell r="M333">
            <v>-13164999</v>
          </cell>
        </row>
        <row r="334">
          <cell r="B334">
            <v>2160001000</v>
          </cell>
          <cell r="C334" t="str">
            <v>Pagos varios al personal</v>
          </cell>
          <cell r="D334">
            <v>-14288</v>
          </cell>
          <cell r="E334">
            <v>-1553614</v>
          </cell>
          <cell r="F334">
            <v>-3573005</v>
          </cell>
          <cell r="G334">
            <v>-284772</v>
          </cell>
          <cell r="H334">
            <v>-7251293</v>
          </cell>
          <cell r="J334">
            <v>-7194671</v>
          </cell>
          <cell r="K334">
            <v>-40290994</v>
          </cell>
          <cell r="M334">
            <v>-60162637</v>
          </cell>
        </row>
        <row r="335">
          <cell r="B335">
            <v>2160000500</v>
          </cell>
          <cell r="C335" t="str">
            <v>Remuneraciones por pagar</v>
          </cell>
          <cell r="D335">
            <v>3429480</v>
          </cell>
          <cell r="E335">
            <v>43367617</v>
          </cell>
          <cell r="F335">
            <v>166937331</v>
          </cell>
          <cell r="G335">
            <v>17234834</v>
          </cell>
          <cell r="H335">
            <v>54938262</v>
          </cell>
          <cell r="I335">
            <v>31122</v>
          </cell>
          <cell r="J335">
            <v>10437337</v>
          </cell>
          <cell r="K335">
            <v>23216505</v>
          </cell>
          <cell r="M335">
            <v>319592488</v>
          </cell>
        </row>
        <row r="336">
          <cell r="B336">
            <v>2150006000</v>
          </cell>
          <cell r="C336" t="str">
            <v>Prov gastos del personal</v>
          </cell>
          <cell r="F336">
            <v>-56225480</v>
          </cell>
          <cell r="M336">
            <v>-56225480</v>
          </cell>
        </row>
        <row r="337">
          <cell r="B337">
            <v>2150001500</v>
          </cell>
          <cell r="C337" t="str">
            <v>Prov.vacaciones devengadas</v>
          </cell>
          <cell r="D337">
            <v>-41189822</v>
          </cell>
          <cell r="E337">
            <v>-375959677</v>
          </cell>
          <cell r="F337">
            <v>-307410437</v>
          </cell>
          <cell r="G337">
            <v>-79833247</v>
          </cell>
          <cell r="H337">
            <v>-304360619</v>
          </cell>
          <cell r="I337">
            <v>-6257971</v>
          </cell>
          <cell r="J337">
            <v>-4597919769</v>
          </cell>
          <cell r="K337">
            <v>-41868459</v>
          </cell>
          <cell r="M337">
            <v>-5754800001</v>
          </cell>
        </row>
        <row r="338">
          <cell r="B338">
            <v>2145004000</v>
          </cell>
          <cell r="C338" t="str">
            <v>Reintegro cupones bonos</v>
          </cell>
          <cell r="E338">
            <v>-61226237</v>
          </cell>
          <cell r="M338">
            <v>-61226237</v>
          </cell>
        </row>
        <row r="339">
          <cell r="B339">
            <v>2145001500</v>
          </cell>
          <cell r="C339" t="str">
            <v>Cheque reintegrado  dividendo</v>
          </cell>
          <cell r="J339">
            <v>-124794007</v>
          </cell>
          <cell r="K339">
            <v>-78980928</v>
          </cell>
          <cell r="M339">
            <v>-203774935</v>
          </cell>
        </row>
        <row r="340">
          <cell r="B340">
            <v>2115003500</v>
          </cell>
          <cell r="C340" t="str">
            <v>AFR vencidos NO documentados</v>
          </cell>
          <cell r="E340">
            <v>-223770262</v>
          </cell>
          <cell r="M340">
            <v>-223770262</v>
          </cell>
        </row>
        <row r="341">
          <cell r="B341">
            <v>2150007500</v>
          </cell>
          <cell r="C341" t="str">
            <v>Provisión Litigios con PA</v>
          </cell>
          <cell r="D341">
            <v>0</v>
          </cell>
          <cell r="J341">
            <v>-250772763</v>
          </cell>
          <cell r="M341">
            <v>-250772763</v>
          </cell>
        </row>
        <row r="342">
          <cell r="B342">
            <v>2115003100</v>
          </cell>
          <cell r="C342" t="str">
            <v>AFR vencidos bloqueados</v>
          </cell>
          <cell r="J342">
            <v>-5213707</v>
          </cell>
          <cell r="M342">
            <v>-5213707</v>
          </cell>
        </row>
        <row r="343">
          <cell r="B343" t="str">
            <v>CUENTAS POR PAGAR A ENTIDADES RE</v>
          </cell>
          <cell r="C343" t="str">
            <v>Cuentas por pagar a Entidades Relacionadas , Corriente</v>
          </cell>
          <cell r="D343">
            <v>-6974791634</v>
          </cell>
          <cell r="E343">
            <v>-37454745121</v>
          </cell>
          <cell r="F343">
            <v>-1074101892</v>
          </cell>
          <cell r="G343">
            <v>-773572270</v>
          </cell>
          <cell r="H343">
            <v>-954333680</v>
          </cell>
          <cell r="I343">
            <v>-5239395756</v>
          </cell>
          <cell r="J343">
            <v>-3465847668</v>
          </cell>
          <cell r="K343">
            <v>-4947065</v>
          </cell>
          <cell r="L343">
            <v>54625307521</v>
          </cell>
          <cell r="M343">
            <v>-1316427565</v>
          </cell>
          <cell r="O343">
            <v>-1316428</v>
          </cell>
          <cell r="P343">
            <v>-4947</v>
          </cell>
        </row>
        <row r="344">
          <cell r="B344">
            <v>2155006000</v>
          </cell>
          <cell r="C344" t="str">
            <v>Dividendo x pagar  Empresas Relacionadas</v>
          </cell>
          <cell r="D344">
            <v>-1216023866</v>
          </cell>
          <cell r="E344">
            <v>-5749286293</v>
          </cell>
          <cell r="F344">
            <v>-758631034</v>
          </cell>
          <cell r="G344">
            <v>-322239931</v>
          </cell>
          <cell r="H344">
            <v>-362579352</v>
          </cell>
          <cell r="J344">
            <v>0</v>
          </cell>
          <cell r="L344">
            <v>8408760476</v>
          </cell>
          <cell r="M344">
            <v>0</v>
          </cell>
        </row>
        <row r="345">
          <cell r="B345">
            <v>2155001000</v>
          </cell>
          <cell r="C345" t="str">
            <v>Prestamos de  Empresa Relacionadas</v>
          </cell>
          <cell r="D345">
            <v>-4038322833</v>
          </cell>
          <cell r="E345">
            <v>-20592200000</v>
          </cell>
          <cell r="G345">
            <v>0</v>
          </cell>
          <cell r="I345">
            <v>-3074900000</v>
          </cell>
          <cell r="J345">
            <v>0</v>
          </cell>
          <cell r="L345">
            <v>27705422833</v>
          </cell>
          <cell r="M345">
            <v>0</v>
          </cell>
        </row>
        <row r="346">
          <cell r="B346">
            <v>2155002000</v>
          </cell>
          <cell r="C346" t="str">
            <v>Prov. intereses por prestamos Empresa  Relacionada</v>
          </cell>
          <cell r="D346">
            <v>-1143653252</v>
          </cell>
          <cell r="E346">
            <v>-5334358720</v>
          </cell>
          <cell r="G346">
            <v>0</v>
          </cell>
          <cell r="H346">
            <v>-591331827</v>
          </cell>
          <cell r="I346">
            <v>-1270397526</v>
          </cell>
          <cell r="L346">
            <v>8339741325</v>
          </cell>
          <cell r="M346">
            <v>0</v>
          </cell>
        </row>
        <row r="347">
          <cell r="B347">
            <v>2155003000</v>
          </cell>
          <cell r="C347" t="str">
            <v>CxP Empresas Relacionadas</v>
          </cell>
          <cell r="D347">
            <v>-318524962</v>
          </cell>
          <cell r="E347">
            <v>-1801814737</v>
          </cell>
          <cell r="F347">
            <v>-87508495</v>
          </cell>
          <cell r="G347">
            <v>-237928539</v>
          </cell>
          <cell r="H347">
            <v>-422501</v>
          </cell>
          <cell r="I347">
            <v>0</v>
          </cell>
          <cell r="J347">
            <v>-1504226730</v>
          </cell>
          <cell r="K347">
            <v>0</v>
          </cell>
          <cell r="L347">
            <v>3182467014</v>
          </cell>
          <cell r="M347">
            <v>-767958950</v>
          </cell>
        </row>
        <row r="348">
          <cell r="B348">
            <v>2155003500</v>
          </cell>
          <cell r="C348" t="str">
            <v>Deudas x Pagar  Empresas Relacionadas</v>
          </cell>
          <cell r="D348">
            <v>-238589220</v>
          </cell>
          <cell r="E348">
            <v>-3441859513</v>
          </cell>
          <cell r="F348">
            <v>-227962363</v>
          </cell>
          <cell r="G348">
            <v>-213403800</v>
          </cell>
          <cell r="I348">
            <v>-894098230</v>
          </cell>
          <cell r="J348">
            <v>-1058174000</v>
          </cell>
          <cell r="K348">
            <v>-4947065</v>
          </cell>
          <cell r="L348">
            <v>5530565576</v>
          </cell>
          <cell r="M348">
            <v>-548468615</v>
          </cell>
        </row>
        <row r="349">
          <cell r="B349">
            <v>2155004500</v>
          </cell>
          <cell r="C349" t="str">
            <v>Recaudacion por pagar empresas relacionadas</v>
          </cell>
          <cell r="D349">
            <v>0</v>
          </cell>
          <cell r="E349">
            <v>-124426706</v>
          </cell>
          <cell r="J349">
            <v>112800723</v>
          </cell>
          <cell r="L349">
            <v>11625983</v>
          </cell>
          <cell r="M349">
            <v>0</v>
          </cell>
        </row>
        <row r="350">
          <cell r="B350">
            <v>2155005000</v>
          </cell>
          <cell r="C350" t="str">
            <v>Verificación  facturas a Empresas Relacionadas</v>
          </cell>
          <cell r="D350">
            <v>-19677501</v>
          </cell>
          <cell r="E350">
            <v>-159627755</v>
          </cell>
          <cell r="G350">
            <v>0</v>
          </cell>
          <cell r="J350">
            <v>-236279397</v>
          </cell>
          <cell r="L350">
            <v>415584653</v>
          </cell>
          <cell r="M350">
            <v>0</v>
          </cell>
          <cell r="P350">
            <v>0</v>
          </cell>
        </row>
        <row r="351">
          <cell r="B351">
            <v>2155006500</v>
          </cell>
          <cell r="C351" t="str">
            <v>Prov utilidad no realizada</v>
          </cell>
          <cell r="E351">
            <v>-251171397</v>
          </cell>
          <cell r="J351">
            <v>-779968264</v>
          </cell>
          <cell r="L351">
            <v>1031139661</v>
          </cell>
          <cell r="M351">
            <v>0</v>
          </cell>
        </row>
        <row r="352">
          <cell r="B352" t="str">
            <v>OTRAS PROVISIONES A CORTO PLAZO</v>
          </cell>
          <cell r="C352" t="str">
            <v>Otras provisiones a corto plazo</v>
          </cell>
          <cell r="D352">
            <v>0</v>
          </cell>
          <cell r="E352">
            <v>-36354262</v>
          </cell>
          <cell r="J352">
            <v>-699425588</v>
          </cell>
          <cell r="M352">
            <v>-735779850</v>
          </cell>
          <cell r="O352">
            <v>-735780</v>
          </cell>
          <cell r="P352">
            <v>0</v>
          </cell>
        </row>
        <row r="353">
          <cell r="B353">
            <v>2150007000</v>
          </cell>
          <cell r="C353" t="str">
            <v>Litigios</v>
          </cell>
          <cell r="D353">
            <v>0</v>
          </cell>
          <cell r="E353">
            <v>-36354262</v>
          </cell>
          <cell r="J353">
            <v>-699425588</v>
          </cell>
          <cell r="M353">
            <v>-735779850</v>
          </cell>
        </row>
        <row r="354">
          <cell r="B354" t="str">
            <v>PASIVOS POR IMPUESTOS CORRIENTES</v>
          </cell>
          <cell r="C354" t="str">
            <v>Pasivos por Impuestos corrientes</v>
          </cell>
          <cell r="D354">
            <v>0</v>
          </cell>
          <cell r="E354">
            <v>-31699</v>
          </cell>
          <cell r="F354">
            <v>-1429527</v>
          </cell>
          <cell r="G354">
            <v>-124106843</v>
          </cell>
          <cell r="H354">
            <v>-3135877</v>
          </cell>
          <cell r="I354">
            <v>0</v>
          </cell>
          <cell r="J354">
            <v>-112043751</v>
          </cell>
          <cell r="K354">
            <v>-4252636</v>
          </cell>
          <cell r="L354">
            <v>0</v>
          </cell>
          <cell r="M354">
            <v>-245000333</v>
          </cell>
          <cell r="O354">
            <v>-245000</v>
          </cell>
          <cell r="P354">
            <v>-4253</v>
          </cell>
        </row>
        <row r="355">
          <cell r="B355">
            <v>1160004500</v>
          </cell>
          <cell r="C355" t="str">
            <v>Crédito de Investigación y desarrollo</v>
          </cell>
          <cell r="J355">
            <v>103954179</v>
          </cell>
          <cell r="M355">
            <v>103954179</v>
          </cell>
        </row>
        <row r="356">
          <cell r="B356" t="str">
            <v>216400600C</v>
          </cell>
          <cell r="C356" t="str">
            <v>Pasivo x impuestos corrientes</v>
          </cell>
          <cell r="D356">
            <v>-697248642</v>
          </cell>
          <cell r="E356">
            <v>-653663451</v>
          </cell>
          <cell r="F356">
            <v>-17404993</v>
          </cell>
          <cell r="G356">
            <v>3789552</v>
          </cell>
          <cell r="H356">
            <v>-102082709</v>
          </cell>
          <cell r="I356">
            <v>-25816743</v>
          </cell>
          <cell r="J356">
            <v>-10552670085</v>
          </cell>
          <cell r="L356">
            <v>-175346523</v>
          </cell>
          <cell r="M356">
            <v>-12220443594</v>
          </cell>
        </row>
        <row r="357">
          <cell r="B357">
            <v>2150003500</v>
          </cell>
          <cell r="C357" t="str">
            <v>Prov.impuesto art. 21</v>
          </cell>
          <cell r="E357">
            <v>-31699</v>
          </cell>
          <cell r="F357">
            <v>-1429527</v>
          </cell>
          <cell r="G357">
            <v>-3630921</v>
          </cell>
          <cell r="H357">
            <v>-3135877</v>
          </cell>
          <cell r="J357">
            <v>-112043751</v>
          </cell>
          <cell r="K357">
            <v>-4252636</v>
          </cell>
          <cell r="M357">
            <v>-124524411</v>
          </cell>
        </row>
        <row r="358">
          <cell r="B358">
            <v>2150003000</v>
          </cell>
          <cell r="C358" t="str">
            <v>Prov.impuesto a la renta</v>
          </cell>
          <cell r="D358">
            <v>-985559134</v>
          </cell>
          <cell r="E358">
            <v>-2648523437</v>
          </cell>
          <cell r="F358">
            <v>-879765127</v>
          </cell>
          <cell r="G358">
            <v>-254913816</v>
          </cell>
          <cell r="H358">
            <v>-302360305</v>
          </cell>
          <cell r="J358">
            <v>-33355310363</v>
          </cell>
          <cell r="L358">
            <v>175346523</v>
          </cell>
          <cell r="M358">
            <v>-38251085659</v>
          </cell>
          <cell r="P358">
            <v>0</v>
          </cell>
        </row>
        <row r="359">
          <cell r="B359">
            <v>1160004000</v>
          </cell>
          <cell r="C359" t="str">
            <v>Cr.gtos.capacitacion</v>
          </cell>
          <cell r="D359">
            <v>2930868</v>
          </cell>
          <cell r="E359">
            <v>27411932</v>
          </cell>
          <cell r="F359">
            <v>39991398</v>
          </cell>
          <cell r="G359">
            <v>7725540</v>
          </cell>
          <cell r="H359">
            <v>40937993</v>
          </cell>
          <cell r="J359">
            <v>314861844</v>
          </cell>
          <cell r="M359">
            <v>433859575</v>
          </cell>
        </row>
        <row r="360">
          <cell r="B360">
            <v>1160001500</v>
          </cell>
          <cell r="C360" t="str">
            <v>Credito  por donaciones</v>
          </cell>
          <cell r="J360">
            <v>107690899</v>
          </cell>
          <cell r="M360">
            <v>107690899</v>
          </cell>
          <cell r="P360">
            <v>0</v>
          </cell>
        </row>
        <row r="361">
          <cell r="B361">
            <v>1160001000</v>
          </cell>
          <cell r="C361" t="str">
            <v>Pagos provisionales mensuales</v>
          </cell>
          <cell r="D361">
            <v>1679876908</v>
          </cell>
          <cell r="E361">
            <v>3274774956</v>
          </cell>
          <cell r="F361">
            <v>857178722</v>
          </cell>
          <cell r="G361">
            <v>122922802</v>
          </cell>
          <cell r="H361">
            <v>363505021</v>
          </cell>
          <cell r="I361">
            <v>25816743</v>
          </cell>
          <cell r="J361">
            <v>43381473526</v>
          </cell>
          <cell r="K361">
            <v>0</v>
          </cell>
          <cell r="M361">
            <v>49705548678</v>
          </cell>
        </row>
        <row r="362">
          <cell r="B362" t="str">
            <v>PROVISIONES CORRIENTES POR BENEF</v>
          </cell>
          <cell r="C362" t="str">
            <v>Provisiones corrientes por beneficios a los empleados</v>
          </cell>
          <cell r="D362">
            <v>-96214540</v>
          </cell>
          <cell r="E362">
            <v>-523692535</v>
          </cell>
          <cell r="F362">
            <v>-112308661</v>
          </cell>
          <cell r="G362">
            <v>-57857614</v>
          </cell>
          <cell r="H362">
            <v>-160991142</v>
          </cell>
          <cell r="I362">
            <v>-9466652</v>
          </cell>
          <cell r="J362">
            <v>-4995189287</v>
          </cell>
          <cell r="K362">
            <v>-30103426</v>
          </cell>
          <cell r="M362">
            <v>-5985823857</v>
          </cell>
          <cell r="O362">
            <v>-5985824</v>
          </cell>
          <cell r="P362">
            <v>-30103</v>
          </cell>
        </row>
        <row r="363">
          <cell r="B363">
            <v>2150002000</v>
          </cell>
          <cell r="C363" t="str">
            <v>Prov. gratificacion</v>
          </cell>
          <cell r="D363">
            <v>-36924276</v>
          </cell>
          <cell r="E363">
            <v>-427897488</v>
          </cell>
          <cell r="F363">
            <v>-110308661</v>
          </cell>
          <cell r="G363">
            <v>-57857614</v>
          </cell>
          <cell r="H363">
            <v>-158188022</v>
          </cell>
          <cell r="I363">
            <v>-9466652</v>
          </cell>
          <cell r="J363">
            <v>-4906576608</v>
          </cell>
          <cell r="K363">
            <v>-30103426</v>
          </cell>
          <cell r="M363">
            <v>-5737322747</v>
          </cell>
        </row>
        <row r="364">
          <cell r="B364">
            <v>2150001000</v>
          </cell>
          <cell r="C364" t="str">
            <v>Indemnización años de servicio cp</v>
          </cell>
          <cell r="D364">
            <v>2000000</v>
          </cell>
          <cell r="E364">
            <v>-77539840</v>
          </cell>
          <cell r="F364">
            <v>-2000000</v>
          </cell>
          <cell r="H364">
            <v>-2803120</v>
          </cell>
          <cell r="J364">
            <v>-232924525</v>
          </cell>
          <cell r="M364">
            <v>-313267485</v>
          </cell>
        </row>
        <row r="365">
          <cell r="B365">
            <v>2150001100</v>
          </cell>
          <cell r="C365" t="str">
            <v>Prov Indemnización Actuarial corriente</v>
          </cell>
          <cell r="D365">
            <v>-61290264</v>
          </cell>
          <cell r="E365">
            <v>-18255207</v>
          </cell>
          <cell r="J365">
            <v>144311846</v>
          </cell>
          <cell r="M365">
            <v>64766375</v>
          </cell>
        </row>
        <row r="366">
          <cell r="B366" t="str">
            <v>OTROS PASIVOS NO FINANCIEROS COR</v>
          </cell>
          <cell r="C366" t="str">
            <v>Otros pasivos no financieros corrientes</v>
          </cell>
          <cell r="D366">
            <v>-463303777</v>
          </cell>
          <cell r="E366">
            <v>-1744502808</v>
          </cell>
          <cell r="F366">
            <v>-614040107</v>
          </cell>
          <cell r="G366">
            <v>-105826029</v>
          </cell>
          <cell r="H366">
            <v>-165429151</v>
          </cell>
          <cell r="I366">
            <v>-5417048</v>
          </cell>
          <cell r="J366">
            <v>-15601042488</v>
          </cell>
          <cell r="K366">
            <v>-341663335</v>
          </cell>
          <cell r="M366">
            <v>-19041224743</v>
          </cell>
          <cell r="O366">
            <v>-19041225</v>
          </cell>
          <cell r="P366">
            <v>-341663</v>
          </cell>
        </row>
        <row r="367">
          <cell r="B367">
            <v>2164002500</v>
          </cell>
          <cell r="C367" t="str">
            <v>Impto retencion extranjero</v>
          </cell>
          <cell r="F367">
            <v>0</v>
          </cell>
          <cell r="G367">
            <v>0</v>
          </cell>
          <cell r="H367">
            <v>-296443</v>
          </cell>
          <cell r="J367">
            <v>-1596897086</v>
          </cell>
          <cell r="K367">
            <v>-341165597</v>
          </cell>
          <cell r="M367">
            <v>-1938359126</v>
          </cell>
        </row>
        <row r="368">
          <cell r="B368">
            <v>2164003000</v>
          </cell>
          <cell r="C368" t="str">
            <v>Impuesto unico a los trabajadores</v>
          </cell>
          <cell r="D368">
            <v>-633544</v>
          </cell>
          <cell r="E368">
            <v>-10411912</v>
          </cell>
          <cell r="F368">
            <v>-6460491</v>
          </cell>
          <cell r="G368">
            <v>-2626119</v>
          </cell>
          <cell r="H368">
            <v>-8598244</v>
          </cell>
          <cell r="I368">
            <v>-241403</v>
          </cell>
          <cell r="J368">
            <v>-264423443</v>
          </cell>
          <cell r="K368">
            <v>0</v>
          </cell>
          <cell r="M368">
            <v>-293395156</v>
          </cell>
          <cell r="P368">
            <v>0</v>
          </cell>
        </row>
        <row r="369">
          <cell r="B369">
            <v>1160008000</v>
          </cell>
          <cell r="C369" t="str">
            <v>Impto especifico petroleo</v>
          </cell>
          <cell r="D369">
            <v>110207</v>
          </cell>
          <cell r="E369">
            <v>257148</v>
          </cell>
          <cell r="G369">
            <v>0</v>
          </cell>
          <cell r="J369">
            <v>2961002</v>
          </cell>
          <cell r="M369">
            <v>3328357</v>
          </cell>
        </row>
        <row r="370">
          <cell r="B370">
            <v>2164001000</v>
          </cell>
          <cell r="C370" t="str">
            <v>Impuesto al valor agregado (iva debito)</v>
          </cell>
          <cell r="D370">
            <v>-298973943</v>
          </cell>
          <cell r="E370">
            <v>-1043903312</v>
          </cell>
          <cell r="J370">
            <v>-14663031423</v>
          </cell>
          <cell r="M370">
            <v>-16005908678</v>
          </cell>
        </row>
        <row r="371">
          <cell r="B371">
            <v>2164001500</v>
          </cell>
          <cell r="C371" t="str">
            <v>Iva por pagar</v>
          </cell>
          <cell r="D371">
            <v>-12545373</v>
          </cell>
          <cell r="E371">
            <v>-268582825</v>
          </cell>
          <cell r="F371">
            <v>-316845155</v>
          </cell>
          <cell r="G371">
            <v>-92292348</v>
          </cell>
          <cell r="H371">
            <v>-129955294</v>
          </cell>
          <cell r="J371">
            <v>5827584097</v>
          </cell>
          <cell r="M371">
            <v>5007363102</v>
          </cell>
        </row>
        <row r="372">
          <cell r="B372">
            <v>2164004000</v>
          </cell>
          <cell r="C372" t="str">
            <v>Impuesto sobre honorarios</v>
          </cell>
          <cell r="E372">
            <v>0</v>
          </cell>
          <cell r="F372">
            <v>-566749</v>
          </cell>
          <cell r="G372">
            <v>-387281</v>
          </cell>
          <cell r="H372">
            <v>-211142</v>
          </cell>
          <cell r="J372">
            <v>0</v>
          </cell>
          <cell r="K372">
            <v>-497738</v>
          </cell>
          <cell r="M372">
            <v>-1662910</v>
          </cell>
          <cell r="P372">
            <v>-498</v>
          </cell>
        </row>
        <row r="373">
          <cell r="B373">
            <v>2164005500</v>
          </cell>
          <cell r="C373" t="str">
            <v>PPM por pagar</v>
          </cell>
          <cell r="D373">
            <v>-121198153</v>
          </cell>
          <cell r="E373">
            <v>-284682562</v>
          </cell>
          <cell r="F373">
            <v>-105675512</v>
          </cell>
          <cell r="G373">
            <v>-10520281</v>
          </cell>
          <cell r="H373">
            <v>-26368028</v>
          </cell>
          <cell r="I373">
            <v>-5175645</v>
          </cell>
          <cell r="J373">
            <v>-3130899796</v>
          </cell>
          <cell r="M373">
            <v>-3684519977</v>
          </cell>
        </row>
        <row r="374">
          <cell r="B374">
            <v>2180002500</v>
          </cell>
          <cell r="C374" t="str">
            <v>Ingresos servicios de ingeneria</v>
          </cell>
          <cell r="D374">
            <v>-26170780</v>
          </cell>
          <cell r="E374">
            <v>-137179345</v>
          </cell>
          <cell r="J374">
            <v>-1140211015</v>
          </cell>
          <cell r="M374">
            <v>-1303561140</v>
          </cell>
        </row>
        <row r="375">
          <cell r="B375">
            <v>2180002000</v>
          </cell>
          <cell r="C375" t="str">
            <v>Ingresos anticipados</v>
          </cell>
          <cell r="D375">
            <v>0</v>
          </cell>
          <cell r="F375">
            <v>-184492200</v>
          </cell>
          <cell r="J375">
            <v>-514821025</v>
          </cell>
          <cell r="M375">
            <v>-699313225</v>
          </cell>
        </row>
        <row r="376">
          <cell r="B376">
            <v>2180009999</v>
          </cell>
          <cell r="C376" t="str">
            <v>Val m/e ingresos anticipados corto plazo</v>
          </cell>
          <cell r="D376">
            <v>-3892191</v>
          </cell>
          <cell r="J376">
            <v>-121303799</v>
          </cell>
          <cell r="M376">
            <v>-125195990</v>
          </cell>
        </row>
        <row r="377">
          <cell r="B377" t="str">
            <v>PASIVOS, NO CORRIENTES</v>
          </cell>
          <cell r="C377" t="str">
            <v>Pasivos, No Corrientes</v>
          </cell>
          <cell r="D377">
            <v>-18430829310</v>
          </cell>
          <cell r="E377">
            <v>-57703901404</v>
          </cell>
          <cell r="F377">
            <v>-121666460</v>
          </cell>
          <cell r="G377">
            <v>-949972279</v>
          </cell>
          <cell r="H377">
            <v>-233285257</v>
          </cell>
          <cell r="I377">
            <v>0</v>
          </cell>
          <cell r="J377">
            <v>-1098132650429</v>
          </cell>
          <cell r="K377">
            <v>-273164679</v>
          </cell>
          <cell r="L377">
            <v>32000000</v>
          </cell>
          <cell r="M377">
            <v>-1175813469818</v>
          </cell>
          <cell r="O377">
            <v>-1175813470</v>
          </cell>
          <cell r="P377">
            <v>-273165</v>
          </cell>
        </row>
        <row r="378">
          <cell r="B378" t="str">
            <v>OTROS PASIVOS FINANCIEROS, NO CO</v>
          </cell>
          <cell r="C378" t="str">
            <v>Otros Pasivos Financieros, No Corriente</v>
          </cell>
          <cell r="D378">
            <v>-14410757385</v>
          </cell>
          <cell r="E378">
            <v>-40229845198</v>
          </cell>
          <cell r="J378">
            <v>-1070420294661</v>
          </cell>
          <cell r="L378">
            <v>0</v>
          </cell>
          <cell r="M378">
            <v>-1125060897244</v>
          </cell>
          <cell r="O378">
            <v>-1125060897</v>
          </cell>
          <cell r="P378">
            <v>0</v>
          </cell>
        </row>
        <row r="379">
          <cell r="B379">
            <v>2226001000</v>
          </cell>
          <cell r="C379" t="str">
            <v>Obligación  Contrato Derivado no Corriente</v>
          </cell>
          <cell r="J379">
            <v>-5742826452</v>
          </cell>
          <cell r="M379">
            <v>-5742826452</v>
          </cell>
        </row>
        <row r="380">
          <cell r="B380">
            <v>2222001000</v>
          </cell>
          <cell r="C380" t="str">
            <v>Prestamos largo plazo m/n</v>
          </cell>
          <cell r="E380">
            <v>-20000000000</v>
          </cell>
          <cell r="J380">
            <v>-116495194500</v>
          </cell>
          <cell r="M380">
            <v>-136495194500</v>
          </cell>
        </row>
        <row r="381">
          <cell r="B381">
            <v>1370001500</v>
          </cell>
          <cell r="C381" t="str">
            <v>Activación gtos bancarios</v>
          </cell>
          <cell r="J381">
            <v>254754282</v>
          </cell>
          <cell r="M381">
            <v>254754282</v>
          </cell>
        </row>
        <row r="382">
          <cell r="B382">
            <v>2224003700</v>
          </cell>
          <cell r="C382" t="str">
            <v>Prov intereses devengados AFR</v>
          </cell>
          <cell r="D382">
            <v>-88887756</v>
          </cell>
          <cell r="E382">
            <v>-124167586</v>
          </cell>
          <cell r="J382">
            <v>-724235835</v>
          </cell>
          <cell r="M382">
            <v>-937291177</v>
          </cell>
          <cell r="P382">
            <v>0</v>
          </cell>
        </row>
        <row r="383">
          <cell r="B383">
            <v>2220002000</v>
          </cell>
          <cell r="C383" t="str">
            <v>Oblig bonos largo plazo en UF</v>
          </cell>
          <cell r="J383">
            <v>-826287701000</v>
          </cell>
          <cell r="M383">
            <v>-826287701000</v>
          </cell>
          <cell r="P383">
            <v>0</v>
          </cell>
        </row>
        <row r="384">
          <cell r="B384">
            <v>2220003000</v>
          </cell>
          <cell r="C384" t="str">
            <v>Mayor valor bonos</v>
          </cell>
          <cell r="J384">
            <v>-4893552988</v>
          </cell>
          <cell r="M384">
            <v>-4893552988</v>
          </cell>
        </row>
        <row r="385">
          <cell r="B385">
            <v>1370001000</v>
          </cell>
          <cell r="C385" t="str">
            <v>Menor valor bonos</v>
          </cell>
          <cell r="J385">
            <v>3133511784</v>
          </cell>
          <cell r="M385">
            <v>3133511784</v>
          </cell>
        </row>
        <row r="386">
          <cell r="B386">
            <v>2224003200</v>
          </cell>
          <cell r="C386" t="str">
            <v>AFR documentados LP</v>
          </cell>
          <cell r="D386">
            <v>-5524568966</v>
          </cell>
          <cell r="E386">
            <v>-6088714117</v>
          </cell>
          <cell r="J386">
            <v>-48713829102</v>
          </cell>
          <cell r="M386">
            <v>-60327112185</v>
          </cell>
        </row>
        <row r="387">
          <cell r="B387">
            <v>2224009900</v>
          </cell>
          <cell r="C387" t="str">
            <v>Reajuste AFR documentados</v>
          </cell>
          <cell r="D387">
            <v>-8797300663</v>
          </cell>
          <cell r="E387">
            <v>-14016963495</v>
          </cell>
          <cell r="J387">
            <v>-70951220850</v>
          </cell>
          <cell r="M387">
            <v>-93765485008</v>
          </cell>
        </row>
        <row r="388">
          <cell r="B388" t="str">
            <v>PASIVOS POR ARRENDAMIENTOS NO CO</v>
          </cell>
          <cell r="C388" t="str">
            <v>Pasivos por arrendamientos no corrientes</v>
          </cell>
          <cell r="D388">
            <v>-3762447</v>
          </cell>
          <cell r="E388">
            <v>-143605811</v>
          </cell>
          <cell r="F388">
            <v>-121666460</v>
          </cell>
          <cell r="G388">
            <v>-949972279</v>
          </cell>
          <cell r="H388">
            <v>-201285257</v>
          </cell>
          <cell r="I388">
            <v>0</v>
          </cell>
          <cell r="J388">
            <v>-1341886386</v>
          </cell>
          <cell r="K388">
            <v>0</v>
          </cell>
          <cell r="L388">
            <v>0</v>
          </cell>
          <cell r="M388">
            <v>-2762178640</v>
          </cell>
          <cell r="O388">
            <v>-2762179</v>
          </cell>
          <cell r="P388">
            <v>0</v>
          </cell>
        </row>
        <row r="389">
          <cell r="B389">
            <v>2224006000</v>
          </cell>
          <cell r="C389" t="str">
            <v>Deuda por arrendamiento operativo LP</v>
          </cell>
          <cell r="D389">
            <v>-3762447</v>
          </cell>
          <cell r="E389">
            <v>-143605811</v>
          </cell>
          <cell r="F389">
            <v>-121666460</v>
          </cell>
          <cell r="G389">
            <v>-949972279</v>
          </cell>
          <cell r="H389">
            <v>-201285257</v>
          </cell>
          <cell r="I389">
            <v>0</v>
          </cell>
          <cell r="J389">
            <v>-1341886386</v>
          </cell>
          <cell r="K389">
            <v>0</v>
          </cell>
          <cell r="L389">
            <v>0</v>
          </cell>
          <cell r="M389">
            <v>-2762178640</v>
          </cell>
        </row>
        <row r="390">
          <cell r="B390" t="str">
            <v>OTRAS CUENTAS POR PAGAR, NO CORR</v>
          </cell>
          <cell r="C390" t="str">
            <v>Otras cuentas por pagar, no corrientes</v>
          </cell>
          <cell r="D390">
            <v>-286612837</v>
          </cell>
          <cell r="E390">
            <v>-37878980</v>
          </cell>
          <cell r="J390">
            <v>-857379349</v>
          </cell>
          <cell r="M390">
            <v>-1181871166</v>
          </cell>
          <cell r="O390">
            <v>-1181871</v>
          </cell>
          <cell r="P390">
            <v>0</v>
          </cell>
        </row>
        <row r="391">
          <cell r="B391">
            <v>2224001000</v>
          </cell>
          <cell r="C391" t="str">
            <v>AFR devolucion Agua Potable LP</v>
          </cell>
          <cell r="D391">
            <v>-178186499</v>
          </cell>
          <cell r="E391">
            <v>-30819783</v>
          </cell>
          <cell r="J391">
            <v>-737526774</v>
          </cell>
          <cell r="M391">
            <v>-946533056</v>
          </cell>
        </row>
        <row r="392">
          <cell r="B392">
            <v>2225009900</v>
          </cell>
          <cell r="C392" t="str">
            <v>Valoracion m/e proveedores largo plazo</v>
          </cell>
          <cell r="D392">
            <v>-45090168</v>
          </cell>
          <cell r="J392">
            <v>-70902188</v>
          </cell>
          <cell r="M392">
            <v>-115992356</v>
          </cell>
        </row>
        <row r="393">
          <cell r="B393">
            <v>2225003000</v>
          </cell>
          <cell r="C393" t="str">
            <v>Proveedores L.P.</v>
          </cell>
          <cell r="J393">
            <v>-48950387</v>
          </cell>
          <cell r="M393">
            <v>-48950387</v>
          </cell>
          <cell r="P393">
            <v>0</v>
          </cell>
        </row>
        <row r="394">
          <cell r="B394">
            <v>2225002000</v>
          </cell>
          <cell r="C394" t="str">
            <v>Acreedores varios largo plazo</v>
          </cell>
          <cell r="D394">
            <v>-63336170</v>
          </cell>
          <cell r="E394">
            <v>-7059197</v>
          </cell>
          <cell r="M394">
            <v>-70395367</v>
          </cell>
        </row>
        <row r="395">
          <cell r="B395" t="str">
            <v>CUENTAS POR PAGAR  ENTIDADES REL</v>
          </cell>
          <cell r="C395" t="str">
            <v>Cuentas por pagar  Entidades Relacionadas , No Corriente</v>
          </cell>
          <cell r="H395">
            <v>-32000000</v>
          </cell>
          <cell r="L395">
            <v>32000000</v>
          </cell>
          <cell r="M395">
            <v>0</v>
          </cell>
          <cell r="O395">
            <v>0</v>
          </cell>
          <cell r="P395">
            <v>0</v>
          </cell>
        </row>
        <row r="396">
          <cell r="B396">
            <v>2223002000</v>
          </cell>
          <cell r="C396" t="str">
            <v>Prestamos de  Empresa Relacionadas - no corriente</v>
          </cell>
          <cell r="H396">
            <v>-32000000</v>
          </cell>
          <cell r="L396">
            <v>32000000</v>
          </cell>
          <cell r="M396">
            <v>0</v>
          </cell>
        </row>
        <row r="397">
          <cell r="B397" t="str">
            <v>OTRAS PROVISIONES A LARGO PLAZO</v>
          </cell>
          <cell r="C397" t="str">
            <v>Otras provisiones a largo plazo</v>
          </cell>
          <cell r="E397">
            <v>-1823379128</v>
          </cell>
          <cell r="M397">
            <v>-1823379128</v>
          </cell>
          <cell r="O397">
            <v>-1823379</v>
          </cell>
          <cell r="P397">
            <v>0</v>
          </cell>
        </row>
        <row r="398">
          <cell r="B398">
            <v>2230009900</v>
          </cell>
          <cell r="C398" t="str">
            <v>Valorizacion otas provisiones LP</v>
          </cell>
          <cell r="E398">
            <v>-904060375</v>
          </cell>
          <cell r="M398">
            <v>-904060375</v>
          </cell>
        </row>
        <row r="399">
          <cell r="B399">
            <v>2230001500</v>
          </cell>
          <cell r="C399" t="str">
            <v>Otras provisiones  largo plazo</v>
          </cell>
          <cell r="E399">
            <v>-919318753</v>
          </cell>
          <cell r="M399">
            <v>-919318753</v>
          </cell>
        </row>
        <row r="400">
          <cell r="B400" t="str">
            <v>PASIVO POR IMPUESTOS DIFERIDOS</v>
          </cell>
          <cell r="C400" t="str">
            <v>Pasivo por impuestos diferidos</v>
          </cell>
          <cell r="D400">
            <v>-2455026630</v>
          </cell>
          <cell r="E400">
            <v>-12479752873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-273164679</v>
          </cell>
          <cell r="L400">
            <v>0</v>
          </cell>
          <cell r="M400">
            <v>-15207944182</v>
          </cell>
          <cell r="O400">
            <v>-15207944</v>
          </cell>
          <cell r="P400">
            <v>-273165</v>
          </cell>
        </row>
        <row r="401">
          <cell r="B401" t="str">
            <v>224000100C</v>
          </cell>
          <cell r="C401" t="str">
            <v>Pasivo x impuestos diferidos</v>
          </cell>
          <cell r="D401">
            <v>450153287</v>
          </cell>
          <cell r="E401">
            <v>11820180731</v>
          </cell>
          <cell r="F401">
            <v>58114502</v>
          </cell>
          <cell r="G401">
            <v>314005701</v>
          </cell>
          <cell r="H401">
            <v>180601527</v>
          </cell>
          <cell r="I401">
            <v>0</v>
          </cell>
          <cell r="J401">
            <v>41530643310</v>
          </cell>
          <cell r="L401">
            <v>0</v>
          </cell>
          <cell r="M401">
            <v>54353699058</v>
          </cell>
        </row>
        <row r="402">
          <cell r="B402">
            <v>2240003000</v>
          </cell>
          <cell r="C402" t="str">
            <v>Pasivo impuesto diferidos IFRS 16</v>
          </cell>
          <cell r="D402">
            <v>1975964</v>
          </cell>
          <cell r="E402">
            <v>-151499631</v>
          </cell>
          <cell r="F402">
            <v>-58991750</v>
          </cell>
          <cell r="G402">
            <v>-312580713</v>
          </cell>
          <cell r="H402">
            <v>-130276341</v>
          </cell>
          <cell r="I402">
            <v>0</v>
          </cell>
          <cell r="J402">
            <v>-595142919</v>
          </cell>
          <cell r="L402">
            <v>0</v>
          </cell>
          <cell r="M402">
            <v>-1246515390</v>
          </cell>
          <cell r="P402">
            <v>0</v>
          </cell>
        </row>
        <row r="403">
          <cell r="B403">
            <v>2240001000</v>
          </cell>
          <cell r="C403" t="str">
            <v>Impuesto diferidos por pagar</v>
          </cell>
          <cell r="D403">
            <v>-2907155881</v>
          </cell>
          <cell r="E403">
            <v>-24148433973</v>
          </cell>
          <cell r="F403">
            <v>877248</v>
          </cell>
          <cell r="G403">
            <v>-1424988</v>
          </cell>
          <cell r="H403">
            <v>-50325186</v>
          </cell>
          <cell r="J403">
            <v>-40935500391</v>
          </cell>
          <cell r="K403">
            <v>-273164679</v>
          </cell>
          <cell r="M403">
            <v>-68315127850</v>
          </cell>
        </row>
        <row r="404">
          <cell r="B404" t="str">
            <v>PROVISIONES NO CORRIENTES POR BE</v>
          </cell>
          <cell r="C404" t="str">
            <v>Provisiones no corrientes por beneficios a los empleados</v>
          </cell>
          <cell r="D404">
            <v>-403167731</v>
          </cell>
          <cell r="E404">
            <v>-2268467057</v>
          </cell>
          <cell r="F404">
            <v>0</v>
          </cell>
          <cell r="H404">
            <v>0</v>
          </cell>
          <cell r="J404">
            <v>-19650920166</v>
          </cell>
          <cell r="M404">
            <v>-22322554954</v>
          </cell>
          <cell r="O404">
            <v>-22322555</v>
          </cell>
          <cell r="P404">
            <v>0</v>
          </cell>
        </row>
        <row r="405">
          <cell r="B405">
            <v>2230001100</v>
          </cell>
          <cell r="C405" t="str">
            <v>Prov Indemnización Actuarial No corriente</v>
          </cell>
          <cell r="D405">
            <v>-414451885</v>
          </cell>
          <cell r="E405">
            <v>-2132669860</v>
          </cell>
          <cell r="J405">
            <v>-17119035170</v>
          </cell>
          <cell r="M405">
            <v>-19666156915</v>
          </cell>
          <cell r="P405">
            <v>0</v>
          </cell>
        </row>
        <row r="406">
          <cell r="B406">
            <v>2230001000</v>
          </cell>
          <cell r="C406" t="str">
            <v>Provisiones indemnizacion años largo plazo</v>
          </cell>
          <cell r="D406">
            <v>-11000000</v>
          </cell>
          <cell r="E406">
            <v>-571860008</v>
          </cell>
          <cell r="F406">
            <v>-79679460</v>
          </cell>
          <cell r="H406">
            <v>-62937780</v>
          </cell>
          <cell r="J406">
            <v>-5142206515</v>
          </cell>
          <cell r="M406">
            <v>-5867683763</v>
          </cell>
        </row>
        <row r="407">
          <cell r="B407">
            <v>1324002000</v>
          </cell>
          <cell r="C407" t="str">
            <v>Anticipos fondos de indemnizacion</v>
          </cell>
          <cell r="D407">
            <v>22284154</v>
          </cell>
          <cell r="E407">
            <v>436062811</v>
          </cell>
          <cell r="F407">
            <v>79679460</v>
          </cell>
          <cell r="H407">
            <v>62937780</v>
          </cell>
          <cell r="J407">
            <v>2610321519</v>
          </cell>
          <cell r="M407">
            <v>3211285724</v>
          </cell>
        </row>
        <row r="408">
          <cell r="B408" t="str">
            <v>OTROS PASIVOS NO FINANCIEROS NO</v>
          </cell>
          <cell r="C408" t="str">
            <v>Otros pasivos no financieros no corrientes</v>
          </cell>
          <cell r="D408">
            <v>-871502280</v>
          </cell>
          <cell r="E408">
            <v>-720972357</v>
          </cell>
          <cell r="J408">
            <v>-5862169867</v>
          </cell>
          <cell r="M408">
            <v>-7454644504</v>
          </cell>
          <cell r="O408">
            <v>-7454645</v>
          </cell>
          <cell r="P408">
            <v>0</v>
          </cell>
        </row>
        <row r="409">
          <cell r="B409">
            <v>2280001500</v>
          </cell>
          <cell r="C409" t="str">
            <v>Ing diferidos por inversiones otras sociedades</v>
          </cell>
          <cell r="D409">
            <v>-871502280</v>
          </cell>
          <cell r="E409">
            <v>-720972357</v>
          </cell>
          <cell r="J409">
            <v>-5762702152</v>
          </cell>
          <cell r="M409">
            <v>-7355176789</v>
          </cell>
          <cell r="P409">
            <v>0</v>
          </cell>
        </row>
        <row r="410">
          <cell r="B410">
            <v>2280002000</v>
          </cell>
          <cell r="C410" t="str">
            <v>Ingresos anticipados largo plazo</v>
          </cell>
          <cell r="J410">
            <v>-99467715</v>
          </cell>
          <cell r="M410">
            <v>-99467715</v>
          </cell>
        </row>
        <row r="411">
          <cell r="B411" t="str">
            <v>PATRIMONIO NETO</v>
          </cell>
          <cell r="C411" t="str">
            <v>Patrimonio Neto</v>
          </cell>
          <cell r="D411">
            <v>-70704437217</v>
          </cell>
          <cell r="E411">
            <v>-316415928928</v>
          </cell>
          <cell r="F411">
            <v>-8918200684</v>
          </cell>
          <cell r="G411">
            <v>-4572426665</v>
          </cell>
          <cell r="H411">
            <v>-10871173544</v>
          </cell>
          <cell r="I411">
            <v>-7156587088</v>
          </cell>
          <cell r="J411">
            <v>-886107766999</v>
          </cell>
          <cell r="K411">
            <v>-715849688308</v>
          </cell>
          <cell r="L411">
            <v>862567952533</v>
          </cell>
          <cell r="M411">
            <v>-1158028256900</v>
          </cell>
          <cell r="O411">
            <v>-1158028257</v>
          </cell>
          <cell r="P411">
            <v>-715849688</v>
          </cell>
        </row>
        <row r="412">
          <cell r="B412" t="str">
            <v>PATRIMONIO NETO ATRIBUIBLE A LOS</v>
          </cell>
          <cell r="C412" t="str">
            <v>Patrimonio Neto Atribuible a los Tenedores de Instrumentos d</v>
          </cell>
          <cell r="D412">
            <v>-70704437217</v>
          </cell>
          <cell r="E412">
            <v>-316415928928</v>
          </cell>
          <cell r="F412">
            <v>-8918200684</v>
          </cell>
          <cell r="G412">
            <v>-4572426665</v>
          </cell>
          <cell r="H412">
            <v>-10871173544</v>
          </cell>
          <cell r="I412">
            <v>-7156587088</v>
          </cell>
          <cell r="J412">
            <v>-886107766999</v>
          </cell>
          <cell r="K412">
            <v>-715849688308</v>
          </cell>
          <cell r="L412">
            <v>1304746521125</v>
          </cell>
          <cell r="M412">
            <v>-715849688308</v>
          </cell>
          <cell r="O412">
            <v>-715849688</v>
          </cell>
          <cell r="P412">
            <v>-715849688</v>
          </cell>
        </row>
        <row r="413">
          <cell r="B413" t="str">
            <v>CAPITAL EMITIDO</v>
          </cell>
          <cell r="C413" t="str">
            <v>Capital Emitido</v>
          </cell>
          <cell r="D413">
            <v>-9025832104</v>
          </cell>
          <cell r="E413">
            <v>-153608183051</v>
          </cell>
          <cell r="F413">
            <v>-333787041</v>
          </cell>
          <cell r="G413">
            <v>-506908174</v>
          </cell>
          <cell r="H413">
            <v>-262455762</v>
          </cell>
          <cell r="I413">
            <v>-7971221208</v>
          </cell>
          <cell r="J413">
            <v>-155567353596</v>
          </cell>
          <cell r="K413">
            <v>-468358401796</v>
          </cell>
          <cell r="L413">
            <v>327275740936</v>
          </cell>
          <cell r="M413">
            <v>-468358401796</v>
          </cell>
          <cell r="O413">
            <v>-468358402</v>
          </cell>
          <cell r="P413">
            <v>-468358402</v>
          </cell>
        </row>
        <row r="414">
          <cell r="B414">
            <v>2310001000</v>
          </cell>
          <cell r="C414" t="str">
            <v>Capital, aportes fiscales</v>
          </cell>
          <cell r="D414">
            <v>-9025832104</v>
          </cell>
          <cell r="E414">
            <v>-153608183051</v>
          </cell>
          <cell r="F414">
            <v>-333787041</v>
          </cell>
          <cell r="G414">
            <v>-506908174</v>
          </cell>
          <cell r="H414">
            <v>-262455762</v>
          </cell>
          <cell r="I414">
            <v>-7971221208</v>
          </cell>
          <cell r="J414">
            <v>-155567353596</v>
          </cell>
          <cell r="K414">
            <v>-468358401796</v>
          </cell>
          <cell r="L414">
            <v>327275740936</v>
          </cell>
          <cell r="M414">
            <v>-468358401796</v>
          </cell>
        </row>
        <row r="415">
          <cell r="B415" t="str">
            <v>GANANCIAS (PERDIDAS) ACUMULADAS</v>
          </cell>
          <cell r="C415" t="str">
            <v>Ganancias (perdidas) acumuladas</v>
          </cell>
          <cell r="D415">
            <v>-62432874246</v>
          </cell>
          <cell r="E415">
            <v>-223868171740</v>
          </cell>
          <cell r="F415">
            <v>-8611692841</v>
          </cell>
          <cell r="G415">
            <v>-4106576037</v>
          </cell>
          <cell r="H415">
            <v>-10630167335</v>
          </cell>
          <cell r="I415">
            <v>403918187</v>
          </cell>
          <cell r="J415">
            <v>-573591011868</v>
          </cell>
          <cell r="K415">
            <v>-284759701826</v>
          </cell>
          <cell r="L415">
            <v>882836575880</v>
          </cell>
          <cell r="M415">
            <v>-284759701826</v>
          </cell>
          <cell r="O415">
            <v>-284759702</v>
          </cell>
          <cell r="P415">
            <v>-284759702</v>
          </cell>
        </row>
        <row r="416">
          <cell r="B416">
            <v>2320006000</v>
          </cell>
          <cell r="C416" t="str">
            <v>Aplicacion reserva IFRS filiales</v>
          </cell>
          <cell r="E416">
            <v>-4267843417</v>
          </cell>
          <cell r="J416">
            <v>-53758354008</v>
          </cell>
          <cell r="K416">
            <v>-27240598194</v>
          </cell>
          <cell r="L416">
            <v>58026197425</v>
          </cell>
          <cell r="M416">
            <v>-27240598194</v>
          </cell>
          <cell r="P416">
            <v>-27240598</v>
          </cell>
        </row>
        <row r="417">
          <cell r="B417">
            <v>2330001000</v>
          </cell>
          <cell r="C417" t="str">
            <v>Cambio Tasa ID</v>
          </cell>
          <cell r="K417">
            <v>3411592470</v>
          </cell>
          <cell r="M417">
            <v>3411592470</v>
          </cell>
          <cell r="N417">
            <v>-75989997.759000003</v>
          </cell>
          <cell r="P417">
            <v>3411592</v>
          </cell>
        </row>
        <row r="418">
          <cell r="B418">
            <v>2320004900</v>
          </cell>
          <cell r="C418" t="str">
            <v>Reserva por ajustes varios IFRS</v>
          </cell>
          <cell r="D418">
            <v>1899200057</v>
          </cell>
          <cell r="E418">
            <v>-3364978157</v>
          </cell>
          <cell r="J418">
            <v>-86961797529</v>
          </cell>
          <cell r="K418">
            <v>1473227898</v>
          </cell>
          <cell r="L418">
            <v>88427575629</v>
          </cell>
          <cell r="M418">
            <v>1473227898</v>
          </cell>
          <cell r="N418" t="e">
            <v>#REF!</v>
          </cell>
          <cell r="P418">
            <v>1473228</v>
          </cell>
        </row>
        <row r="419">
          <cell r="B419">
            <v>2320004700</v>
          </cell>
          <cell r="C419" t="str">
            <v>Reserva revalorizacion activo fijo</v>
          </cell>
          <cell r="D419">
            <v>-16099877507</v>
          </cell>
          <cell r="E419">
            <v>-89398569226</v>
          </cell>
          <cell r="G419">
            <v>0</v>
          </cell>
          <cell r="H419">
            <v>0</v>
          </cell>
          <cell r="J419">
            <v>-146708461975</v>
          </cell>
          <cell r="L419">
            <v>252206908708</v>
          </cell>
          <cell r="M419">
            <v>0</v>
          </cell>
          <cell r="N419" t="e">
            <v>#REF!</v>
          </cell>
        </row>
        <row r="420">
          <cell r="B420">
            <v>2320005000</v>
          </cell>
          <cell r="C420" t="str">
            <v>Revalorizacion de Capital</v>
          </cell>
          <cell r="D420">
            <v>-77371150</v>
          </cell>
          <cell r="L420">
            <v>77371150</v>
          </cell>
          <cell r="M420">
            <v>0</v>
          </cell>
          <cell r="P420">
            <v>0</v>
          </cell>
        </row>
        <row r="421">
          <cell r="B421">
            <v>2320005500</v>
          </cell>
          <cell r="C421" t="str">
            <v>Otras Reservas</v>
          </cell>
          <cell r="D421">
            <v>-4699826968</v>
          </cell>
          <cell r="E421">
            <v>-56251065894</v>
          </cell>
          <cell r="F421">
            <v>0</v>
          </cell>
          <cell r="G421">
            <v>0</v>
          </cell>
          <cell r="H421">
            <v>-229912412</v>
          </cell>
          <cell r="J421">
            <v>-108113622413</v>
          </cell>
          <cell r="K421">
            <v>-53634219933</v>
          </cell>
          <cell r="L421">
            <v>169294427687</v>
          </cell>
          <cell r="M421">
            <v>-53634219933</v>
          </cell>
        </row>
        <row r="422">
          <cell r="B422">
            <v>2350001000</v>
          </cell>
          <cell r="C422" t="str">
            <v>Resultados acumulados al inici</v>
          </cell>
          <cell r="D422">
            <v>-40617609658</v>
          </cell>
          <cell r="E422">
            <v>-57169376086</v>
          </cell>
          <cell r="F422">
            <v>-6841553763</v>
          </cell>
          <cell r="G422">
            <v>-3354682864</v>
          </cell>
          <cell r="H422">
            <v>-9554236436</v>
          </cell>
          <cell r="I422">
            <v>165324209</v>
          </cell>
          <cell r="J422">
            <v>-84658336596</v>
          </cell>
          <cell r="K422">
            <v>-163533346019</v>
          </cell>
          <cell r="L422">
            <v>202030471194</v>
          </cell>
          <cell r="M422">
            <v>-163533346019</v>
          </cell>
          <cell r="N422">
            <v>-78875009423</v>
          </cell>
        </row>
        <row r="423">
          <cell r="B423">
            <v>2350002000</v>
          </cell>
          <cell r="C423" t="str">
            <v>Utilidad (pérdida)del ejercicio</v>
          </cell>
          <cell r="D423">
            <v>-4053412886</v>
          </cell>
          <cell r="E423">
            <v>-19166198514</v>
          </cell>
          <cell r="F423">
            <v>-2528770112</v>
          </cell>
          <cell r="G423">
            <v>-1074133104</v>
          </cell>
          <cell r="H423">
            <v>-1208597839</v>
          </cell>
          <cell r="I423">
            <v>238593978</v>
          </cell>
          <cell r="J423">
            <v>-133390420546</v>
          </cell>
          <cell r="K423">
            <v>-65277258048</v>
          </cell>
          <cell r="L423">
            <v>161182939023</v>
          </cell>
          <cell r="M423">
            <v>-65277258048</v>
          </cell>
        </row>
        <row r="424">
          <cell r="B424">
            <v>2360001000</v>
          </cell>
          <cell r="C424" t="str">
            <v>Dividendos provisorios</v>
          </cell>
          <cell r="D424">
            <v>1216023866</v>
          </cell>
          <cell r="E424">
            <v>5749859554</v>
          </cell>
          <cell r="F424">
            <v>758631034</v>
          </cell>
          <cell r="G424">
            <v>322239931</v>
          </cell>
          <cell r="H424">
            <v>362579352</v>
          </cell>
          <cell r="J424">
            <v>39999981199</v>
          </cell>
          <cell r="K424">
            <v>20040900000</v>
          </cell>
          <cell r="L424">
            <v>-48409314936</v>
          </cell>
          <cell r="M424">
            <v>20040900000</v>
          </cell>
        </row>
        <row r="425">
          <cell r="B425" t="str">
            <v>PRIMAS DE EMISION</v>
          </cell>
          <cell r="C425" t="str">
            <v>Primas de emision</v>
          </cell>
          <cell r="J425">
            <v>-164064038163</v>
          </cell>
          <cell r="L425">
            <v>164064038163</v>
          </cell>
          <cell r="M425">
            <v>0</v>
          </cell>
          <cell r="O425">
            <v>0</v>
          </cell>
          <cell r="P425">
            <v>0</v>
          </cell>
        </row>
        <row r="426">
          <cell r="B426">
            <v>2310002000</v>
          </cell>
          <cell r="C426" t="str">
            <v>Sobreprecio venta acciones propias</v>
          </cell>
          <cell r="J426">
            <v>-164064038163</v>
          </cell>
          <cell r="L426">
            <v>164064038163</v>
          </cell>
          <cell r="M426">
            <v>0</v>
          </cell>
        </row>
        <row r="427">
          <cell r="B427" t="str">
            <v>OTRAS PARTICIPACIONES EN EL PATR</v>
          </cell>
          <cell r="C427" t="str">
            <v>Otras participaciones en el patrimonio</v>
          </cell>
          <cell r="D427">
            <v>754269133</v>
          </cell>
          <cell r="E427">
            <v>61060425863</v>
          </cell>
          <cell r="F427">
            <v>27279198</v>
          </cell>
          <cell r="G427">
            <v>41057546</v>
          </cell>
          <cell r="H427">
            <v>21449553</v>
          </cell>
          <cell r="I427">
            <v>410715933</v>
          </cell>
          <cell r="J427">
            <v>5965550209</v>
          </cell>
          <cell r="K427">
            <v>37268415314</v>
          </cell>
          <cell r="L427">
            <v>-68280747435</v>
          </cell>
          <cell r="M427">
            <v>37268415314</v>
          </cell>
          <cell r="O427">
            <v>37268415</v>
          </cell>
          <cell r="P427">
            <v>37268415</v>
          </cell>
        </row>
        <row r="428">
          <cell r="B428">
            <v>2320004500</v>
          </cell>
          <cell r="C428" t="str">
            <v>Combinacion de negocio</v>
          </cell>
          <cell r="D428">
            <v>16620779</v>
          </cell>
          <cell r="E428">
            <v>48506589048</v>
          </cell>
          <cell r="G428">
            <v>-370210</v>
          </cell>
          <cell r="I428">
            <v>410715933</v>
          </cell>
          <cell r="J428">
            <v>-6748402472</v>
          </cell>
          <cell r="K428">
            <v>-3372540686</v>
          </cell>
          <cell r="L428">
            <v>-42185153078</v>
          </cell>
          <cell r="M428">
            <v>-3372540686</v>
          </cell>
          <cell r="Q428" t="e">
            <v>#REF!</v>
          </cell>
          <cell r="R428" t="e">
            <v>#REF!</v>
          </cell>
        </row>
        <row r="429">
          <cell r="B429">
            <v>2320002000</v>
          </cell>
          <cell r="C429" t="str">
            <v>Reserva capital propio art.41</v>
          </cell>
          <cell r="D429">
            <v>737648354</v>
          </cell>
          <cell r="E429">
            <v>12553836815</v>
          </cell>
          <cell r="F429">
            <v>27279198</v>
          </cell>
          <cell r="G429">
            <v>41427756</v>
          </cell>
          <cell r="H429">
            <v>21449553</v>
          </cell>
          <cell r="J429">
            <v>12713952681</v>
          </cell>
          <cell r="K429">
            <v>40640956000</v>
          </cell>
          <cell r="L429">
            <v>-26095594357</v>
          </cell>
          <cell r="M429">
            <v>40640956000</v>
          </cell>
        </row>
        <row r="430">
          <cell r="B430" t="str">
            <v>OTRAS RESERVAS</v>
          </cell>
          <cell r="C430" t="str">
            <v>Otras Reservas</v>
          </cell>
          <cell r="J430">
            <v>1149086419</v>
          </cell>
          <cell r="L430">
            <v>-1149086419</v>
          </cell>
          <cell r="M430">
            <v>0</v>
          </cell>
          <cell r="O430">
            <v>0</v>
          </cell>
          <cell r="P430">
            <v>0</v>
          </cell>
        </row>
        <row r="431">
          <cell r="B431">
            <v>2320007000</v>
          </cell>
          <cell r="C431" t="str">
            <v>Otras Reservas Cobertura</v>
          </cell>
          <cell r="J431">
            <v>1149086419</v>
          </cell>
          <cell r="L431">
            <v>-1149086419</v>
          </cell>
          <cell r="M431">
            <v>0</v>
          </cell>
        </row>
        <row r="432">
          <cell r="B432" t="str">
            <v>PARTICIPACIONES NO CONTROLADORAS</v>
          </cell>
          <cell r="C432" t="str">
            <v>Participaciones no controladoras</v>
          </cell>
          <cell r="L432">
            <v>-442178568592</v>
          </cell>
          <cell r="M432">
            <v>-442178568592</v>
          </cell>
          <cell r="O432">
            <v>-442178569</v>
          </cell>
          <cell r="P432">
            <v>0</v>
          </cell>
        </row>
        <row r="433">
          <cell r="B433">
            <v>2290001000</v>
          </cell>
          <cell r="C433" t="str">
            <v>Interes Minoritario</v>
          </cell>
          <cell r="L433">
            <v>-442178568592</v>
          </cell>
          <cell r="M433">
            <v>-442178568592</v>
          </cell>
        </row>
        <row r="436">
          <cell r="K436" t="str">
            <v>Control minoritarios</v>
          </cell>
          <cell r="L436">
            <v>0.49897659999999999</v>
          </cell>
          <cell r="M436" t="str">
            <v>Interes minoritario</v>
          </cell>
          <cell r="N436" t="str">
            <v>Aguas Andinas</v>
          </cell>
        </row>
        <row r="437">
          <cell r="K437" t="str">
            <v>Patrimonio AA</v>
          </cell>
          <cell r="L437">
            <v>-886107766999</v>
          </cell>
          <cell r="M437">
            <v>-442147040810.75323</v>
          </cell>
          <cell r="N437">
            <v>-31468385</v>
          </cell>
          <cell r="O437">
            <v>-442178509195.75323</v>
          </cell>
          <cell r="P437">
            <v>59396.246765136719</v>
          </cell>
        </row>
        <row r="438">
          <cell r="K438" t="str">
            <v>Resultado AA</v>
          </cell>
          <cell r="L438">
            <v>133390420546</v>
          </cell>
          <cell r="M438">
            <v>66558698516.61322</v>
          </cell>
          <cell r="N438">
            <v>1895042</v>
          </cell>
          <cell r="O438">
            <v>66560593558.61322</v>
          </cell>
          <cell r="P438">
            <v>-209.38677978515625</v>
          </cell>
        </row>
        <row r="441">
          <cell r="L441">
            <v>0.50102340000000001</v>
          </cell>
        </row>
        <row r="442">
          <cell r="J442">
            <v>380191582784</v>
          </cell>
          <cell r="K442">
            <v>715309148254</v>
          </cell>
          <cell r="L442">
            <v>0.49897659999999999</v>
          </cell>
        </row>
        <row r="443">
          <cell r="J443">
            <v>0.16533071928218079</v>
          </cell>
          <cell r="K443">
            <v>0.99751785022717887</v>
          </cell>
          <cell r="L443">
            <v>1</v>
          </cell>
        </row>
      </sheetData>
      <sheetData sheetId="1"/>
      <sheetData sheetId="2">
        <row r="1">
          <cell r="B1" t="str">
            <v>Posición</v>
          </cell>
          <cell r="C1" t="str">
            <v/>
          </cell>
          <cell r="D1" t="str">
            <v>Manquehue S.A.
12/2024</v>
          </cell>
          <cell r="E1" t="str">
            <v>Cordillera S.A.
12/2024</v>
          </cell>
          <cell r="F1" t="str">
            <v>Ecoriles S.A.
12/2024</v>
          </cell>
          <cell r="G1" t="str">
            <v>Gestión y Servicios S.A.
12/2024</v>
          </cell>
          <cell r="H1" t="str">
            <v>Anam S.A.
12/2024</v>
          </cell>
          <cell r="I1" t="str">
            <v>Aguas del  Maipo S.A.
12/2024</v>
          </cell>
          <cell r="J1" t="str">
            <v>Andinas S.A.
12/2024</v>
          </cell>
          <cell r="K1" t="str">
            <v>Iam S.A.
12/2024</v>
          </cell>
          <cell r="L1" t="str">
            <v>Ajustes Consolidación
12/2024</v>
          </cell>
          <cell r="M1" t="str">
            <v>Consolidado
12/2024</v>
          </cell>
          <cell r="O1" t="str">
            <v>IAM ©
M$</v>
          </cell>
        </row>
        <row r="2">
          <cell r="B2" t="str">
            <v>E1BALFECU</v>
          </cell>
          <cell r="C2" t="str">
            <v>BALANCE FECU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O2">
            <v>3290770798</v>
          </cell>
        </row>
        <row r="3">
          <cell r="B3" t="str">
            <v>ACTIVOS</v>
          </cell>
          <cell r="C3" t="str">
            <v>Activos</v>
          </cell>
          <cell r="D3">
            <v>148683288092</v>
          </cell>
          <cell r="E3">
            <v>640630410221</v>
          </cell>
          <cell r="F3">
            <v>12803606889</v>
          </cell>
          <cell r="G3">
            <v>11524103225</v>
          </cell>
          <cell r="H3">
            <v>15442926164</v>
          </cell>
          <cell r="I3">
            <v>12562564855</v>
          </cell>
          <cell r="J3">
            <v>2841459115431</v>
          </cell>
          <cell r="K3">
            <v>939281429644</v>
          </cell>
          <cell r="L3">
            <v>-1331616646187</v>
          </cell>
          <cell r="M3">
            <v>3290770798334</v>
          </cell>
          <cell r="N3">
            <v>0</v>
          </cell>
          <cell r="O3">
            <v>3290770798</v>
          </cell>
        </row>
        <row r="4">
          <cell r="B4" t="str">
            <v>ACTIVOS, CORRIENTE</v>
          </cell>
          <cell r="C4" t="str">
            <v>Activos, Corriente</v>
          </cell>
          <cell r="D4">
            <v>6839993927</v>
          </cell>
          <cell r="E4">
            <v>24680613555</v>
          </cell>
          <cell r="F4">
            <v>11402995914</v>
          </cell>
          <cell r="G4">
            <v>7474694715</v>
          </cell>
          <cell r="H4">
            <v>8738755419</v>
          </cell>
          <cell r="I4">
            <v>1507288508</v>
          </cell>
          <cell r="J4">
            <v>274983322908</v>
          </cell>
          <cell r="K4">
            <v>20553060092</v>
          </cell>
          <cell r="L4">
            <v>-66239592108</v>
          </cell>
          <cell r="M4">
            <v>289941132930</v>
          </cell>
          <cell r="N4">
            <v>0</v>
          </cell>
          <cell r="O4">
            <v>289941133</v>
          </cell>
        </row>
        <row r="5">
          <cell r="B5" t="str">
            <v>ACTIVOS CORRIENTES EN OPERACION</v>
          </cell>
          <cell r="C5" t="str">
            <v>Activos Corrientes en Operacion</v>
          </cell>
          <cell r="D5">
            <v>6839993927</v>
          </cell>
          <cell r="E5">
            <v>24680613555</v>
          </cell>
          <cell r="F5">
            <v>11402995914</v>
          </cell>
          <cell r="G5">
            <v>7474694715</v>
          </cell>
          <cell r="H5">
            <v>8738755419</v>
          </cell>
          <cell r="I5">
            <v>1507288508</v>
          </cell>
          <cell r="J5">
            <v>274983322908</v>
          </cell>
          <cell r="K5">
            <v>20553060092</v>
          </cell>
          <cell r="L5">
            <v>-66239592108</v>
          </cell>
          <cell r="M5">
            <v>289941132930</v>
          </cell>
          <cell r="N5">
            <v>0</v>
          </cell>
          <cell r="O5">
            <v>289941133</v>
          </cell>
        </row>
        <row r="6">
          <cell r="B6" t="str">
            <v>EFECTIVO Y EQUIVALENTES AL</v>
          </cell>
          <cell r="C6" t="str">
            <v>Efectivo y Equivalentes al Efectivo</v>
          </cell>
          <cell r="D6">
            <v>764900105</v>
          </cell>
          <cell r="E6">
            <v>1442171035</v>
          </cell>
          <cell r="F6">
            <v>4383264045</v>
          </cell>
          <cell r="G6">
            <v>1154057462</v>
          </cell>
          <cell r="H6">
            <v>1751712489</v>
          </cell>
          <cell r="I6">
            <v>10282169</v>
          </cell>
          <cell r="J6">
            <v>99252043352</v>
          </cell>
          <cell r="K6">
            <v>1232444493</v>
          </cell>
          <cell r="M6">
            <v>109990875150</v>
          </cell>
          <cell r="N6">
            <v>0</v>
          </cell>
          <cell r="O6">
            <v>109990875</v>
          </cell>
        </row>
        <row r="7">
          <cell r="B7" t="str">
            <v>1110001J20</v>
          </cell>
          <cell r="C7" t="str">
            <v>Banco Chile (cargos esperados)</v>
          </cell>
          <cell r="F7">
            <v>5600</v>
          </cell>
          <cell r="M7">
            <v>5600</v>
          </cell>
          <cell r="N7">
            <v>0</v>
          </cell>
        </row>
        <row r="8">
          <cell r="B8" t="str">
            <v>1110016322</v>
          </cell>
          <cell r="C8" t="str">
            <v>0163 - Banco BCI - USD (transferencias emitidas)</v>
          </cell>
          <cell r="J8">
            <v>-9810405</v>
          </cell>
          <cell r="M8">
            <v>-9810405</v>
          </cell>
          <cell r="N8">
            <v>0</v>
          </cell>
        </row>
        <row r="9">
          <cell r="B9" t="str">
            <v>1110001G20</v>
          </cell>
          <cell r="C9" t="str">
            <v>Banco Chile - cargos esperados</v>
          </cell>
          <cell r="G9">
            <v>772855</v>
          </cell>
          <cell r="M9">
            <v>772855</v>
          </cell>
          <cell r="N9">
            <v>0</v>
          </cell>
        </row>
        <row r="10">
          <cell r="B10" t="str">
            <v>1110504660</v>
          </cell>
          <cell r="C10" t="str">
            <v>5046 - BBVA (depósitos por aclarar)</v>
          </cell>
          <cell r="J10">
            <v>-1537620</v>
          </cell>
          <cell r="M10">
            <v>-1537620</v>
          </cell>
          <cell r="N10">
            <v>0</v>
          </cell>
        </row>
        <row r="11">
          <cell r="B11" t="str">
            <v>1110001360</v>
          </cell>
          <cell r="C11" t="str">
            <v>Banco Chile  PAC (depositos por aclarar)</v>
          </cell>
          <cell r="J11">
            <v>-208185163</v>
          </cell>
          <cell r="M11">
            <v>-208185163</v>
          </cell>
          <cell r="N11">
            <v>0</v>
          </cell>
        </row>
        <row r="12">
          <cell r="B12" t="str">
            <v>1110001H60</v>
          </cell>
          <cell r="C12" t="str">
            <v>Banco Chile - depósitos por aclarar</v>
          </cell>
          <cell r="I12">
            <v>-7936836</v>
          </cell>
          <cell r="M12">
            <v>-7936836</v>
          </cell>
          <cell r="N12">
            <v>0</v>
          </cell>
        </row>
        <row r="13">
          <cell r="B13" t="str">
            <v>1110135A00</v>
          </cell>
          <cell r="C13" t="str">
            <v>135A - Santander Santiago USD</v>
          </cell>
          <cell r="E13">
            <v>-2820</v>
          </cell>
          <cell r="M13">
            <v>-2820</v>
          </cell>
          <cell r="N13">
            <v>0</v>
          </cell>
        </row>
        <row r="14">
          <cell r="B14" t="str">
            <v>1110139A80</v>
          </cell>
          <cell r="C14" t="str">
            <v>139A - Banco ITAU (cargos por aclarar)</v>
          </cell>
          <cell r="E14">
            <v>1426070</v>
          </cell>
          <cell r="M14">
            <v>1426070</v>
          </cell>
          <cell r="N14">
            <v>0</v>
          </cell>
        </row>
        <row r="15">
          <cell r="B15" t="str">
            <v>1110016341</v>
          </cell>
          <cell r="C15" t="str">
            <v>0163 - Banco BCI - USD (depósitos propios)</v>
          </cell>
          <cell r="J15">
            <v>-14260933</v>
          </cell>
          <cell r="M15">
            <v>-14260933</v>
          </cell>
          <cell r="N15">
            <v>0</v>
          </cell>
        </row>
        <row r="16">
          <cell r="B16" t="str">
            <v>1110016300</v>
          </cell>
          <cell r="C16" t="str">
            <v>0163 - Banco BCI Disponible</v>
          </cell>
          <cell r="J16">
            <v>148341081</v>
          </cell>
          <cell r="M16">
            <v>148341081</v>
          </cell>
          <cell r="N16">
            <v>0</v>
          </cell>
        </row>
        <row r="17">
          <cell r="B17" t="str">
            <v>1110016200</v>
          </cell>
          <cell r="C17" t="str">
            <v>0162 - Banco BCI Disponible</v>
          </cell>
          <cell r="J17">
            <v>59858154</v>
          </cell>
          <cell r="M17">
            <v>59858154</v>
          </cell>
          <cell r="N17">
            <v>0</v>
          </cell>
        </row>
        <row r="18">
          <cell r="B18" t="str">
            <v>1110999999</v>
          </cell>
          <cell r="C18" t="str">
            <v>Valoracion m/e banco</v>
          </cell>
          <cell r="E18">
            <v>2820</v>
          </cell>
          <cell r="G18">
            <v>-5691160</v>
          </cell>
          <cell r="J18">
            <v>-35362682</v>
          </cell>
          <cell r="M18">
            <v>-41051022</v>
          </cell>
          <cell r="N18">
            <v>0</v>
          </cell>
        </row>
        <row r="19">
          <cell r="B19" t="str">
            <v>1110012A41</v>
          </cell>
          <cell r="C19" t="str">
            <v>012A - Baanco Estado (depósitos propios)</v>
          </cell>
          <cell r="E19">
            <v>-1370899</v>
          </cell>
          <cell r="M19">
            <v>-1370899</v>
          </cell>
          <cell r="N19">
            <v>0</v>
          </cell>
        </row>
        <row r="20">
          <cell r="B20" t="str">
            <v>1110012A00</v>
          </cell>
          <cell r="C20" t="str">
            <v>0121 - Banco Estado  (Disponible)</v>
          </cell>
          <cell r="E20">
            <v>62931239</v>
          </cell>
          <cell r="M20">
            <v>62931239</v>
          </cell>
          <cell r="N20">
            <v>0</v>
          </cell>
        </row>
        <row r="21">
          <cell r="B21" t="str">
            <v>1110012Q00</v>
          </cell>
          <cell r="C21" t="str">
            <v>012Q - Banco Estado  (Disponible)</v>
          </cell>
          <cell r="D21">
            <v>20541016</v>
          </cell>
          <cell r="M21">
            <v>20541016</v>
          </cell>
          <cell r="N21">
            <v>0</v>
          </cell>
        </row>
        <row r="22">
          <cell r="B22" t="str">
            <v>1110039Q41</v>
          </cell>
          <cell r="C22" t="str">
            <v>039Q - BOSTON PAC (Depósitos Propios)</v>
          </cell>
          <cell r="D22">
            <v>14465879</v>
          </cell>
          <cell r="M22">
            <v>14465879</v>
          </cell>
          <cell r="N22">
            <v>0</v>
          </cell>
        </row>
        <row r="23">
          <cell r="B23" t="str">
            <v>1110139A00</v>
          </cell>
          <cell r="C23" t="str">
            <v>139A - Banco Itau Disponible</v>
          </cell>
          <cell r="E23">
            <v>57271660</v>
          </cell>
          <cell r="M23">
            <v>57271660</v>
          </cell>
          <cell r="N23">
            <v>0</v>
          </cell>
        </row>
        <row r="24">
          <cell r="B24" t="str">
            <v>1110139A41</v>
          </cell>
          <cell r="C24" t="str">
            <v>139A - Banco Itau (depósitos propios)</v>
          </cell>
          <cell r="E24">
            <v>-45403851</v>
          </cell>
          <cell r="M24">
            <v>-45403851</v>
          </cell>
          <cell r="N24">
            <v>0</v>
          </cell>
        </row>
        <row r="25">
          <cell r="B25" t="str">
            <v>1110504600</v>
          </cell>
          <cell r="C25" t="str">
            <v>5046 - BBVA Disponible</v>
          </cell>
          <cell r="J25">
            <v>744635</v>
          </cell>
          <cell r="M25">
            <v>744635</v>
          </cell>
          <cell r="N25">
            <v>0</v>
          </cell>
        </row>
        <row r="26">
          <cell r="B26" t="str">
            <v>1110001B60</v>
          </cell>
          <cell r="C26" t="str">
            <v>Banco Chile (depositos por aclarar)</v>
          </cell>
          <cell r="E26">
            <v>-2677560</v>
          </cell>
          <cell r="M26">
            <v>-2677560</v>
          </cell>
          <cell r="N26">
            <v>0</v>
          </cell>
        </row>
        <row r="27">
          <cell r="B27" t="str">
            <v>1110001P60</v>
          </cell>
          <cell r="C27" t="str">
            <v>Banco Chile (depositos por aclarar)</v>
          </cell>
          <cell r="D27">
            <v>-53473259</v>
          </cell>
          <cell r="M27">
            <v>-53473259</v>
          </cell>
          <cell r="N27">
            <v>0</v>
          </cell>
        </row>
        <row r="28">
          <cell r="B28" t="str">
            <v>1110016I00</v>
          </cell>
          <cell r="C28" t="str">
            <v>016I - Banco BCI</v>
          </cell>
          <cell r="G28">
            <v>14570664</v>
          </cell>
          <cell r="M28">
            <v>14570664</v>
          </cell>
          <cell r="N28">
            <v>0</v>
          </cell>
        </row>
        <row r="29">
          <cell r="B29" t="str">
            <v>1110001J60</v>
          </cell>
          <cell r="C29" t="str">
            <v>Banco Chile (depositos por aclarar)</v>
          </cell>
          <cell r="F29">
            <v>-7163637</v>
          </cell>
          <cell r="M29">
            <v>-7163637</v>
          </cell>
          <cell r="N29">
            <v>0</v>
          </cell>
        </row>
        <row r="30">
          <cell r="B30" t="str">
            <v>1110001M60</v>
          </cell>
          <cell r="C30" t="str">
            <v>Banco Chile (depositos por aclarar)</v>
          </cell>
          <cell r="H30">
            <v>-21491460</v>
          </cell>
          <cell r="M30">
            <v>-21491460</v>
          </cell>
          <cell r="N30">
            <v>0</v>
          </cell>
        </row>
        <row r="31">
          <cell r="B31" t="str">
            <v>1110016G00</v>
          </cell>
          <cell r="C31" t="str">
            <v>Banco Credito e inversiones</v>
          </cell>
          <cell r="G31">
            <v>24351377</v>
          </cell>
          <cell r="M31">
            <v>24351377</v>
          </cell>
          <cell r="N31">
            <v>0</v>
          </cell>
        </row>
        <row r="32">
          <cell r="B32" t="str">
            <v>1110001J41</v>
          </cell>
          <cell r="C32" t="str">
            <v>Banco Chile (depósitos propios)</v>
          </cell>
          <cell r="F32">
            <v>-395940</v>
          </cell>
          <cell r="M32">
            <v>-395940</v>
          </cell>
          <cell r="N32">
            <v>0</v>
          </cell>
        </row>
        <row r="33">
          <cell r="B33" t="str">
            <v>1110049141</v>
          </cell>
          <cell r="C33" t="str">
            <v>0491 - security pac (depósitos propios)</v>
          </cell>
          <cell r="J33">
            <v>-672066</v>
          </cell>
          <cell r="M33">
            <v>-672066</v>
          </cell>
          <cell r="N33">
            <v>0</v>
          </cell>
        </row>
        <row r="34">
          <cell r="B34" t="str">
            <v>1110001M41</v>
          </cell>
          <cell r="C34" t="str">
            <v>Banco Chile (depósitos propios)</v>
          </cell>
          <cell r="H34">
            <v>-2885200</v>
          </cell>
          <cell r="M34">
            <v>-2885200</v>
          </cell>
          <cell r="N34">
            <v>0</v>
          </cell>
        </row>
        <row r="35">
          <cell r="B35" t="str">
            <v>1110001M80</v>
          </cell>
          <cell r="C35" t="str">
            <v>Banco  Chile (cargos por aclarar)</v>
          </cell>
          <cell r="H35">
            <v>611770</v>
          </cell>
          <cell r="M35">
            <v>611770</v>
          </cell>
          <cell r="N35">
            <v>0</v>
          </cell>
        </row>
        <row r="36">
          <cell r="B36" t="str">
            <v>1110001J00</v>
          </cell>
          <cell r="C36" t="str">
            <v>Banco Chile  -  Cartola</v>
          </cell>
          <cell r="F36">
            <v>26654983</v>
          </cell>
          <cell r="M36">
            <v>26654983</v>
          </cell>
          <cell r="N36">
            <v>0</v>
          </cell>
        </row>
        <row r="37">
          <cell r="B37" t="str">
            <v>1110001M00</v>
          </cell>
          <cell r="C37" t="str">
            <v>Banco Chile  -  Cartola</v>
          </cell>
          <cell r="H37">
            <v>22745734</v>
          </cell>
          <cell r="M37">
            <v>22745734</v>
          </cell>
          <cell r="N37">
            <v>0</v>
          </cell>
        </row>
        <row r="38">
          <cell r="B38" t="str">
            <v>1110001G60</v>
          </cell>
          <cell r="C38" t="str">
            <v>Banco Chile - depositos por aclarar</v>
          </cell>
          <cell r="G38">
            <v>-3763851</v>
          </cell>
          <cell r="M38">
            <v>-3763851</v>
          </cell>
          <cell r="N38">
            <v>0</v>
          </cell>
        </row>
        <row r="39">
          <cell r="B39" t="str">
            <v>1110001H00</v>
          </cell>
          <cell r="C39" t="str">
            <v>Banco Chile - disponible</v>
          </cell>
          <cell r="I39">
            <v>18219005</v>
          </cell>
          <cell r="M39">
            <v>18219005</v>
          </cell>
          <cell r="N39">
            <v>0</v>
          </cell>
        </row>
        <row r="40">
          <cell r="B40" t="str">
            <v>1110001G00</v>
          </cell>
          <cell r="C40" t="str">
            <v>Banco Chile - disponible</v>
          </cell>
          <cell r="G40">
            <v>48232024</v>
          </cell>
          <cell r="M40">
            <v>48232024</v>
          </cell>
          <cell r="N40">
            <v>0</v>
          </cell>
        </row>
        <row r="41">
          <cell r="B41" t="str">
            <v>1110507141</v>
          </cell>
          <cell r="C41" t="str">
            <v>5071 - del desarrollo-pac (depósitos propios)</v>
          </cell>
          <cell r="J41">
            <v>-66558209</v>
          </cell>
          <cell r="M41">
            <v>-66558209</v>
          </cell>
          <cell r="N41">
            <v>0</v>
          </cell>
        </row>
        <row r="42">
          <cell r="B42" t="str">
            <v>1110001Q22</v>
          </cell>
          <cell r="C42" t="str">
            <v>Bco  CHILE (Transferencias)</v>
          </cell>
          <cell r="D42">
            <v>-17980109</v>
          </cell>
          <cell r="M42">
            <v>-17980109</v>
          </cell>
          <cell r="N42">
            <v>0</v>
          </cell>
        </row>
        <row r="43">
          <cell r="B43" t="str">
            <v>1110039180</v>
          </cell>
          <cell r="C43" t="str">
            <v xml:space="preserve"> Itaú pac (cargos por aclarar)</v>
          </cell>
          <cell r="J43">
            <v>3803229</v>
          </cell>
          <cell r="M43">
            <v>3803229</v>
          </cell>
          <cell r="N43">
            <v>0</v>
          </cell>
        </row>
        <row r="44">
          <cell r="B44" t="str">
            <v>1120003000</v>
          </cell>
          <cell r="C44" t="str">
            <v>Intereses devengados menor 90 dias</v>
          </cell>
          <cell r="E44">
            <v>174293</v>
          </cell>
          <cell r="F44">
            <v>5016667</v>
          </cell>
          <cell r="G44">
            <v>562800</v>
          </cell>
          <cell r="H44">
            <v>0</v>
          </cell>
          <cell r="J44">
            <v>304088368</v>
          </cell>
          <cell r="K44">
            <v>0</v>
          </cell>
          <cell r="M44">
            <v>309842128</v>
          </cell>
          <cell r="N44">
            <v>0</v>
          </cell>
        </row>
        <row r="45">
          <cell r="B45" t="str">
            <v>1120001000</v>
          </cell>
          <cell r="C45" t="str">
            <v>Dep.plazo menor de  90 dias</v>
          </cell>
          <cell r="D45">
            <v>0</v>
          </cell>
          <cell r="E45">
            <v>152000000</v>
          </cell>
          <cell r="F45">
            <v>2500000000</v>
          </cell>
          <cell r="G45">
            <v>1005000000</v>
          </cell>
          <cell r="H45">
            <v>0</v>
          </cell>
          <cell r="J45">
            <v>87525000000</v>
          </cell>
          <cell r="K45">
            <v>900000000</v>
          </cell>
          <cell r="M45">
            <v>92082000000</v>
          </cell>
          <cell r="N45">
            <v>0</v>
          </cell>
        </row>
        <row r="46">
          <cell r="B46" t="str">
            <v>1120004000</v>
          </cell>
          <cell r="C46" t="str">
            <v>Inversiones en fondos mutuos</v>
          </cell>
          <cell r="D46">
            <v>304000000</v>
          </cell>
          <cell r="E46">
            <v>530000000</v>
          </cell>
          <cell r="F46">
            <v>1850000000</v>
          </cell>
          <cell r="G46">
            <v>0</v>
          </cell>
          <cell r="H46">
            <v>1740000000</v>
          </cell>
          <cell r="J46">
            <v>1144000000</v>
          </cell>
          <cell r="M46">
            <v>5568000000</v>
          </cell>
          <cell r="N46">
            <v>0</v>
          </cell>
        </row>
        <row r="47">
          <cell r="B47" t="str">
            <v>1120004300</v>
          </cell>
          <cell r="C47" t="str">
            <v>Int.devengados fondo mutuos</v>
          </cell>
          <cell r="D47">
            <v>38380</v>
          </cell>
          <cell r="E47">
            <v>71233</v>
          </cell>
          <cell r="F47">
            <v>252833</v>
          </cell>
          <cell r="G47">
            <v>0</v>
          </cell>
          <cell r="H47">
            <v>237800</v>
          </cell>
          <cell r="J47">
            <v>158317</v>
          </cell>
          <cell r="M47">
            <v>758563</v>
          </cell>
          <cell r="N47">
            <v>0</v>
          </cell>
        </row>
        <row r="48">
          <cell r="B48" t="str">
            <v>1110037I00</v>
          </cell>
          <cell r="C48" t="str">
            <v>037I - Santander Santiago</v>
          </cell>
          <cell r="K48">
            <v>239501</v>
          </cell>
          <cell r="M48">
            <v>239501</v>
          </cell>
          <cell r="N48">
            <v>0</v>
          </cell>
        </row>
        <row r="49">
          <cell r="B49" t="str">
            <v>1110039141</v>
          </cell>
          <cell r="C49" t="str">
            <v xml:space="preserve"> Itaú pac (depósitos propios)</v>
          </cell>
          <cell r="J49">
            <v>-21484213</v>
          </cell>
          <cell r="M49">
            <v>-21484213</v>
          </cell>
          <cell r="N49">
            <v>0</v>
          </cell>
        </row>
        <row r="50">
          <cell r="B50" t="str">
            <v>1110037Q00</v>
          </cell>
          <cell r="C50" t="str">
            <v>037Q - SANTANDER PAC (SALDO CARTOLA)</v>
          </cell>
          <cell r="D50">
            <v>21017308</v>
          </cell>
          <cell r="M50">
            <v>21017308</v>
          </cell>
          <cell r="N50">
            <v>0</v>
          </cell>
        </row>
        <row r="51">
          <cell r="B51" t="str">
            <v>1110037Q41</v>
          </cell>
          <cell r="C51" t="str">
            <v>037Q - SANTANDER PAC (Depósitos Propios)</v>
          </cell>
          <cell r="D51">
            <v>48682655</v>
          </cell>
          <cell r="M51">
            <v>48682655</v>
          </cell>
          <cell r="N51">
            <v>0</v>
          </cell>
        </row>
        <row r="52">
          <cell r="B52" t="str">
            <v>1110039100</v>
          </cell>
          <cell r="C52" t="str">
            <v>Banco Itaú - Pac</v>
          </cell>
          <cell r="J52">
            <v>375877153</v>
          </cell>
          <cell r="M52">
            <v>375877153</v>
          </cell>
          <cell r="N52">
            <v>0</v>
          </cell>
        </row>
        <row r="53">
          <cell r="B53" t="str">
            <v>1110039Q00</v>
          </cell>
          <cell r="C53" t="str">
            <v>039Q - BOSTON   (SALDO CARTOLA)</v>
          </cell>
          <cell r="D53">
            <v>18814896</v>
          </cell>
          <cell r="M53">
            <v>18814896</v>
          </cell>
          <cell r="N53">
            <v>0</v>
          </cell>
        </row>
        <row r="54">
          <cell r="B54" t="str">
            <v>1110049100</v>
          </cell>
          <cell r="C54" t="str">
            <v>0491 - security pac</v>
          </cell>
          <cell r="J54">
            <v>12798576</v>
          </cell>
          <cell r="M54">
            <v>12798576</v>
          </cell>
          <cell r="N54">
            <v>0</v>
          </cell>
        </row>
        <row r="55">
          <cell r="B55" t="str">
            <v>1110049A00</v>
          </cell>
          <cell r="C55" t="str">
            <v>049A - Banco Security - PAC</v>
          </cell>
          <cell r="E55">
            <v>4385409</v>
          </cell>
          <cell r="M55">
            <v>4385409</v>
          </cell>
          <cell r="N55">
            <v>0</v>
          </cell>
        </row>
        <row r="56">
          <cell r="B56" t="str">
            <v>1110504100</v>
          </cell>
          <cell r="C56" t="str">
            <v>5041 - bhif matriz</v>
          </cell>
          <cell r="J56">
            <v>449848</v>
          </cell>
          <cell r="M56">
            <v>449848</v>
          </cell>
          <cell r="N56">
            <v>0</v>
          </cell>
        </row>
        <row r="57">
          <cell r="B57" t="str">
            <v>1110504141</v>
          </cell>
          <cell r="C57" t="str">
            <v>5041 - bhif matriz (depósitos propios)</v>
          </cell>
          <cell r="J57">
            <v>-126086</v>
          </cell>
          <cell r="M57">
            <v>-126086</v>
          </cell>
          <cell r="N57">
            <v>0</v>
          </cell>
        </row>
        <row r="58">
          <cell r="B58" t="str">
            <v>1110504160</v>
          </cell>
          <cell r="C58" t="str">
            <v>5041 - bhif matriz (depósitos por aclarar)</v>
          </cell>
          <cell r="J58">
            <v>-17640524</v>
          </cell>
          <cell r="M58">
            <v>-17640524</v>
          </cell>
          <cell r="N58">
            <v>0</v>
          </cell>
        </row>
        <row r="59">
          <cell r="B59" t="str">
            <v>1110504A00</v>
          </cell>
          <cell r="C59" t="str">
            <v>504A - Banco BHIF - PAC</v>
          </cell>
          <cell r="E59">
            <v>466521</v>
          </cell>
          <cell r="M59">
            <v>466521</v>
          </cell>
          <cell r="N59">
            <v>0</v>
          </cell>
        </row>
        <row r="60">
          <cell r="B60" t="str">
            <v>1110504J00</v>
          </cell>
          <cell r="C60" t="str">
            <v>504J - Banco BHIF</v>
          </cell>
          <cell r="F60">
            <v>9014979</v>
          </cell>
          <cell r="M60">
            <v>9014979</v>
          </cell>
          <cell r="N60">
            <v>0</v>
          </cell>
        </row>
        <row r="61">
          <cell r="B61" t="str">
            <v>1110504M00</v>
          </cell>
          <cell r="C61" t="str">
            <v>BBVA</v>
          </cell>
          <cell r="H61">
            <v>13872689</v>
          </cell>
          <cell r="M61">
            <v>13872689</v>
          </cell>
          <cell r="N61">
            <v>0</v>
          </cell>
        </row>
        <row r="62">
          <cell r="B62" t="str">
            <v>1110507100</v>
          </cell>
          <cell r="C62" t="str">
            <v>5071 - del desarrollo-pac</v>
          </cell>
          <cell r="J62">
            <v>856009</v>
          </cell>
          <cell r="M62">
            <v>856009</v>
          </cell>
          <cell r="N62">
            <v>0</v>
          </cell>
        </row>
        <row r="63">
          <cell r="B63" t="str">
            <v>1110999900</v>
          </cell>
          <cell r="C63" t="str">
            <v>Pagos en Transito</v>
          </cell>
          <cell r="E63">
            <v>0</v>
          </cell>
          <cell r="F63">
            <v>-121440</v>
          </cell>
          <cell r="G63">
            <v>-45540</v>
          </cell>
          <cell r="H63">
            <v>-1378844</v>
          </cell>
          <cell r="J63">
            <v>-2810922</v>
          </cell>
          <cell r="M63">
            <v>-4356746</v>
          </cell>
          <cell r="N63">
            <v>0</v>
          </cell>
        </row>
        <row r="64">
          <cell r="B64" t="str">
            <v>1110001100</v>
          </cell>
          <cell r="C64" t="str">
            <v>Banco Chile  -  Cartola</v>
          </cell>
          <cell r="J64">
            <v>252462639</v>
          </cell>
          <cell r="M64">
            <v>252462639</v>
          </cell>
          <cell r="N64">
            <v>0</v>
          </cell>
        </row>
        <row r="65">
          <cell r="B65" t="str">
            <v>1110001120</v>
          </cell>
          <cell r="C65" t="str">
            <v>Banco Chile (cargos esperados)</v>
          </cell>
          <cell r="J65">
            <v>559595</v>
          </cell>
          <cell r="M65">
            <v>559595</v>
          </cell>
          <cell r="N65">
            <v>0</v>
          </cell>
        </row>
        <row r="66">
          <cell r="B66" t="str">
            <v>1110001121</v>
          </cell>
          <cell r="C66" t="str">
            <v>Banco Chile (cheques girados)</v>
          </cell>
          <cell r="J66">
            <v>-139941</v>
          </cell>
          <cell r="M66">
            <v>-139941</v>
          </cell>
          <cell r="N66">
            <v>0</v>
          </cell>
        </row>
        <row r="67">
          <cell r="B67" t="str">
            <v>1110001141</v>
          </cell>
          <cell r="C67" t="str">
            <v>Banco Chile (depósitos propios)</v>
          </cell>
          <cell r="J67">
            <v>52208755</v>
          </cell>
          <cell r="M67">
            <v>52208755</v>
          </cell>
          <cell r="N67">
            <v>0</v>
          </cell>
        </row>
        <row r="68">
          <cell r="B68" t="str">
            <v>1110001160</v>
          </cell>
          <cell r="C68" t="str">
            <v>Banco Chile (depositos por aclarar)</v>
          </cell>
          <cell r="J68">
            <v>-9154416</v>
          </cell>
          <cell r="M68">
            <v>-9154416</v>
          </cell>
          <cell r="N68">
            <v>0</v>
          </cell>
        </row>
        <row r="69">
          <cell r="B69" t="str">
            <v>1110001165</v>
          </cell>
          <cell r="C69" t="str">
            <v>Banco Chile  (recaudacion PAC)</v>
          </cell>
          <cell r="J69">
            <v>-141472131</v>
          </cell>
          <cell r="M69">
            <v>-141472131</v>
          </cell>
          <cell r="N69">
            <v>0</v>
          </cell>
        </row>
        <row r="70">
          <cell r="B70" t="str">
            <v>1110001181</v>
          </cell>
          <cell r="C70" t="str">
            <v>Banco Chile (cheques protestados)</v>
          </cell>
          <cell r="J70">
            <v>647620</v>
          </cell>
          <cell r="M70">
            <v>647620</v>
          </cell>
          <cell r="N70">
            <v>0</v>
          </cell>
        </row>
        <row r="71">
          <cell r="B71" t="str">
            <v>1110001A00</v>
          </cell>
          <cell r="C71" t="str">
            <v>0011 - Banco de Chile</v>
          </cell>
          <cell r="E71">
            <v>118002789</v>
          </cell>
          <cell r="M71">
            <v>118002789</v>
          </cell>
          <cell r="N71">
            <v>0</v>
          </cell>
        </row>
        <row r="72">
          <cell r="B72" t="str">
            <v>1110001A20</v>
          </cell>
          <cell r="C72" t="str">
            <v>001A - Chile Pac (cargos esperados)</v>
          </cell>
          <cell r="E72">
            <v>88314</v>
          </cell>
          <cell r="M72">
            <v>88314</v>
          </cell>
          <cell r="N72">
            <v>0</v>
          </cell>
        </row>
        <row r="73">
          <cell r="B73" t="str">
            <v>1110001A21</v>
          </cell>
          <cell r="C73" t="str">
            <v>001A - Chile Pac (cheques girados)</v>
          </cell>
          <cell r="E73">
            <v>-132317</v>
          </cell>
          <cell r="M73">
            <v>-132317</v>
          </cell>
          <cell r="N73">
            <v>0</v>
          </cell>
        </row>
        <row r="74">
          <cell r="B74" t="str">
            <v>1110001A41</v>
          </cell>
          <cell r="C74" t="str">
            <v>001A - Chile Pac (depósitos propios)</v>
          </cell>
          <cell r="E74">
            <v>3762875</v>
          </cell>
          <cell r="M74">
            <v>3762875</v>
          </cell>
          <cell r="N74">
            <v>0</v>
          </cell>
        </row>
        <row r="75">
          <cell r="B75" t="str">
            <v>1110001A60</v>
          </cell>
          <cell r="C75" t="str">
            <v>001A - Chile Pac (depósitos por aclarar)</v>
          </cell>
          <cell r="E75">
            <v>-82271732</v>
          </cell>
          <cell r="M75">
            <v>-82271732</v>
          </cell>
          <cell r="N75">
            <v>0</v>
          </cell>
        </row>
        <row r="76">
          <cell r="B76" t="str">
            <v>1110001A65</v>
          </cell>
          <cell r="C76" t="str">
            <v>001A - Chile Pac (recaudación pac)</v>
          </cell>
          <cell r="E76">
            <v>-81343552</v>
          </cell>
          <cell r="M76">
            <v>-81343552</v>
          </cell>
          <cell r="N76">
            <v>0</v>
          </cell>
        </row>
        <row r="77">
          <cell r="B77" t="str">
            <v>1110001I00</v>
          </cell>
          <cell r="C77" t="str">
            <v>001I - de chile</v>
          </cell>
          <cell r="K77">
            <v>332204992</v>
          </cell>
          <cell r="M77">
            <v>332204992</v>
          </cell>
          <cell r="N77">
            <v>0</v>
          </cell>
        </row>
        <row r="78">
          <cell r="B78" t="str">
            <v>1110001Q00</v>
          </cell>
          <cell r="C78" t="str">
            <v>001Q - DE CHILE  (SALDO CARTOLA)</v>
          </cell>
          <cell r="D78">
            <v>20176904</v>
          </cell>
          <cell r="M78">
            <v>20176904</v>
          </cell>
          <cell r="N78">
            <v>0</v>
          </cell>
        </row>
        <row r="79">
          <cell r="B79" t="str">
            <v>1110001Q41</v>
          </cell>
          <cell r="C79" t="str">
            <v>001Q - DE CHILE (Depósitos Propios)</v>
          </cell>
          <cell r="D79">
            <v>2921330</v>
          </cell>
          <cell r="M79">
            <v>2921330</v>
          </cell>
          <cell r="N79">
            <v>0</v>
          </cell>
        </row>
        <row r="80">
          <cell r="B80" t="str">
            <v>1110001Q60</v>
          </cell>
          <cell r="C80" t="str">
            <v>001Q - DE CHILE (Depósitos por Aclarar)</v>
          </cell>
          <cell r="D80">
            <v>-24429745</v>
          </cell>
          <cell r="M80">
            <v>-24429745</v>
          </cell>
          <cell r="N80">
            <v>0</v>
          </cell>
        </row>
        <row r="81">
          <cell r="B81" t="str">
            <v>1110001Q80</v>
          </cell>
          <cell r="C81" t="str">
            <v>001Q - DE CHILE (Cargos por Aclarar)</v>
          </cell>
          <cell r="D81">
            <v>98869133</v>
          </cell>
          <cell r="M81">
            <v>98869133</v>
          </cell>
          <cell r="N81">
            <v>0</v>
          </cell>
        </row>
        <row r="82">
          <cell r="B82" t="str">
            <v>1110012100</v>
          </cell>
          <cell r="C82" t="str">
            <v>0121 - estado</v>
          </cell>
          <cell r="J82">
            <v>1163765663</v>
          </cell>
          <cell r="M82">
            <v>1163765663</v>
          </cell>
          <cell r="N82">
            <v>0</v>
          </cell>
        </row>
        <row r="83">
          <cell r="B83" t="str">
            <v>1110012141</v>
          </cell>
          <cell r="C83" t="str">
            <v>0121 - estado (depósitos propios)</v>
          </cell>
          <cell r="J83">
            <v>-427653968</v>
          </cell>
          <cell r="M83">
            <v>-427653968</v>
          </cell>
          <cell r="N83">
            <v>0</v>
          </cell>
        </row>
        <row r="84">
          <cell r="B84" t="str">
            <v>1110012181</v>
          </cell>
          <cell r="C84" t="str">
            <v>0121 - estado (cheques protestados)</v>
          </cell>
          <cell r="J84">
            <v>195000</v>
          </cell>
          <cell r="M84">
            <v>195000</v>
          </cell>
          <cell r="N84">
            <v>0</v>
          </cell>
        </row>
        <row r="85">
          <cell r="B85" t="str">
            <v>1110014100</v>
          </cell>
          <cell r="C85" t="str">
            <v>0141 - Scotianbank-pac</v>
          </cell>
          <cell r="J85">
            <v>127745586</v>
          </cell>
          <cell r="M85">
            <v>127745586</v>
          </cell>
          <cell r="N85">
            <v>0</v>
          </cell>
        </row>
        <row r="86">
          <cell r="B86" t="str">
            <v>1110014141</v>
          </cell>
          <cell r="C86" t="str">
            <v>0141 - sudamericano-pac (depósitos propios)</v>
          </cell>
          <cell r="J86">
            <v>-319036160</v>
          </cell>
          <cell r="M86">
            <v>-319036160</v>
          </cell>
          <cell r="N86">
            <v>0</v>
          </cell>
        </row>
        <row r="87">
          <cell r="B87" t="str">
            <v>1110014A00</v>
          </cell>
          <cell r="C87" t="str">
            <v>014A - Sudamericano-pac</v>
          </cell>
          <cell r="E87">
            <v>45947796</v>
          </cell>
          <cell r="M87">
            <v>45947796</v>
          </cell>
          <cell r="N87">
            <v>0</v>
          </cell>
        </row>
        <row r="88">
          <cell r="B88" t="str">
            <v>1110014A41</v>
          </cell>
          <cell r="C88" t="str">
            <v>014A - Sudamericano-Pac (depósitos propios)</v>
          </cell>
          <cell r="E88">
            <v>-55729304</v>
          </cell>
          <cell r="M88">
            <v>-55729304</v>
          </cell>
          <cell r="N88">
            <v>0</v>
          </cell>
        </row>
        <row r="89">
          <cell r="B89" t="str">
            <v>1110016100</v>
          </cell>
          <cell r="C89" t="str">
            <v>0161 - credito-pac</v>
          </cell>
          <cell r="J89">
            <v>5217788676</v>
          </cell>
          <cell r="M89">
            <v>5217788676</v>
          </cell>
          <cell r="N89">
            <v>0</v>
          </cell>
        </row>
        <row r="90">
          <cell r="B90" t="str">
            <v>1110016122</v>
          </cell>
          <cell r="C90" t="str">
            <v>0161 - BCI (transferencias emitidas)</v>
          </cell>
          <cell r="J90">
            <v>-56458</v>
          </cell>
          <cell r="M90">
            <v>-56458</v>
          </cell>
          <cell r="N90">
            <v>0</v>
          </cell>
        </row>
        <row r="91">
          <cell r="B91" t="str">
            <v>1110016141</v>
          </cell>
          <cell r="C91" t="str">
            <v>0161 - credito-pac (depósitos propios)</v>
          </cell>
          <cell r="J91">
            <v>2627091853</v>
          </cell>
          <cell r="M91">
            <v>2627091853</v>
          </cell>
          <cell r="N91">
            <v>0</v>
          </cell>
        </row>
        <row r="92">
          <cell r="B92" t="str">
            <v>1110016165</v>
          </cell>
          <cell r="C92" t="str">
            <v>0161 - credito pac (recaudación pac)</v>
          </cell>
          <cell r="J92">
            <v>-1046</v>
          </cell>
          <cell r="M92">
            <v>-1046</v>
          </cell>
          <cell r="N92">
            <v>0</v>
          </cell>
        </row>
        <row r="93">
          <cell r="B93" t="str">
            <v>1110016181</v>
          </cell>
          <cell r="C93" t="str">
            <v>0161 - credito-pac (cheques protestados)</v>
          </cell>
          <cell r="J93">
            <v>62452683</v>
          </cell>
          <cell r="M93">
            <v>62452683</v>
          </cell>
          <cell r="N93">
            <v>0</v>
          </cell>
        </row>
        <row r="94">
          <cell r="B94" t="str">
            <v>1110016A00</v>
          </cell>
          <cell r="C94" t="str">
            <v>016A - Banco de Crédito PAC</v>
          </cell>
          <cell r="E94">
            <v>49616345</v>
          </cell>
          <cell r="M94">
            <v>49616345</v>
          </cell>
          <cell r="N94">
            <v>0</v>
          </cell>
        </row>
        <row r="95">
          <cell r="B95" t="str">
            <v>1110016A41</v>
          </cell>
          <cell r="C95" t="str">
            <v>016A - Credito - Pac (depósitos propios)</v>
          </cell>
          <cell r="E95">
            <v>539663889</v>
          </cell>
          <cell r="M95">
            <v>539663889</v>
          </cell>
          <cell r="N95">
            <v>0</v>
          </cell>
        </row>
        <row r="96">
          <cell r="B96" t="str">
            <v>1110016A65</v>
          </cell>
          <cell r="C96" t="str">
            <v>016A - Credito - Pac (recaudación pac)</v>
          </cell>
          <cell r="E96">
            <v>-2790901</v>
          </cell>
          <cell r="M96">
            <v>-2790901</v>
          </cell>
          <cell r="N96">
            <v>0</v>
          </cell>
        </row>
        <row r="97">
          <cell r="B97" t="str">
            <v>1110016A81</v>
          </cell>
          <cell r="C97" t="str">
            <v>016A - Credito - Pac (cheques protestados)</v>
          </cell>
          <cell r="E97">
            <v>5194560</v>
          </cell>
          <cell r="M97">
            <v>5194560</v>
          </cell>
          <cell r="N97">
            <v>0</v>
          </cell>
        </row>
        <row r="98">
          <cell r="B98" t="str">
            <v>1110016K00</v>
          </cell>
          <cell r="C98" t="str">
            <v>161K - BCI  (disponible)</v>
          </cell>
          <cell r="G98">
            <v>69638358</v>
          </cell>
          <cell r="M98">
            <v>69638358</v>
          </cell>
          <cell r="N98">
            <v>0</v>
          </cell>
        </row>
        <row r="99">
          <cell r="B99" t="str">
            <v>1110016Q00</v>
          </cell>
          <cell r="C99" t="str">
            <v>016Q - CREDITO  (SALDO CARTOLA)</v>
          </cell>
          <cell r="D99">
            <v>130271064</v>
          </cell>
          <cell r="M99">
            <v>130271064</v>
          </cell>
          <cell r="N99">
            <v>0</v>
          </cell>
        </row>
        <row r="100">
          <cell r="B100" t="str">
            <v>1110016Q41</v>
          </cell>
          <cell r="C100" t="str">
            <v>016Q - CREDITO   (Depósitos Propios)</v>
          </cell>
          <cell r="D100">
            <v>175176340</v>
          </cell>
          <cell r="M100">
            <v>175176340</v>
          </cell>
          <cell r="N100">
            <v>0</v>
          </cell>
        </row>
        <row r="101">
          <cell r="B101" t="str">
            <v>1110028100</v>
          </cell>
          <cell r="C101" t="str">
            <v>0281 - bice pac</v>
          </cell>
          <cell r="J101">
            <v>32473749</v>
          </cell>
          <cell r="M101">
            <v>32473749</v>
          </cell>
          <cell r="N101">
            <v>0</v>
          </cell>
        </row>
        <row r="102">
          <cell r="B102" t="str">
            <v>1110028141</v>
          </cell>
          <cell r="C102" t="str">
            <v>0281 - bice pac (depósitos propios)</v>
          </cell>
          <cell r="J102">
            <v>-22490513</v>
          </cell>
          <cell r="M102">
            <v>-22490513</v>
          </cell>
          <cell r="N102">
            <v>0</v>
          </cell>
        </row>
        <row r="103">
          <cell r="B103" t="str">
            <v>1110028A00</v>
          </cell>
          <cell r="C103" t="str">
            <v>028A - Banco Bice PAC</v>
          </cell>
          <cell r="E103">
            <v>11052076</v>
          </cell>
          <cell r="M103">
            <v>11052076</v>
          </cell>
          <cell r="N103">
            <v>0</v>
          </cell>
        </row>
        <row r="104">
          <cell r="B104" t="str">
            <v>1110028A41</v>
          </cell>
          <cell r="C104" t="str">
            <v>028A  - bice pac (depósitos propios)</v>
          </cell>
          <cell r="E104">
            <v>-8269273</v>
          </cell>
          <cell r="M104">
            <v>-8269273</v>
          </cell>
          <cell r="N104">
            <v>0</v>
          </cell>
        </row>
        <row r="105">
          <cell r="B105" t="str">
            <v>1110028Q00</v>
          </cell>
          <cell r="C105" t="str">
            <v>028Q - BICE   (SALDO CARTOLA)</v>
          </cell>
          <cell r="D105">
            <v>5808313</v>
          </cell>
          <cell r="M105">
            <v>5808313</v>
          </cell>
          <cell r="N105">
            <v>0</v>
          </cell>
        </row>
        <row r="106">
          <cell r="B106" t="str">
            <v>1110035100</v>
          </cell>
          <cell r="C106" t="str">
            <v>0351 - Santander Santiago</v>
          </cell>
          <cell r="J106">
            <v>606044078</v>
          </cell>
          <cell r="M106">
            <v>606044078</v>
          </cell>
          <cell r="N106">
            <v>0</v>
          </cell>
        </row>
        <row r="107">
          <cell r="B107" t="str">
            <v>1110035141</v>
          </cell>
          <cell r="C107" t="str">
            <v>0351 - santiago (depósitos propios)</v>
          </cell>
          <cell r="J107">
            <v>978291081</v>
          </cell>
          <cell r="M107">
            <v>978291081</v>
          </cell>
          <cell r="N107">
            <v>0</v>
          </cell>
        </row>
        <row r="108">
          <cell r="B108" t="str">
            <v>1110035160</v>
          </cell>
          <cell r="C108" t="str">
            <v>0351 - santiago (depósitos por aclarar)</v>
          </cell>
          <cell r="J108">
            <v>-100</v>
          </cell>
          <cell r="M108">
            <v>-100</v>
          </cell>
          <cell r="N108">
            <v>0</v>
          </cell>
        </row>
        <row r="109">
          <cell r="B109" t="str">
            <v>1110035300</v>
          </cell>
          <cell r="C109" t="str">
            <v>0353 - Banco Santander (Disponible)</v>
          </cell>
          <cell r="J109">
            <v>-147205440</v>
          </cell>
          <cell r="M109">
            <v>-147205440</v>
          </cell>
          <cell r="N109">
            <v>0</v>
          </cell>
        </row>
        <row r="110">
          <cell r="B110" t="str">
            <v>1110035A00</v>
          </cell>
          <cell r="C110" t="str">
            <v>0351 - Banco Santiago PAC</v>
          </cell>
          <cell r="E110">
            <v>228983710</v>
          </cell>
          <cell r="M110">
            <v>228983710</v>
          </cell>
          <cell r="N110">
            <v>0</v>
          </cell>
        </row>
        <row r="111">
          <cell r="B111" t="str">
            <v>1110035A41</v>
          </cell>
          <cell r="C111" t="str">
            <v>035A - Santiago (depósitos propios)</v>
          </cell>
          <cell r="E111">
            <v>21345705</v>
          </cell>
          <cell r="M111">
            <v>21345705</v>
          </cell>
          <cell r="N111">
            <v>0</v>
          </cell>
        </row>
        <row r="112">
          <cell r="B112" t="str">
            <v>1110035A60</v>
          </cell>
          <cell r="C112" t="str">
            <v>035A - Santiago (depósitos por aclarar)</v>
          </cell>
          <cell r="E112">
            <v>-15780</v>
          </cell>
          <cell r="M112">
            <v>-15780</v>
          </cell>
          <cell r="N112">
            <v>0</v>
          </cell>
        </row>
        <row r="113">
          <cell r="B113" t="str">
            <v>1110035A65</v>
          </cell>
          <cell r="C113" t="str">
            <v>035A - Santiago (recaudación pac)</v>
          </cell>
          <cell r="E113">
            <v>-110208280</v>
          </cell>
          <cell r="M113">
            <v>-110208280</v>
          </cell>
          <cell r="N113">
            <v>0</v>
          </cell>
        </row>
        <row r="114">
          <cell r="B114" t="str">
            <v>1110035G00</v>
          </cell>
          <cell r="C114" t="str">
            <v>035G - Banco Santiago</v>
          </cell>
          <cell r="G114">
            <v>429935</v>
          </cell>
          <cell r="M114">
            <v>429935</v>
          </cell>
          <cell r="N114">
            <v>0</v>
          </cell>
        </row>
        <row r="115">
          <cell r="B115" t="str">
            <v>OTROS ACTIVOS NO FINANCIEROS, CO</v>
          </cell>
          <cell r="C115" t="str">
            <v>Otros Activos No Financieros, Corriente</v>
          </cell>
          <cell r="D115">
            <v>295505825</v>
          </cell>
          <cell r="E115">
            <v>167593256</v>
          </cell>
          <cell r="F115">
            <v>0</v>
          </cell>
          <cell r="G115">
            <v>0</v>
          </cell>
          <cell r="H115">
            <v>0</v>
          </cell>
          <cell r="I115">
            <v>519177318</v>
          </cell>
          <cell r="J115">
            <v>2659355230</v>
          </cell>
          <cell r="K115">
            <v>0</v>
          </cell>
          <cell r="M115">
            <v>3641631629</v>
          </cell>
          <cell r="N115">
            <v>0</v>
          </cell>
          <cell r="O115">
            <v>3641632</v>
          </cell>
        </row>
        <row r="116">
          <cell r="B116" t="str">
            <v>1160002500</v>
          </cell>
          <cell r="C116" t="str">
            <v>Remanente credito Fiscal</v>
          </cell>
          <cell r="D116">
            <v>257023377</v>
          </cell>
          <cell r="G116">
            <v>0</v>
          </cell>
          <cell r="I116">
            <v>519177318</v>
          </cell>
          <cell r="M116">
            <v>776200695</v>
          </cell>
          <cell r="N116">
            <v>0</v>
          </cell>
        </row>
        <row r="117">
          <cell r="B117" t="str">
            <v>1185001000</v>
          </cell>
          <cell r="C117" t="str">
            <v>Nuevos proyectos</v>
          </cell>
          <cell r="J117">
            <v>14378998</v>
          </cell>
          <cell r="M117">
            <v>14378998</v>
          </cell>
          <cell r="N117">
            <v>0</v>
          </cell>
        </row>
        <row r="118">
          <cell r="B118" t="str">
            <v>1170004000</v>
          </cell>
          <cell r="C118" t="str">
            <v>Gastos anticipados</v>
          </cell>
          <cell r="D118">
            <v>38482448</v>
          </cell>
          <cell r="E118">
            <v>167593256</v>
          </cell>
          <cell r="J118">
            <v>2622629631</v>
          </cell>
          <cell r="M118">
            <v>2828705335</v>
          </cell>
          <cell r="N118">
            <v>0</v>
          </cell>
        </row>
        <row r="119">
          <cell r="B119" t="str">
            <v>1170001000</v>
          </cell>
          <cell r="C119" t="str">
            <v>Seguros anticipados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22346601</v>
          </cell>
          <cell r="K119">
            <v>0</v>
          </cell>
          <cell r="M119">
            <v>22346601</v>
          </cell>
          <cell r="N119">
            <v>0</v>
          </cell>
        </row>
        <row r="120">
          <cell r="B120" t="str">
            <v>DEUDORES COMERCIALES Y OTRAS CUE</v>
          </cell>
          <cell r="C120" t="str">
            <v>Deudores Comerciales y Otras Cuentas por Cobrar, Neto, Corri</v>
          </cell>
          <cell r="D120">
            <v>5337792976</v>
          </cell>
          <cell r="E120">
            <v>15441501971</v>
          </cell>
          <cell r="F120">
            <v>6073511507</v>
          </cell>
          <cell r="G120">
            <v>2280840165</v>
          </cell>
          <cell r="H120">
            <v>5849192380</v>
          </cell>
          <cell r="I120">
            <v>976907020</v>
          </cell>
          <cell r="J120">
            <v>96444717602</v>
          </cell>
          <cell r="K120">
            <v>6425186</v>
          </cell>
          <cell r="M120">
            <v>132410888807</v>
          </cell>
          <cell r="N120">
            <v>0</v>
          </cell>
          <cell r="O120">
            <v>132410889</v>
          </cell>
        </row>
        <row r="121">
          <cell r="B121" t="str">
            <v>1112002000</v>
          </cell>
          <cell r="C121" t="str">
            <v>Deposito por Aclarar Rendiciones</v>
          </cell>
          <cell r="E121">
            <v>0</v>
          </cell>
          <cell r="F121">
            <v>-129514</v>
          </cell>
          <cell r="G121">
            <v>0</v>
          </cell>
          <cell r="H121">
            <v>2305000</v>
          </cell>
          <cell r="J121">
            <v>699102</v>
          </cell>
          <cell r="M121">
            <v>2874588</v>
          </cell>
          <cell r="N121">
            <v>0</v>
          </cell>
        </row>
        <row r="122">
          <cell r="B122" t="str">
            <v>1140003200</v>
          </cell>
          <cell r="C122" t="str">
            <v>Anticipo bienestar AA</v>
          </cell>
          <cell r="J122">
            <v>39226</v>
          </cell>
          <cell r="M122">
            <v>39226</v>
          </cell>
          <cell r="N122">
            <v>0</v>
          </cell>
        </row>
        <row r="123">
          <cell r="B123" t="str">
            <v>1142005700</v>
          </cell>
          <cell r="C123" t="str">
            <v>Anticipo Bono termino de negociación</v>
          </cell>
          <cell r="D123">
            <v>47692786</v>
          </cell>
          <cell r="E123">
            <v>482953858</v>
          </cell>
          <cell r="F123">
            <v>300962699</v>
          </cell>
          <cell r="G123">
            <v>137475753</v>
          </cell>
          <cell r="H123">
            <v>490086398</v>
          </cell>
          <cell r="J123">
            <v>1415379992</v>
          </cell>
          <cell r="M123">
            <v>2874551486</v>
          </cell>
          <cell r="N123">
            <v>0</v>
          </cell>
        </row>
        <row r="124">
          <cell r="B124" t="str">
            <v>1142004000</v>
          </cell>
          <cell r="C124" t="str">
            <v>Descuentos sharing</v>
          </cell>
          <cell r="D124">
            <v>0</v>
          </cell>
          <cell r="E124">
            <v>0</v>
          </cell>
          <cell r="J124">
            <v>-20752630</v>
          </cell>
          <cell r="M124">
            <v>-20752630</v>
          </cell>
          <cell r="N124">
            <v>0</v>
          </cell>
        </row>
        <row r="125">
          <cell r="B125" t="str">
            <v>1131002500</v>
          </cell>
          <cell r="C125" t="str">
            <v>Transitoria de APA y CPA  (2)</v>
          </cell>
          <cell r="D125">
            <v>772311</v>
          </cell>
          <cell r="E125">
            <v>10370423</v>
          </cell>
          <cell r="J125">
            <v>172064538</v>
          </cell>
          <cell r="M125">
            <v>183207272</v>
          </cell>
          <cell r="N125">
            <v>0</v>
          </cell>
        </row>
        <row r="126">
          <cell r="B126" t="str">
            <v>1140004000</v>
          </cell>
          <cell r="C126" t="str">
            <v>Depósito en garantia por arriendo</v>
          </cell>
          <cell r="D126">
            <v>2602860</v>
          </cell>
          <cell r="E126">
            <v>1717791</v>
          </cell>
          <cell r="F126">
            <v>1040000</v>
          </cell>
          <cell r="G126">
            <v>10267416</v>
          </cell>
          <cell r="H126">
            <v>4151638</v>
          </cell>
          <cell r="J126">
            <v>46010155</v>
          </cell>
          <cell r="M126">
            <v>65789860</v>
          </cell>
          <cell r="N126">
            <v>0</v>
          </cell>
        </row>
        <row r="127">
          <cell r="B127" t="str">
            <v>1140099999</v>
          </cell>
          <cell r="C127" t="str">
            <v>Valorm/e deudores</v>
          </cell>
          <cell r="D127">
            <v>1622001</v>
          </cell>
          <cell r="E127">
            <v>1125491</v>
          </cell>
          <cell r="J127">
            <v>46278103</v>
          </cell>
          <cell r="M127">
            <v>49025595</v>
          </cell>
          <cell r="N127">
            <v>0</v>
          </cell>
        </row>
        <row r="128">
          <cell r="B128" t="str">
            <v>1185003000</v>
          </cell>
          <cell r="C128" t="str">
            <v>Ingresos por recibir</v>
          </cell>
          <cell r="E128">
            <v>26973000</v>
          </cell>
          <cell r="M128">
            <v>26973000</v>
          </cell>
          <cell r="N128">
            <v>0</v>
          </cell>
        </row>
        <row r="129">
          <cell r="B129" t="str">
            <v>1142003300</v>
          </cell>
          <cell r="C129" t="str">
            <v>Convenios Unidad de bienestar</v>
          </cell>
          <cell r="D129">
            <v>-97034</v>
          </cell>
          <cell r="E129">
            <v>-496122</v>
          </cell>
          <cell r="F129">
            <v>-177653</v>
          </cell>
          <cell r="G129">
            <v>4169160</v>
          </cell>
          <cell r="H129">
            <v>-409781</v>
          </cell>
          <cell r="J129">
            <v>-4130042</v>
          </cell>
          <cell r="M129">
            <v>-1141472</v>
          </cell>
          <cell r="N129">
            <v>0</v>
          </cell>
        </row>
        <row r="130">
          <cell r="B130" t="str">
            <v>1142002500</v>
          </cell>
          <cell r="C130" t="str">
            <v>Cta de paso licencias médicas</v>
          </cell>
          <cell r="D130">
            <v>973880</v>
          </cell>
          <cell r="E130">
            <v>6347191</v>
          </cell>
          <cell r="F130">
            <v>15650913</v>
          </cell>
          <cell r="G130">
            <v>874430</v>
          </cell>
          <cell r="H130">
            <v>-949998</v>
          </cell>
          <cell r="J130">
            <v>32521662</v>
          </cell>
          <cell r="M130">
            <v>55418078</v>
          </cell>
          <cell r="N130">
            <v>0</v>
          </cell>
        </row>
        <row r="131">
          <cell r="B131" t="str">
            <v>1142005500</v>
          </cell>
          <cell r="C131" t="str">
            <v>Prestamos al personal</v>
          </cell>
          <cell r="D131">
            <v>27789496</v>
          </cell>
          <cell r="E131">
            <v>242810092</v>
          </cell>
          <cell r="F131">
            <v>97841868</v>
          </cell>
          <cell r="G131">
            <v>108571696</v>
          </cell>
          <cell r="H131">
            <v>88479272</v>
          </cell>
          <cell r="I131">
            <v>250001</v>
          </cell>
          <cell r="J131">
            <v>1255383567</v>
          </cell>
          <cell r="M131">
            <v>1821125992</v>
          </cell>
          <cell r="N131">
            <v>0</v>
          </cell>
        </row>
        <row r="132">
          <cell r="B132" t="str">
            <v>1112001000</v>
          </cell>
          <cell r="C132" t="str">
            <v>Fondo fijo caja chica</v>
          </cell>
          <cell r="E132">
            <v>1000000</v>
          </cell>
          <cell r="F132">
            <v>25450000</v>
          </cell>
          <cell r="G132">
            <v>5000000</v>
          </cell>
          <cell r="H132">
            <v>19550000</v>
          </cell>
          <cell r="J132">
            <v>21514834</v>
          </cell>
          <cell r="M132">
            <v>72514834</v>
          </cell>
          <cell r="N132">
            <v>0</v>
          </cell>
        </row>
        <row r="133">
          <cell r="B133" t="str">
            <v>1112003000</v>
          </cell>
          <cell r="C133" t="str">
            <v>Fondos de rendicion inmediata</v>
          </cell>
          <cell r="D133">
            <v>35984956</v>
          </cell>
          <cell r="E133">
            <v>73392303</v>
          </cell>
          <cell r="F133">
            <v>5869180</v>
          </cell>
          <cell r="G133">
            <v>7091200</v>
          </cell>
          <cell r="H133">
            <v>30464080</v>
          </cell>
          <cell r="I133">
            <v>0</v>
          </cell>
          <cell r="J133">
            <v>185938566</v>
          </cell>
          <cell r="M133">
            <v>338740285</v>
          </cell>
          <cell r="N133">
            <v>0</v>
          </cell>
        </row>
        <row r="134">
          <cell r="B134" t="str">
            <v>1140002000</v>
          </cell>
          <cell r="C134" t="str">
            <v>Anticipo a proveedores y contratistas</v>
          </cell>
          <cell r="D134">
            <v>5898866</v>
          </cell>
          <cell r="E134">
            <v>91671777</v>
          </cell>
          <cell r="F134">
            <v>77792124</v>
          </cell>
          <cell r="G134">
            <v>625215412</v>
          </cell>
          <cell r="H134">
            <v>132928006</v>
          </cell>
          <cell r="I134">
            <v>8649713</v>
          </cell>
          <cell r="J134">
            <v>1232966102</v>
          </cell>
          <cell r="K134">
            <v>2142000</v>
          </cell>
          <cell r="M134">
            <v>2177264000</v>
          </cell>
          <cell r="N134">
            <v>0</v>
          </cell>
        </row>
        <row r="135">
          <cell r="B135" t="str">
            <v>1142002000</v>
          </cell>
          <cell r="C135" t="str">
            <v>Ctas por cobrar  licencias medicas</v>
          </cell>
          <cell r="D135">
            <v>9047352</v>
          </cell>
          <cell r="E135">
            <v>5526638</v>
          </cell>
          <cell r="F135">
            <v>-5713677</v>
          </cell>
          <cell r="G135">
            <v>3077228</v>
          </cell>
          <cell r="H135">
            <v>-1348482</v>
          </cell>
          <cell r="J135">
            <v>87077981</v>
          </cell>
          <cell r="M135">
            <v>97667040</v>
          </cell>
          <cell r="N135">
            <v>0</v>
          </cell>
        </row>
        <row r="136">
          <cell r="B136" t="str">
            <v>1142003000</v>
          </cell>
          <cell r="C136" t="str">
            <v>Cuenta por cobrar al personal</v>
          </cell>
          <cell r="D136">
            <v>0</v>
          </cell>
          <cell r="E136">
            <v>251044</v>
          </cell>
          <cell r="F136">
            <v>989396</v>
          </cell>
          <cell r="G136">
            <v>7492</v>
          </cell>
          <cell r="H136">
            <v>2368165</v>
          </cell>
          <cell r="J136">
            <v>733608</v>
          </cell>
          <cell r="M136">
            <v>4349705</v>
          </cell>
          <cell r="N136">
            <v>0</v>
          </cell>
        </row>
        <row r="137">
          <cell r="B137" t="str">
            <v>1142003500</v>
          </cell>
          <cell r="C137" t="str">
            <v>Cuenta por cobrar ejecutivos</v>
          </cell>
          <cell r="E137">
            <v>0</v>
          </cell>
          <cell r="J137">
            <v>-7647721</v>
          </cell>
          <cell r="M137">
            <v>-7647721</v>
          </cell>
          <cell r="N137">
            <v>0</v>
          </cell>
        </row>
        <row r="138">
          <cell r="B138" t="str">
            <v>1142005000</v>
          </cell>
          <cell r="C138" t="str">
            <v>Cuentas x cobrar personal SAP</v>
          </cell>
          <cell r="D138">
            <v>365590</v>
          </cell>
          <cell r="E138">
            <v>18284163</v>
          </cell>
          <cell r="F138">
            <v>7296956</v>
          </cell>
          <cell r="G138">
            <v>456340</v>
          </cell>
          <cell r="H138">
            <v>2138968</v>
          </cell>
          <cell r="I138">
            <v>-310721</v>
          </cell>
          <cell r="J138">
            <v>477742977</v>
          </cell>
          <cell r="K138">
            <v>4283186</v>
          </cell>
          <cell r="M138">
            <v>510257459</v>
          </cell>
          <cell r="N138">
            <v>0</v>
          </cell>
        </row>
        <row r="139">
          <cell r="B139" t="str">
            <v>1130001000</v>
          </cell>
          <cell r="C139" t="str">
            <v>Clientes ventas ocasionales</v>
          </cell>
          <cell r="D139">
            <v>71974316</v>
          </cell>
          <cell r="E139">
            <v>147017045</v>
          </cell>
          <cell r="F139">
            <v>2976911482</v>
          </cell>
          <cell r="G139">
            <v>1195800368</v>
          </cell>
          <cell r="H139">
            <v>1580702227</v>
          </cell>
          <cell r="I139">
            <v>707758183</v>
          </cell>
          <cell r="J139">
            <v>1533179688</v>
          </cell>
          <cell r="M139">
            <v>8213343309</v>
          </cell>
          <cell r="N139">
            <v>0</v>
          </cell>
        </row>
        <row r="140">
          <cell r="B140" t="str">
            <v>1130005000</v>
          </cell>
          <cell r="C140" t="str">
            <v>Recaudación por abonar ventas ocasionales</v>
          </cell>
          <cell r="D140">
            <v>-55216074</v>
          </cell>
          <cell r="E140">
            <v>-74994101</v>
          </cell>
          <cell r="F140">
            <v>-4994115</v>
          </cell>
          <cell r="G140">
            <v>-1532330</v>
          </cell>
          <cell r="H140">
            <v>-20025734</v>
          </cell>
          <cell r="J140">
            <v>-2153478738</v>
          </cell>
          <cell r="M140">
            <v>-2310241092</v>
          </cell>
          <cell r="N140">
            <v>0</v>
          </cell>
        </row>
        <row r="141">
          <cell r="B141" t="str">
            <v>1130009900</v>
          </cell>
          <cell r="C141" t="str">
            <v>Prov.deudores por ventas ocas. incobrable</v>
          </cell>
          <cell r="F141">
            <v>-64812370</v>
          </cell>
          <cell r="G141">
            <v>-13360810</v>
          </cell>
          <cell r="H141">
            <v>-25624798</v>
          </cell>
          <cell r="I141">
            <v>-18831982</v>
          </cell>
          <cell r="J141">
            <v>-8512380</v>
          </cell>
          <cell r="M141">
            <v>-131142340</v>
          </cell>
          <cell r="N141">
            <v>0</v>
          </cell>
        </row>
        <row r="142">
          <cell r="B142" t="str">
            <v>1131000500</v>
          </cell>
          <cell r="C142" t="str">
            <v>Deudores por consumos</v>
          </cell>
          <cell r="D142">
            <v>3410894810</v>
          </cell>
          <cell r="E142">
            <v>9275696114</v>
          </cell>
          <cell r="J142">
            <v>88238541961</v>
          </cell>
          <cell r="M142">
            <v>100925132885</v>
          </cell>
          <cell r="N142">
            <v>0</v>
          </cell>
        </row>
        <row r="143">
          <cell r="B143" t="str">
            <v>1131000600</v>
          </cell>
          <cell r="C143" t="str">
            <v>Recaudacion por abonar clientes</v>
          </cell>
          <cell r="D143">
            <v>-53130</v>
          </cell>
          <cell r="E143">
            <v>-7609894</v>
          </cell>
          <cell r="J143">
            <v>-62297361</v>
          </cell>
          <cell r="M143">
            <v>-69960385</v>
          </cell>
          <cell r="N143">
            <v>0</v>
          </cell>
        </row>
        <row r="144">
          <cell r="B144" t="str">
            <v>1131001500</v>
          </cell>
          <cell r="C144" t="str">
            <v>Provision ingresos devengados</v>
          </cell>
          <cell r="D144">
            <v>1652185470</v>
          </cell>
          <cell r="E144">
            <v>5549576626</v>
          </cell>
          <cell r="F144">
            <v>2635929218</v>
          </cell>
          <cell r="G144">
            <v>94586000</v>
          </cell>
          <cell r="H144">
            <v>3493560750</v>
          </cell>
          <cell r="I144">
            <v>279391826</v>
          </cell>
          <cell r="J144">
            <v>40542695088</v>
          </cell>
          <cell r="M144">
            <v>54247924978</v>
          </cell>
          <cell r="N144">
            <v>0</v>
          </cell>
        </row>
        <row r="145">
          <cell r="B145" t="str">
            <v>1131006500</v>
          </cell>
          <cell r="C145" t="str">
            <v>Pac trabajadores SAP</v>
          </cell>
          <cell r="J145">
            <v>-581502</v>
          </cell>
          <cell r="M145">
            <v>-581502</v>
          </cell>
          <cell r="N145">
            <v>0</v>
          </cell>
        </row>
        <row r="146">
          <cell r="B146" t="str">
            <v>1131009900</v>
          </cell>
          <cell r="C146" t="str">
            <v>Provision deudores incobrables</v>
          </cell>
          <cell r="D146">
            <v>-97923812</v>
          </cell>
          <cell r="E146">
            <v>-468988436</v>
          </cell>
          <cell r="F146">
            <v>0</v>
          </cell>
          <cell r="J146">
            <v>-36639537649</v>
          </cell>
          <cell r="M146">
            <v>-37206449897</v>
          </cell>
          <cell r="N146">
            <v>0</v>
          </cell>
        </row>
        <row r="147">
          <cell r="B147" t="str">
            <v>1132000000</v>
          </cell>
          <cell r="C147" t="str">
            <v>Documentos por cobrar a clientes</v>
          </cell>
          <cell r="D147">
            <v>-3027090</v>
          </cell>
          <cell r="E147">
            <v>-9405406</v>
          </cell>
          <cell r="J147">
            <v>-98184790</v>
          </cell>
          <cell r="M147">
            <v>-110617286</v>
          </cell>
          <cell r="N147">
            <v>0</v>
          </cell>
        </row>
        <row r="148">
          <cell r="B148" t="str">
            <v>1132000500</v>
          </cell>
          <cell r="C148" t="str">
            <v>Documentos por cobrar</v>
          </cell>
          <cell r="D148">
            <v>144234736</v>
          </cell>
          <cell r="E148">
            <v>61880479</v>
          </cell>
          <cell r="J148">
            <v>5704135</v>
          </cell>
          <cell r="M148">
            <v>211819350</v>
          </cell>
          <cell r="N148">
            <v>0</v>
          </cell>
        </row>
        <row r="149">
          <cell r="B149" t="str">
            <v>1132000999</v>
          </cell>
          <cell r="C149" t="str">
            <v>Valoracion m/e deudores</v>
          </cell>
          <cell r="D149">
            <v>83132908</v>
          </cell>
          <cell r="J149">
            <v>0</v>
          </cell>
          <cell r="M149">
            <v>83132908</v>
          </cell>
          <cell r="N149">
            <v>0</v>
          </cell>
        </row>
        <row r="150">
          <cell r="B150" t="str">
            <v>1132001000</v>
          </cell>
          <cell r="C150" t="str">
            <v>Cheques protestados por cobrar</v>
          </cell>
          <cell r="D150">
            <v>6018392</v>
          </cell>
          <cell r="E150">
            <v>61030976</v>
          </cell>
          <cell r="F150">
            <v>16900657</v>
          </cell>
          <cell r="G150">
            <v>27879696</v>
          </cell>
          <cell r="H150">
            <v>4387098</v>
          </cell>
          <cell r="J150">
            <v>346823862</v>
          </cell>
          <cell r="M150">
            <v>463040681</v>
          </cell>
          <cell r="N150">
            <v>0</v>
          </cell>
        </row>
        <row r="151">
          <cell r="B151" t="str">
            <v>1132003000</v>
          </cell>
          <cell r="C151" t="str">
            <v>Cheque a fecha por cobrar</v>
          </cell>
          <cell r="E151">
            <v>5589143</v>
          </cell>
          <cell r="F151">
            <v>0</v>
          </cell>
          <cell r="G151">
            <v>103140810</v>
          </cell>
          <cell r="H151">
            <v>0</v>
          </cell>
          <cell r="J151">
            <v>12737865</v>
          </cell>
          <cell r="M151">
            <v>121467818</v>
          </cell>
          <cell r="N151">
            <v>0</v>
          </cell>
        </row>
        <row r="152">
          <cell r="B152" t="str">
            <v>1132009900</v>
          </cell>
          <cell r="C152" t="str">
            <v>Provision documentos incobrables</v>
          </cell>
          <cell r="D152">
            <v>-6018392</v>
          </cell>
          <cell r="E152">
            <v>-61030976</v>
          </cell>
          <cell r="F152">
            <v>-16900657</v>
          </cell>
          <cell r="G152">
            <v>-27879696</v>
          </cell>
          <cell r="H152">
            <v>-4387098</v>
          </cell>
          <cell r="J152">
            <v>-346823862</v>
          </cell>
          <cell r="M152">
            <v>-463040681</v>
          </cell>
          <cell r="N152">
            <v>0</v>
          </cell>
        </row>
        <row r="153">
          <cell r="B153" t="str">
            <v>1140001700</v>
          </cell>
          <cell r="C153" t="str">
            <v>Deudores varios</v>
          </cell>
          <cell r="E153">
            <v>1594368</v>
          </cell>
          <cell r="F153">
            <v>3605000</v>
          </cell>
          <cell r="G153">
            <v>0</v>
          </cell>
          <cell r="H153">
            <v>50816669</v>
          </cell>
          <cell r="J153">
            <v>111099595</v>
          </cell>
          <cell r="M153">
            <v>167115632</v>
          </cell>
          <cell r="N153">
            <v>0</v>
          </cell>
        </row>
        <row r="154">
          <cell r="B154" t="str">
            <v>1140003000</v>
          </cell>
          <cell r="C154" t="str">
            <v>Anticipo sindicato</v>
          </cell>
          <cell r="J154">
            <v>2000000</v>
          </cell>
          <cell r="M154">
            <v>2000000</v>
          </cell>
          <cell r="N154">
            <v>0</v>
          </cell>
        </row>
        <row r="155">
          <cell r="B155" t="str">
            <v>1140005000</v>
          </cell>
          <cell r="C155" t="str">
            <v>Faltantes de recaudacion</v>
          </cell>
          <cell r="D155">
            <v>6333360</v>
          </cell>
          <cell r="E155">
            <v>15437469</v>
          </cell>
          <cell r="J155">
            <v>458605011</v>
          </cell>
          <cell r="M155">
            <v>480375840</v>
          </cell>
          <cell r="N155">
            <v>0</v>
          </cell>
        </row>
        <row r="156">
          <cell r="B156" t="str">
            <v>2110002000</v>
          </cell>
          <cell r="C156" t="str">
            <v>Sobrantes por recaudaciones</v>
          </cell>
          <cell r="D156">
            <v>-7395582</v>
          </cell>
          <cell r="E156">
            <v>-16219085</v>
          </cell>
          <cell r="J156">
            <v>-439073341</v>
          </cell>
          <cell r="M156">
            <v>-462688008</v>
          </cell>
          <cell r="N156">
            <v>0</v>
          </cell>
        </row>
        <row r="157">
          <cell r="B157" t="str">
            <v>CUENTAS POR COBRAR A ENTIDADES R</v>
          </cell>
          <cell r="C157" t="str">
            <v>Cuentas por Cobrar a Entidades Relacionadas, Corriente</v>
          </cell>
          <cell r="D157">
            <v>34505352</v>
          </cell>
          <cell r="E157">
            <v>2006223842</v>
          </cell>
          <cell r="F157">
            <v>6262261</v>
          </cell>
          <cell r="G157">
            <v>1810428179</v>
          </cell>
          <cell r="H157">
            <v>1001133783</v>
          </cell>
          <cell r="I157">
            <v>922001</v>
          </cell>
          <cell r="J157">
            <v>42302998432</v>
          </cell>
          <cell r="K157">
            <v>19314190413</v>
          </cell>
          <cell r="L157">
            <v>-66402985731</v>
          </cell>
          <cell r="M157">
            <v>73678532</v>
          </cell>
          <cell r="N157">
            <v>0</v>
          </cell>
          <cell r="O157">
            <v>73679</v>
          </cell>
        </row>
        <row r="158">
          <cell r="B158" t="str">
            <v>1145001000</v>
          </cell>
          <cell r="C158" t="str">
            <v>Ptmos por cobrar Empresas Relacionadas</v>
          </cell>
          <cell r="J158">
            <v>17763100000</v>
          </cell>
          <cell r="L158">
            <v>-17763100000</v>
          </cell>
          <cell r="M158">
            <v>0</v>
          </cell>
          <cell r="N158">
            <v>0</v>
          </cell>
        </row>
        <row r="159">
          <cell r="B159" t="str">
            <v>1145002000</v>
          </cell>
          <cell r="C159" t="str">
            <v>Factura por cobrar a EERR</v>
          </cell>
          <cell r="D159">
            <v>1260000</v>
          </cell>
          <cell r="E159">
            <v>315331598</v>
          </cell>
          <cell r="F159">
            <v>0</v>
          </cell>
          <cell r="G159">
            <v>1155545778</v>
          </cell>
          <cell r="H159">
            <v>198770757</v>
          </cell>
          <cell r="J159">
            <v>2971935659</v>
          </cell>
          <cell r="L159">
            <v>-4569165260</v>
          </cell>
          <cell r="M159">
            <v>73678532</v>
          </cell>
          <cell r="N159">
            <v>0</v>
          </cell>
        </row>
        <row r="160">
          <cell r="B160" t="str">
            <v>1145003000</v>
          </cell>
          <cell r="C160" t="str">
            <v>Materiales por facturar  Empresas Relacionadas</v>
          </cell>
          <cell r="D160">
            <v>10180755</v>
          </cell>
          <cell r="E160">
            <v>237512761</v>
          </cell>
          <cell r="F160">
            <v>1610000</v>
          </cell>
          <cell r="J160">
            <v>176153015</v>
          </cell>
          <cell r="L160">
            <v>-425456531</v>
          </cell>
          <cell r="M160">
            <v>0</v>
          </cell>
          <cell r="N160">
            <v>0</v>
          </cell>
        </row>
        <row r="161">
          <cell r="B161" t="str">
            <v>1145003500</v>
          </cell>
          <cell r="C161" t="str">
            <v>Dividendos por cobrar a empresas relacionadas</v>
          </cell>
          <cell r="D161">
            <v>20460469</v>
          </cell>
          <cell r="E161">
            <v>1358426180</v>
          </cell>
          <cell r="J161">
            <v>7972225317</v>
          </cell>
          <cell r="K161">
            <v>19314190413</v>
          </cell>
          <cell r="L161">
            <v>-28665302379</v>
          </cell>
          <cell r="M161">
            <v>0</v>
          </cell>
          <cell r="N161">
            <v>0</v>
          </cell>
        </row>
        <row r="162">
          <cell r="B162" t="str">
            <v>1145004000</v>
          </cell>
          <cell r="C162" t="str">
            <v>Recaudación por cobrar empresas relacionadas</v>
          </cell>
          <cell r="D162">
            <v>2268750</v>
          </cell>
          <cell r="E162">
            <v>7451442</v>
          </cell>
          <cell r="J162">
            <v>-463801</v>
          </cell>
          <cell r="L162">
            <v>-9256391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>1145005000</v>
          </cell>
          <cell r="C163" t="str">
            <v>Deudas x Cobrar  Empresas Relacionadas</v>
          </cell>
          <cell r="D163">
            <v>335378</v>
          </cell>
          <cell r="E163">
            <v>87501861</v>
          </cell>
          <cell r="F163">
            <v>4652261</v>
          </cell>
          <cell r="G163">
            <v>654882401</v>
          </cell>
          <cell r="H163">
            <v>802363026</v>
          </cell>
          <cell r="I163">
            <v>922001</v>
          </cell>
          <cell r="J163">
            <v>3848260560</v>
          </cell>
          <cell r="L163">
            <v>-5398917488</v>
          </cell>
          <cell r="M163">
            <v>0</v>
          </cell>
          <cell r="N163">
            <v>0</v>
          </cell>
        </row>
        <row r="164">
          <cell r="B164" t="str">
            <v>1145005300</v>
          </cell>
          <cell r="C164" t="str">
            <v>Int devengados ptmo a empresas Relacionadas</v>
          </cell>
          <cell r="J164">
            <v>9571787682</v>
          </cell>
          <cell r="L164">
            <v>-9571787682</v>
          </cell>
          <cell r="M164">
            <v>0</v>
          </cell>
          <cell r="N164">
            <v>0</v>
          </cell>
        </row>
        <row r="165">
          <cell r="B165" t="str">
            <v>INVENTARIOS</v>
          </cell>
          <cell r="C165" t="str">
            <v>Inventarios</v>
          </cell>
          <cell r="D165">
            <v>238458506</v>
          </cell>
          <cell r="E165">
            <v>242253803</v>
          </cell>
          <cell r="F165">
            <v>706673158</v>
          </cell>
          <cell r="G165">
            <v>2229368909</v>
          </cell>
          <cell r="H165">
            <v>136716767</v>
          </cell>
          <cell r="J165">
            <v>6923105960</v>
          </cell>
          <cell r="M165">
            <v>10476577103</v>
          </cell>
          <cell r="N165">
            <v>0</v>
          </cell>
          <cell r="O165">
            <v>10476577</v>
          </cell>
        </row>
        <row r="166">
          <cell r="B166" t="str">
            <v>1150000900</v>
          </cell>
          <cell r="C166" t="str">
            <v>Cal Apagada</v>
          </cell>
          <cell r="F166">
            <v>11294</v>
          </cell>
          <cell r="J166">
            <v>4057607</v>
          </cell>
          <cell r="M166">
            <v>4068901</v>
          </cell>
          <cell r="N166">
            <v>0</v>
          </cell>
        </row>
        <row r="167">
          <cell r="B167" t="str">
            <v>1150006000</v>
          </cell>
          <cell r="C167" t="str">
            <v>Soda Caustica</v>
          </cell>
          <cell r="F167">
            <v>3531224</v>
          </cell>
          <cell r="J167">
            <v>51610087</v>
          </cell>
          <cell r="M167">
            <v>55141311</v>
          </cell>
          <cell r="N167">
            <v>0</v>
          </cell>
        </row>
        <row r="168">
          <cell r="B168" t="str">
            <v>1150000610</v>
          </cell>
          <cell r="C168" t="str">
            <v>Polímeros</v>
          </cell>
          <cell r="F168">
            <v>47269308</v>
          </cell>
          <cell r="J168">
            <v>0</v>
          </cell>
          <cell r="M168">
            <v>47269308</v>
          </cell>
          <cell r="N168">
            <v>0</v>
          </cell>
        </row>
        <row r="169">
          <cell r="B169" t="str">
            <v>1150003600</v>
          </cell>
          <cell r="C169" t="str">
            <v>Art. Escritorio computacionales y formularios</v>
          </cell>
          <cell r="E169">
            <v>2410</v>
          </cell>
          <cell r="J169">
            <v>54161730</v>
          </cell>
          <cell r="M169">
            <v>54164140</v>
          </cell>
          <cell r="N169">
            <v>0</v>
          </cell>
        </row>
        <row r="170">
          <cell r="B170" t="str">
            <v>1150001700</v>
          </cell>
          <cell r="C170" t="str">
            <v>Materiales para laboratorios</v>
          </cell>
          <cell r="H170">
            <v>38138746</v>
          </cell>
          <cell r="J170">
            <v>17040383</v>
          </cell>
          <cell r="M170">
            <v>55179129</v>
          </cell>
          <cell r="N170">
            <v>0</v>
          </cell>
        </row>
        <row r="171">
          <cell r="B171" t="str">
            <v>1150003000</v>
          </cell>
          <cell r="C171" t="str">
            <v>Mat.y equipos de seguridad</v>
          </cell>
          <cell r="E171">
            <v>0</v>
          </cell>
          <cell r="J171">
            <v>45977752</v>
          </cell>
          <cell r="M171">
            <v>45977752</v>
          </cell>
          <cell r="N171">
            <v>0</v>
          </cell>
        </row>
        <row r="172">
          <cell r="B172" t="str">
            <v>1150000100</v>
          </cell>
          <cell r="C172" t="str">
            <v>Cloro</v>
          </cell>
          <cell r="D172">
            <v>74</v>
          </cell>
          <cell r="E172">
            <v>0</v>
          </cell>
          <cell r="F172">
            <v>2475454</v>
          </cell>
          <cell r="J172">
            <v>19517053</v>
          </cell>
          <cell r="M172">
            <v>21992581</v>
          </cell>
          <cell r="N172">
            <v>0</v>
          </cell>
        </row>
        <row r="173">
          <cell r="B173" t="str">
            <v>1150000200</v>
          </cell>
          <cell r="C173" t="str">
            <v>Sulfato de aluminio</v>
          </cell>
          <cell r="E173">
            <v>3905399</v>
          </cell>
          <cell r="F173">
            <v>1133583</v>
          </cell>
          <cell r="J173">
            <v>622831</v>
          </cell>
          <cell r="M173">
            <v>5661813</v>
          </cell>
          <cell r="N173">
            <v>0</v>
          </cell>
        </row>
        <row r="174">
          <cell r="B174" t="str">
            <v>1150000300</v>
          </cell>
          <cell r="C174" t="str">
            <v>Hipoclorito de sodio</v>
          </cell>
          <cell r="D174">
            <v>28621668</v>
          </cell>
          <cell r="E174">
            <v>48306913</v>
          </cell>
          <cell r="F174">
            <v>14841799</v>
          </cell>
          <cell r="J174">
            <v>413712116</v>
          </cell>
          <cell r="M174">
            <v>505482496</v>
          </cell>
          <cell r="N174">
            <v>0</v>
          </cell>
        </row>
        <row r="175">
          <cell r="B175" t="str">
            <v>1150000400</v>
          </cell>
          <cell r="C175" t="str">
            <v>Cloruro ferrico</v>
          </cell>
          <cell r="D175">
            <v>16993527</v>
          </cell>
          <cell r="E175">
            <v>54074651</v>
          </cell>
          <cell r="F175">
            <v>54523959</v>
          </cell>
          <cell r="J175">
            <v>131964341</v>
          </cell>
          <cell r="M175">
            <v>257556478</v>
          </cell>
          <cell r="N175">
            <v>0</v>
          </cell>
        </row>
        <row r="176">
          <cell r="B176" t="str">
            <v>1150000500</v>
          </cell>
          <cell r="C176" t="str">
            <v>Otros insumos</v>
          </cell>
          <cell r="D176">
            <v>175899085</v>
          </cell>
          <cell r="E176">
            <v>118126308</v>
          </cell>
          <cell r="F176">
            <v>324425387</v>
          </cell>
          <cell r="J176">
            <v>1437228511</v>
          </cell>
          <cell r="M176">
            <v>2055679291</v>
          </cell>
          <cell r="N176">
            <v>0</v>
          </cell>
        </row>
        <row r="177">
          <cell r="B177" t="str">
            <v>1150000700</v>
          </cell>
          <cell r="C177" t="str">
            <v>Fluor</v>
          </cell>
          <cell r="D177">
            <v>23067467</v>
          </cell>
          <cell r="E177">
            <v>20431451</v>
          </cell>
          <cell r="J177">
            <v>201930447</v>
          </cell>
          <cell r="M177">
            <v>245429365</v>
          </cell>
          <cell r="N177">
            <v>0</v>
          </cell>
        </row>
        <row r="178">
          <cell r="B178" t="str">
            <v>1150001000</v>
          </cell>
          <cell r="C178" t="str">
            <v>Combustibles y lubricantes</v>
          </cell>
          <cell r="J178">
            <v>177105257</v>
          </cell>
          <cell r="M178">
            <v>177105257</v>
          </cell>
          <cell r="N178">
            <v>0</v>
          </cell>
        </row>
        <row r="179">
          <cell r="B179" t="str">
            <v>1150001400</v>
          </cell>
          <cell r="C179" t="str">
            <v>Materiales de construccion</v>
          </cell>
          <cell r="E179">
            <v>18552996</v>
          </cell>
          <cell r="G179">
            <v>411850</v>
          </cell>
          <cell r="J179">
            <v>4406432603</v>
          </cell>
          <cell r="M179">
            <v>4425397449</v>
          </cell>
          <cell r="N179">
            <v>0</v>
          </cell>
        </row>
        <row r="180">
          <cell r="B180" t="str">
            <v>1150001500</v>
          </cell>
          <cell r="C180" t="str">
            <v>Mat.y rep.de mantencion</v>
          </cell>
          <cell r="D180">
            <v>95621231</v>
          </cell>
          <cell r="E180">
            <v>235575835</v>
          </cell>
          <cell r="F180">
            <v>258419160</v>
          </cell>
          <cell r="G180">
            <v>1926189224</v>
          </cell>
          <cell r="H180">
            <v>98578021</v>
          </cell>
          <cell r="J180">
            <v>6031363720</v>
          </cell>
          <cell r="M180">
            <v>8645747191</v>
          </cell>
          <cell r="N180">
            <v>0</v>
          </cell>
        </row>
        <row r="181">
          <cell r="B181" t="str">
            <v>1150001600</v>
          </cell>
          <cell r="C181" t="str">
            <v>Medidores de a.p.</v>
          </cell>
          <cell r="D181">
            <v>9130148</v>
          </cell>
          <cell r="E181">
            <v>19278485</v>
          </cell>
          <cell r="G181">
            <v>361594838</v>
          </cell>
          <cell r="J181">
            <v>494609828</v>
          </cell>
          <cell r="M181">
            <v>884613299</v>
          </cell>
          <cell r="N181">
            <v>0</v>
          </cell>
        </row>
        <row r="182">
          <cell r="B182" t="str">
            <v>1150004000</v>
          </cell>
          <cell r="C182" t="str">
            <v>Herramientas y accesorios</v>
          </cell>
          <cell r="J182">
            <v>53051940</v>
          </cell>
          <cell r="M182">
            <v>53051940</v>
          </cell>
          <cell r="N182">
            <v>0</v>
          </cell>
        </row>
        <row r="183">
          <cell r="B183" t="str">
            <v>1150005300</v>
          </cell>
          <cell r="C183" t="str">
            <v>Vestuario y calzado seguridad</v>
          </cell>
          <cell r="F183">
            <v>41990</v>
          </cell>
          <cell r="J183">
            <v>34589062</v>
          </cell>
          <cell r="M183">
            <v>34631052</v>
          </cell>
          <cell r="N183">
            <v>0</v>
          </cell>
        </row>
        <row r="184">
          <cell r="B184" t="str">
            <v>1150007000</v>
          </cell>
          <cell r="C184" t="str">
            <v>Materiales de activo fijo</v>
          </cell>
          <cell r="D184">
            <v>-104751379</v>
          </cell>
          <cell r="E184">
            <v>-273407316</v>
          </cell>
          <cell r="F184">
            <v>0</v>
          </cell>
          <cell r="J184">
            <v>-6579327586</v>
          </cell>
          <cell r="M184">
            <v>-6957486281</v>
          </cell>
          <cell r="N184">
            <v>0</v>
          </cell>
        </row>
        <row r="185">
          <cell r="B185" t="str">
            <v>1150008500</v>
          </cell>
          <cell r="C185" t="str">
            <v>Provision obsolescencia de materiales</v>
          </cell>
          <cell r="D185">
            <v>-6123315</v>
          </cell>
          <cell r="E185">
            <v>-2593329</v>
          </cell>
          <cell r="G185">
            <v>-58827003</v>
          </cell>
          <cell r="J185">
            <v>-72541722</v>
          </cell>
          <cell r="M185">
            <v>-140085369</v>
          </cell>
          <cell r="N185">
            <v>0</v>
          </cell>
        </row>
        <row r="186">
          <cell r="B186" t="str">
            <v>ACTIVOS POR IMPUESTOS CORRIENTES</v>
          </cell>
          <cell r="C186" t="str">
            <v>Activos por impuestos corrientes</v>
          </cell>
          <cell r="D186">
            <v>168831163</v>
          </cell>
          <cell r="E186">
            <v>5380869648</v>
          </cell>
          <cell r="F186">
            <v>233284943</v>
          </cell>
          <cell r="G186">
            <v>0</v>
          </cell>
          <cell r="H186">
            <v>0</v>
          </cell>
          <cell r="I186">
            <v>0</v>
          </cell>
          <cell r="J186">
            <v>27401102332</v>
          </cell>
          <cell r="K186">
            <v>0</v>
          </cell>
          <cell r="L186">
            <v>163393623</v>
          </cell>
          <cell r="M186">
            <v>33347481709</v>
          </cell>
          <cell r="N186">
            <v>0</v>
          </cell>
          <cell r="O186">
            <v>33347482</v>
          </cell>
        </row>
        <row r="187">
          <cell r="B187" t="str">
            <v>116000200C</v>
          </cell>
          <cell r="C187" t="str">
            <v>Activo x imptos corrientes</v>
          </cell>
          <cell r="D187">
            <v>102846133</v>
          </cell>
          <cell r="E187">
            <v>5249234098</v>
          </cell>
          <cell r="F187">
            <v>217511857</v>
          </cell>
          <cell r="G187">
            <v>0</v>
          </cell>
          <cell r="H187">
            <v>-20713007</v>
          </cell>
          <cell r="I187">
            <v>-32816777</v>
          </cell>
          <cell r="J187">
            <v>22611747669</v>
          </cell>
          <cell r="L187">
            <v>163393623</v>
          </cell>
          <cell r="M187">
            <v>28291203596</v>
          </cell>
          <cell r="N187">
            <v>0</v>
          </cell>
        </row>
        <row r="188">
          <cell r="B188" t="str">
            <v>1160002000</v>
          </cell>
          <cell r="C188" t="str">
            <v>Impto.por recuperar</v>
          </cell>
          <cell r="D188">
            <v>19920633</v>
          </cell>
          <cell r="E188">
            <v>131635550</v>
          </cell>
          <cell r="F188">
            <v>15773086</v>
          </cell>
          <cell r="G188">
            <v>0</v>
          </cell>
          <cell r="H188">
            <v>20713007</v>
          </cell>
          <cell r="I188">
            <v>32816777</v>
          </cell>
          <cell r="J188">
            <v>4765264263</v>
          </cell>
          <cell r="K188">
            <v>0</v>
          </cell>
          <cell r="M188">
            <v>4986123316</v>
          </cell>
          <cell r="N188">
            <v>0</v>
          </cell>
        </row>
        <row r="189">
          <cell r="B189" t="str">
            <v>1160007500</v>
          </cell>
          <cell r="C189" t="str">
            <v>Credito pago de patente D°Agua no utilizada</v>
          </cell>
          <cell r="D189">
            <v>46064397</v>
          </cell>
          <cell r="J189">
            <v>24090400</v>
          </cell>
          <cell r="M189">
            <v>70154797</v>
          </cell>
          <cell r="N189">
            <v>0</v>
          </cell>
        </row>
        <row r="190">
          <cell r="B190" t="str">
            <v>ACTIVOS, NO CORRIENTES</v>
          </cell>
          <cell r="C190" t="str">
            <v>Activos, No Corrientes</v>
          </cell>
          <cell r="D190">
            <v>141843294165</v>
          </cell>
          <cell r="E190">
            <v>615949796666</v>
          </cell>
          <cell r="F190">
            <v>1400610975</v>
          </cell>
          <cell r="G190">
            <v>4049408510</v>
          </cell>
          <cell r="H190">
            <v>6704170745</v>
          </cell>
          <cell r="I190">
            <v>11055276347</v>
          </cell>
          <cell r="J190">
            <v>2566475792523</v>
          </cell>
          <cell r="K190">
            <v>918728369552</v>
          </cell>
          <cell r="L190">
            <v>-1265377054079</v>
          </cell>
          <cell r="M190">
            <v>3000829665404</v>
          </cell>
          <cell r="N190">
            <v>0</v>
          </cell>
          <cell r="O190">
            <v>3000829665</v>
          </cell>
        </row>
        <row r="191">
          <cell r="B191" t="str">
            <v>OTROS ACTIVOS FINANCIEROS NO COR</v>
          </cell>
          <cell r="C191" t="str">
            <v>Otros activos financieros no corrientes</v>
          </cell>
          <cell r="D191">
            <v>468182950</v>
          </cell>
          <cell r="I191">
            <v>7349718522</v>
          </cell>
          <cell r="J191">
            <v>8080141145</v>
          </cell>
          <cell r="M191">
            <v>15898042617</v>
          </cell>
          <cell r="N191">
            <v>0</v>
          </cell>
          <cell r="O191">
            <v>15898043</v>
          </cell>
        </row>
        <row r="192">
          <cell r="B192" t="str">
            <v>1370000100</v>
          </cell>
          <cell r="C192" t="str">
            <v>Activo Contrato Derivado no cte</v>
          </cell>
          <cell r="J192">
            <v>8002179658</v>
          </cell>
          <cell r="M192">
            <v>8002179658</v>
          </cell>
          <cell r="N192">
            <v>0</v>
          </cell>
        </row>
        <row r="193">
          <cell r="B193" t="str">
            <v>1320004000</v>
          </cell>
          <cell r="C193" t="str">
            <v>Otras inversiones en empresas</v>
          </cell>
          <cell r="D193">
            <v>468182950</v>
          </cell>
          <cell r="I193">
            <v>7349718522</v>
          </cell>
          <cell r="J193">
            <v>77961487</v>
          </cell>
          <cell r="M193">
            <v>7895862959</v>
          </cell>
          <cell r="N193">
            <v>0</v>
          </cell>
        </row>
        <row r="194">
          <cell r="B194" t="str">
            <v>OTROS ACTIVOS NO FINANCIEROS NO</v>
          </cell>
          <cell r="C194" t="str">
            <v>Otros activos no financieros no corrientes</v>
          </cell>
          <cell r="D194">
            <v>371033256</v>
          </cell>
          <cell r="E194">
            <v>553356512</v>
          </cell>
          <cell r="J194">
            <v>5732161187</v>
          </cell>
          <cell r="M194">
            <v>6656550955</v>
          </cell>
          <cell r="N194">
            <v>0</v>
          </cell>
          <cell r="O194">
            <v>6656551</v>
          </cell>
        </row>
        <row r="195">
          <cell r="B195" t="str">
            <v>1370003000</v>
          </cell>
          <cell r="C195" t="str">
            <v>Activacion impuestos de pagare</v>
          </cell>
          <cell r="D195">
            <v>1614564</v>
          </cell>
          <cell r="E195">
            <v>1053409</v>
          </cell>
          <cell r="J195">
            <v>5299072</v>
          </cell>
          <cell r="M195">
            <v>7967045</v>
          </cell>
          <cell r="N195">
            <v>0</v>
          </cell>
        </row>
        <row r="196">
          <cell r="B196" t="str">
            <v>1370005000</v>
          </cell>
          <cell r="C196" t="str">
            <v>Impuesto de timbre activado</v>
          </cell>
          <cell r="D196">
            <v>94786379</v>
          </cell>
          <cell r="E196">
            <v>106645257</v>
          </cell>
          <cell r="J196">
            <v>676264223</v>
          </cell>
          <cell r="M196">
            <v>877695859</v>
          </cell>
          <cell r="N196">
            <v>0</v>
          </cell>
        </row>
        <row r="197">
          <cell r="B197" t="str">
            <v>1370005500</v>
          </cell>
          <cell r="C197" t="str">
            <v>Amortiz acum. impuesto de timbre activado</v>
          </cell>
          <cell r="D197">
            <v>-70299694</v>
          </cell>
          <cell r="E197">
            <v>-74501403</v>
          </cell>
          <cell r="J197">
            <v>-438485594</v>
          </cell>
          <cell r="M197">
            <v>-583286691</v>
          </cell>
          <cell r="N197">
            <v>0</v>
          </cell>
        </row>
        <row r="198">
          <cell r="B198" t="str">
            <v>1324004000</v>
          </cell>
          <cell r="C198" t="str">
            <v>Gastos anticipados L.P.</v>
          </cell>
          <cell r="D198">
            <v>344932007</v>
          </cell>
          <cell r="E198">
            <v>520159249</v>
          </cell>
          <cell r="J198">
            <v>5489083486</v>
          </cell>
          <cell r="M198">
            <v>6354174742</v>
          </cell>
          <cell r="N198">
            <v>0</v>
          </cell>
        </row>
        <row r="199">
          <cell r="B199" t="str">
            <v>DERECHOS POR COBRAR NO CORRIENTE</v>
          </cell>
          <cell r="C199" t="str">
            <v>Derechos por cobrar no corrientes</v>
          </cell>
          <cell r="D199">
            <v>0</v>
          </cell>
          <cell r="E199">
            <v>2403698429</v>
          </cell>
          <cell r="G199">
            <v>0</v>
          </cell>
          <cell r="J199">
            <v>1037047490</v>
          </cell>
          <cell r="M199">
            <v>3440745919</v>
          </cell>
          <cell r="N199">
            <v>0</v>
          </cell>
          <cell r="O199">
            <v>3440746</v>
          </cell>
        </row>
        <row r="200">
          <cell r="B200" t="str">
            <v>1350003000</v>
          </cell>
          <cell r="C200" t="str">
            <v>Devolucion Expropiaciones</v>
          </cell>
          <cell r="J200">
            <v>49090483</v>
          </cell>
          <cell r="M200">
            <v>49090483</v>
          </cell>
          <cell r="N200">
            <v>0</v>
          </cell>
        </row>
        <row r="201">
          <cell r="B201" t="str">
            <v>1321009900</v>
          </cell>
          <cell r="C201" t="str">
            <v>Provision deudores incobrables largo plazo</v>
          </cell>
          <cell r="D201">
            <v>-7687680</v>
          </cell>
          <cell r="E201">
            <v>-42092971</v>
          </cell>
          <cell r="J201">
            <v>-635642541</v>
          </cell>
          <cell r="M201">
            <v>-685423192</v>
          </cell>
          <cell r="N201">
            <v>0</v>
          </cell>
        </row>
        <row r="202">
          <cell r="B202" t="str">
            <v>1321002500</v>
          </cell>
          <cell r="C202" t="str">
            <v>Deudores en quiebra</v>
          </cell>
          <cell r="D202">
            <v>7687680</v>
          </cell>
          <cell r="E202">
            <v>42092971</v>
          </cell>
          <cell r="J202">
            <v>635642541</v>
          </cell>
          <cell r="M202">
            <v>685423192</v>
          </cell>
          <cell r="N202">
            <v>0</v>
          </cell>
        </row>
        <row r="203">
          <cell r="B203" t="str">
            <v>1324005000</v>
          </cell>
          <cell r="C203" t="str">
            <v>Anticipo Bono termino de negociación  LP</v>
          </cell>
          <cell r="G203">
            <v>0</v>
          </cell>
          <cell r="J203">
            <v>987957007</v>
          </cell>
          <cell r="M203">
            <v>987957007</v>
          </cell>
          <cell r="N203">
            <v>0</v>
          </cell>
        </row>
        <row r="204">
          <cell r="B204" t="str">
            <v>1324009999</v>
          </cell>
          <cell r="C204" t="str">
            <v>Val m/e deudores varios LP</v>
          </cell>
          <cell r="E204">
            <v>1219380558</v>
          </cell>
          <cell r="M204">
            <v>1219380558</v>
          </cell>
          <cell r="N204">
            <v>0</v>
          </cell>
        </row>
        <row r="205">
          <cell r="B205" t="str">
            <v>1324001000</v>
          </cell>
          <cell r="C205" t="str">
            <v>Deudores varios  largo plazo</v>
          </cell>
          <cell r="E205">
            <v>1184317871</v>
          </cell>
          <cell r="M205">
            <v>1184317871</v>
          </cell>
          <cell r="N205">
            <v>0</v>
          </cell>
        </row>
        <row r="206">
          <cell r="B206" t="str">
            <v>INVERSIONES CONTABILIZADAS UTILI</v>
          </cell>
          <cell r="C206" t="str">
            <v>Inversiones contabilizadas utilizando el método de la partic</v>
          </cell>
          <cell r="D206">
            <v>693396299</v>
          </cell>
          <cell r="E206">
            <v>103094063164</v>
          </cell>
          <cell r="J206">
            <v>513246948740</v>
          </cell>
          <cell r="K206">
            <v>647355776219</v>
          </cell>
          <cell r="L206">
            <v>-1264390184422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1320000500</v>
          </cell>
          <cell r="C207" t="str">
            <v>Inversion en empresas relacionadas</v>
          </cell>
          <cell r="D207">
            <v>693396299</v>
          </cell>
          <cell r="E207">
            <v>103094063164</v>
          </cell>
          <cell r="J207">
            <v>513246948740</v>
          </cell>
          <cell r="K207">
            <v>647355776219</v>
          </cell>
          <cell r="L207">
            <v>-1264390184422</v>
          </cell>
          <cell r="M207">
            <v>0</v>
          </cell>
          <cell r="N207">
            <v>0</v>
          </cell>
        </row>
        <row r="208">
          <cell r="B208" t="str">
            <v>ACTIVOS INTANGIBLES DISTINTOS DE</v>
          </cell>
          <cell r="C208" t="str">
            <v>Activos intangibles distintos de la plusvalía</v>
          </cell>
          <cell r="D208">
            <v>56853973560</v>
          </cell>
          <cell r="E208">
            <v>230299960791</v>
          </cell>
          <cell r="F208">
            <v>86217468</v>
          </cell>
          <cell r="G208">
            <v>85883851</v>
          </cell>
          <cell r="H208">
            <v>188908634</v>
          </cell>
          <cell r="I208">
            <v>69248690</v>
          </cell>
          <cell r="J208">
            <v>332061015878</v>
          </cell>
          <cell r="K208">
            <v>4</v>
          </cell>
          <cell r="L208">
            <v>-341275943</v>
          </cell>
          <cell r="M208">
            <v>619303932933</v>
          </cell>
          <cell r="N208">
            <v>0</v>
          </cell>
          <cell r="O208">
            <v>619303933</v>
          </cell>
        </row>
        <row r="209">
          <cell r="B209" t="str">
            <v>1350002050</v>
          </cell>
          <cell r="C209" t="str">
            <v>Software en tramite</v>
          </cell>
          <cell r="D209">
            <v>269151</v>
          </cell>
          <cell r="E209">
            <v>113233727</v>
          </cell>
          <cell r="J209">
            <v>1160101123</v>
          </cell>
          <cell r="M209">
            <v>1273604001</v>
          </cell>
          <cell r="N209">
            <v>0</v>
          </cell>
        </row>
        <row r="210">
          <cell r="B210" t="str">
            <v>1350002000</v>
          </cell>
          <cell r="C210" t="str">
            <v>Servidumbre en tramite</v>
          </cell>
          <cell r="J210">
            <v>82172479</v>
          </cell>
          <cell r="M210">
            <v>82172479</v>
          </cell>
          <cell r="N210">
            <v>0</v>
          </cell>
        </row>
        <row r="211">
          <cell r="B211" t="str">
            <v>1320003000</v>
          </cell>
          <cell r="C211" t="str">
            <v>Derecho usufructo</v>
          </cell>
          <cell r="J211">
            <v>34558772</v>
          </cell>
          <cell r="M211">
            <v>34558772</v>
          </cell>
          <cell r="N211">
            <v>0</v>
          </cell>
        </row>
        <row r="212">
          <cell r="B212" t="str">
            <v>1315009900</v>
          </cell>
          <cell r="C212" t="str">
            <v>Amort.Gratuidad AP</v>
          </cell>
          <cell r="J212">
            <v>-4160025304</v>
          </cell>
          <cell r="M212">
            <v>-4160025304</v>
          </cell>
          <cell r="N212">
            <v>0</v>
          </cell>
        </row>
        <row r="213">
          <cell r="B213" t="str">
            <v>1315001100</v>
          </cell>
          <cell r="C213" t="str">
            <v>Derechos de Agua  IM Stgo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7395600667</v>
          </cell>
          <cell r="M213">
            <v>7395600667</v>
          </cell>
          <cell r="N213">
            <v>0</v>
          </cell>
        </row>
        <row r="214">
          <cell r="B214" t="str">
            <v>1312009900</v>
          </cell>
          <cell r="C214" t="str">
            <v>Amortizacion acumulada servidumbre</v>
          </cell>
          <cell r="D214">
            <v>-3161834</v>
          </cell>
          <cell r="E214">
            <v>-2512401584</v>
          </cell>
          <cell r="J214">
            <v>-1735992565</v>
          </cell>
          <cell r="M214">
            <v>-4251555983</v>
          </cell>
          <cell r="N214">
            <v>0</v>
          </cell>
        </row>
        <row r="215">
          <cell r="B215" t="str">
            <v>1312005000</v>
          </cell>
          <cell r="C215" t="str">
            <v>Registro de marcas</v>
          </cell>
          <cell r="J215">
            <v>15933450</v>
          </cell>
          <cell r="M215">
            <v>15933450</v>
          </cell>
          <cell r="N215">
            <v>0</v>
          </cell>
        </row>
        <row r="216">
          <cell r="B216" t="str">
            <v>1312001000</v>
          </cell>
          <cell r="C216" t="str">
            <v>Servidumbres</v>
          </cell>
          <cell r="D216">
            <v>869834484</v>
          </cell>
          <cell r="E216">
            <v>10274333606</v>
          </cell>
          <cell r="J216">
            <v>11950023469</v>
          </cell>
          <cell r="L216">
            <v>-113794722</v>
          </cell>
          <cell r="M216">
            <v>22980396837</v>
          </cell>
          <cell r="N216">
            <v>0</v>
          </cell>
        </row>
        <row r="217">
          <cell r="B217" t="str">
            <v>1310009900</v>
          </cell>
          <cell r="C217" t="str">
            <v>Amortizacion acumulada derechos de agua</v>
          </cell>
          <cell r="D217">
            <v>-1807700010</v>
          </cell>
          <cell r="E217">
            <v>-2483922398</v>
          </cell>
          <cell r="J217">
            <v>-1083273212</v>
          </cell>
          <cell r="M217">
            <v>-5374895620</v>
          </cell>
          <cell r="N217">
            <v>0</v>
          </cell>
        </row>
        <row r="218">
          <cell r="B218" t="str">
            <v>1310001000</v>
          </cell>
          <cell r="C218" t="str">
            <v>Derechos de agua</v>
          </cell>
          <cell r="D218">
            <v>57784849873</v>
          </cell>
          <cell r="E218">
            <v>223844886347</v>
          </cell>
          <cell r="F218">
            <v>69248690</v>
          </cell>
          <cell r="G218">
            <v>69248690</v>
          </cell>
          <cell r="H218">
            <v>69248690</v>
          </cell>
          <cell r="I218">
            <v>69248690</v>
          </cell>
          <cell r="J218">
            <v>309698917044</v>
          </cell>
          <cell r="L218">
            <v>-227481221</v>
          </cell>
          <cell r="M218">
            <v>591378166803</v>
          </cell>
          <cell r="N218">
            <v>0</v>
          </cell>
        </row>
        <row r="219">
          <cell r="B219" t="str">
            <v>1270003000</v>
          </cell>
          <cell r="C219" t="str">
            <v>Depreciacion acumulada software</v>
          </cell>
          <cell r="D219">
            <v>-211013376</v>
          </cell>
          <cell r="E219">
            <v>-1728834918</v>
          </cell>
          <cell r="F219">
            <v>-93296559</v>
          </cell>
          <cell r="G219">
            <v>-50454589</v>
          </cell>
          <cell r="H219">
            <v>-542337896</v>
          </cell>
          <cell r="I219">
            <v>-873950682</v>
          </cell>
          <cell r="J219">
            <v>-62889829740</v>
          </cell>
          <cell r="M219">
            <v>-66389717760</v>
          </cell>
          <cell r="N219">
            <v>0</v>
          </cell>
        </row>
        <row r="220">
          <cell r="B220" t="str">
            <v>1220003000</v>
          </cell>
          <cell r="C220" t="str">
            <v>Software</v>
          </cell>
          <cell r="D220">
            <v>213483368</v>
          </cell>
          <cell r="E220">
            <v>1824360627</v>
          </cell>
          <cell r="F220">
            <v>110265337</v>
          </cell>
          <cell r="G220">
            <v>67089750</v>
          </cell>
          <cell r="H220">
            <v>661997840</v>
          </cell>
          <cell r="I220">
            <v>873950682</v>
          </cell>
          <cell r="J220">
            <v>71266384927</v>
          </cell>
          <cell r="M220">
            <v>75017532531</v>
          </cell>
          <cell r="N220">
            <v>0</v>
          </cell>
        </row>
        <row r="221">
          <cell r="B221" t="str">
            <v>1270003100</v>
          </cell>
          <cell r="C221" t="str">
            <v>Depreciación Acum Software</v>
          </cell>
          <cell r="K221">
            <v>-8221613</v>
          </cell>
          <cell r="M221">
            <v>-8221613</v>
          </cell>
          <cell r="N221">
            <v>0</v>
          </cell>
        </row>
        <row r="222">
          <cell r="B222" t="str">
            <v>1220003100</v>
          </cell>
          <cell r="C222" t="str">
            <v>Software</v>
          </cell>
          <cell r="K222">
            <v>8221617</v>
          </cell>
          <cell r="M222">
            <v>8221617</v>
          </cell>
          <cell r="N222">
            <v>0</v>
          </cell>
        </row>
        <row r="223">
          <cell r="B223" t="str">
            <v>1350002200</v>
          </cell>
          <cell r="C223" t="str">
            <v>Derechos de agua en tramite</v>
          </cell>
          <cell r="D223">
            <v>7411904</v>
          </cell>
          <cell r="E223">
            <v>968305384</v>
          </cell>
          <cell r="J223">
            <v>131512254</v>
          </cell>
          <cell r="M223">
            <v>1107229542</v>
          </cell>
          <cell r="N223">
            <v>0</v>
          </cell>
        </row>
        <row r="224">
          <cell r="B224" t="str">
            <v>1350005000</v>
          </cell>
          <cell r="C224" t="str">
            <v>Otros derechos intangibles</v>
          </cell>
          <cell r="J224">
            <v>230198639</v>
          </cell>
          <cell r="M224">
            <v>230198639</v>
          </cell>
          <cell r="N224">
            <v>0</v>
          </cell>
        </row>
        <row r="225">
          <cell r="B225" t="str">
            <v>1350005500</v>
          </cell>
          <cell r="C225" t="str">
            <v>Amortización acum otros derechos intagibles</v>
          </cell>
          <cell r="J225">
            <v>-35266125</v>
          </cell>
          <cell r="M225">
            <v>-35266125</v>
          </cell>
          <cell r="N225">
            <v>0</v>
          </cell>
        </row>
        <row r="226">
          <cell r="B226" t="str">
            <v>PLUSVALIA</v>
          </cell>
          <cell r="C226" t="str">
            <v>Plusvalia</v>
          </cell>
          <cell r="J226">
            <v>33823049472</v>
          </cell>
          <cell r="K226">
            <v>271348419004</v>
          </cell>
          <cell r="M226">
            <v>305171468476</v>
          </cell>
          <cell r="N226">
            <v>0</v>
          </cell>
          <cell r="O226">
            <v>305171468</v>
          </cell>
        </row>
        <row r="227">
          <cell r="B227" t="str">
            <v>1320001000</v>
          </cell>
          <cell r="C227" t="str">
            <v>Menor valor de inversion</v>
          </cell>
          <cell r="J227">
            <v>33823049472</v>
          </cell>
          <cell r="K227">
            <v>271348419004</v>
          </cell>
          <cell r="M227">
            <v>305171468476</v>
          </cell>
          <cell r="N227">
            <v>0</v>
          </cell>
        </row>
        <row r="228">
          <cell r="B228" t="str">
            <v>PROPIEDADES, PLANTAS Y EQUIPOS,</v>
          </cell>
          <cell r="C228" t="str">
            <v>Propiedades, Plantas y Equipos, Neto</v>
          </cell>
          <cell r="D228">
            <v>83453169076</v>
          </cell>
          <cell r="E228">
            <v>279463063349</v>
          </cell>
          <cell r="F228">
            <v>920989545</v>
          </cell>
          <cell r="G228">
            <v>2342918634</v>
          </cell>
          <cell r="H228">
            <v>5550770061</v>
          </cell>
          <cell r="I228">
            <v>2770770497</v>
          </cell>
          <cell r="J228">
            <v>1670688056772</v>
          </cell>
          <cell r="K228">
            <v>0</v>
          </cell>
          <cell r="L228">
            <v>-645593714</v>
          </cell>
          <cell r="M228">
            <v>2044544144220</v>
          </cell>
          <cell r="N228">
            <v>0</v>
          </cell>
          <cell r="O228">
            <v>2044544144</v>
          </cell>
        </row>
        <row r="229">
          <cell r="B229" t="str">
            <v>1314001000</v>
          </cell>
          <cell r="C229" t="str">
            <v>Gastos puesta en marcha</v>
          </cell>
          <cell r="D229">
            <v>30422611</v>
          </cell>
          <cell r="E229">
            <v>37031954</v>
          </cell>
          <cell r="F229">
            <v>41424474</v>
          </cell>
          <cell r="G229">
            <v>604362912</v>
          </cell>
          <cell r="H229">
            <v>683641618</v>
          </cell>
          <cell r="J229">
            <v>571163459</v>
          </cell>
          <cell r="M229">
            <v>1968047028</v>
          </cell>
          <cell r="N229">
            <v>0</v>
          </cell>
        </row>
        <row r="230">
          <cell r="B230" t="str">
            <v>1314009900</v>
          </cell>
          <cell r="C230" t="str">
            <v>Amortizacion acumulada puesta en marcha</v>
          </cell>
          <cell r="D230">
            <v>-30422608</v>
          </cell>
          <cell r="E230">
            <v>-37031951</v>
          </cell>
          <cell r="F230">
            <v>-41424474</v>
          </cell>
          <cell r="G230">
            <v>-268003050</v>
          </cell>
          <cell r="H230">
            <v>-399523070</v>
          </cell>
          <cell r="J230">
            <v>-564411378</v>
          </cell>
          <cell r="M230">
            <v>-1340816531</v>
          </cell>
          <cell r="N230">
            <v>0</v>
          </cell>
        </row>
        <row r="231">
          <cell r="B231" t="str">
            <v>1220002100</v>
          </cell>
          <cell r="C231" t="str">
            <v>Hardware</v>
          </cell>
          <cell r="K231">
            <v>9948046</v>
          </cell>
          <cell r="M231">
            <v>9948046</v>
          </cell>
          <cell r="N231">
            <v>0</v>
          </cell>
        </row>
        <row r="232">
          <cell r="B232" t="str">
            <v>1224001100</v>
          </cell>
          <cell r="C232" t="str">
            <v>Muebles y enseres</v>
          </cell>
          <cell r="K232">
            <v>33666829</v>
          </cell>
          <cell r="M232">
            <v>33666829</v>
          </cell>
          <cell r="N232">
            <v>0</v>
          </cell>
        </row>
        <row r="233">
          <cell r="B233" t="str">
            <v>1270002100</v>
          </cell>
          <cell r="C233" t="str">
            <v>Depreciación Acum Hardware</v>
          </cell>
          <cell r="K233">
            <v>-9948046</v>
          </cell>
          <cell r="M233">
            <v>-9948046</v>
          </cell>
          <cell r="N233">
            <v>0</v>
          </cell>
        </row>
        <row r="234">
          <cell r="B234" t="str">
            <v>1274001100</v>
          </cell>
          <cell r="C234" t="str">
            <v>Depreciacion acumulada muebles y enseres</v>
          </cell>
          <cell r="K234">
            <v>-33666827</v>
          </cell>
          <cell r="M234">
            <v>-33666827</v>
          </cell>
          <cell r="N234">
            <v>0</v>
          </cell>
        </row>
        <row r="235">
          <cell r="B235" t="str">
            <v>1202001000</v>
          </cell>
          <cell r="C235" t="str">
            <v>Terrenos</v>
          </cell>
          <cell r="D235">
            <v>11640842087</v>
          </cell>
          <cell r="E235">
            <v>118983816271</v>
          </cell>
          <cell r="H235">
            <v>1103896839</v>
          </cell>
          <cell r="J235">
            <v>396694356962</v>
          </cell>
          <cell r="L235">
            <v>-239838666</v>
          </cell>
          <cell r="M235">
            <v>528183073493</v>
          </cell>
          <cell r="N235">
            <v>0</v>
          </cell>
        </row>
        <row r="236">
          <cell r="B236" t="str">
            <v>1210001000</v>
          </cell>
          <cell r="C236" t="str">
            <v>Edificaciones</v>
          </cell>
          <cell r="D236">
            <v>3330600033</v>
          </cell>
          <cell r="E236">
            <v>8948750628</v>
          </cell>
          <cell r="F236">
            <v>77861594</v>
          </cell>
          <cell r="G236">
            <v>11265435</v>
          </cell>
          <cell r="H236">
            <v>2172766395</v>
          </cell>
          <cell r="I236">
            <v>1728000</v>
          </cell>
          <cell r="J236">
            <v>81818315587</v>
          </cell>
          <cell r="L236">
            <v>-382711450</v>
          </cell>
          <cell r="M236">
            <v>95978576222</v>
          </cell>
          <cell r="N236">
            <v>0</v>
          </cell>
        </row>
        <row r="237">
          <cell r="B237" t="str">
            <v>1210002000</v>
          </cell>
          <cell r="C237" t="str">
            <v>Obras complementarias</v>
          </cell>
          <cell r="D237">
            <v>2154771681</v>
          </cell>
          <cell r="E237">
            <v>5081834870</v>
          </cell>
          <cell r="F237">
            <v>958595</v>
          </cell>
          <cell r="H237">
            <v>217667181</v>
          </cell>
          <cell r="J237">
            <v>46297872333</v>
          </cell>
          <cell r="L237">
            <v>-36966681</v>
          </cell>
          <cell r="M237">
            <v>53716137979</v>
          </cell>
          <cell r="N237">
            <v>0</v>
          </cell>
        </row>
        <row r="238">
          <cell r="B238" t="str">
            <v>1212001000</v>
          </cell>
          <cell r="C238" t="str">
            <v>Instalaciones de produccion</v>
          </cell>
          <cell r="D238">
            <v>42118176087</v>
          </cell>
          <cell r="E238">
            <v>70158401254</v>
          </cell>
          <cell r="J238">
            <v>365453196527</v>
          </cell>
          <cell r="M238">
            <v>477729773868</v>
          </cell>
          <cell r="N238">
            <v>0</v>
          </cell>
        </row>
        <row r="239">
          <cell r="B239" t="str">
            <v>1214001000</v>
          </cell>
          <cell r="C239" t="str">
            <v>Redes de agua potable</v>
          </cell>
          <cell r="D239">
            <v>9893273226</v>
          </cell>
          <cell r="E239">
            <v>70877599624</v>
          </cell>
          <cell r="J239">
            <v>516663496460</v>
          </cell>
          <cell r="M239">
            <v>597434369310</v>
          </cell>
          <cell r="N239">
            <v>0</v>
          </cell>
        </row>
        <row r="240">
          <cell r="B240" t="str">
            <v>1216001000</v>
          </cell>
          <cell r="C240" t="str">
            <v>Redes de alcantarillado</v>
          </cell>
          <cell r="D240">
            <v>13320149543</v>
          </cell>
          <cell r="E240">
            <v>13952856619</v>
          </cell>
          <cell r="J240">
            <v>545534961172</v>
          </cell>
          <cell r="M240">
            <v>572807967334</v>
          </cell>
          <cell r="N240">
            <v>0</v>
          </cell>
        </row>
        <row r="241">
          <cell r="B241" t="str">
            <v>1217001000</v>
          </cell>
          <cell r="C241" t="str">
            <v>Plantas de tratamiento de aguas servidas</v>
          </cell>
          <cell r="D241">
            <v>114491965</v>
          </cell>
          <cell r="E241">
            <v>1</v>
          </cell>
          <cell r="F241">
            <v>32109667</v>
          </cell>
          <cell r="I241">
            <v>2332475979</v>
          </cell>
          <cell r="J241">
            <v>238747093797</v>
          </cell>
          <cell r="M241">
            <v>241226171409</v>
          </cell>
          <cell r="N241">
            <v>0</v>
          </cell>
        </row>
        <row r="242">
          <cell r="B242" t="str">
            <v>1218001000</v>
          </cell>
          <cell r="C242" t="str">
            <v>Otras instalaciones de infraestructura</v>
          </cell>
          <cell r="D242">
            <v>11256215825</v>
          </cell>
          <cell r="E242">
            <v>21663592419</v>
          </cell>
          <cell r="F242">
            <v>49674568</v>
          </cell>
          <cell r="G242">
            <v>230762868</v>
          </cell>
          <cell r="H242">
            <v>242669811</v>
          </cell>
          <cell r="I242">
            <v>2436615285</v>
          </cell>
          <cell r="J242">
            <v>170952451602</v>
          </cell>
          <cell r="L242">
            <v>-17942840</v>
          </cell>
          <cell r="M242">
            <v>206814039538</v>
          </cell>
          <cell r="N242">
            <v>0</v>
          </cell>
        </row>
        <row r="243">
          <cell r="B243" t="str">
            <v>1220001000</v>
          </cell>
          <cell r="C243" t="str">
            <v>Maquinas y equipos</v>
          </cell>
          <cell r="D243">
            <v>16701133158</v>
          </cell>
          <cell r="E243">
            <v>42382952663</v>
          </cell>
          <cell r="F243">
            <v>1123154808</v>
          </cell>
          <cell r="G243">
            <v>1637682904</v>
          </cell>
          <cell r="H243">
            <v>5934739903</v>
          </cell>
          <cell r="I243">
            <v>2057887613</v>
          </cell>
          <cell r="J243">
            <v>409141402952</v>
          </cell>
          <cell r="K243">
            <v>45737587</v>
          </cell>
          <cell r="L243">
            <v>-248058119</v>
          </cell>
          <cell r="M243">
            <v>478776633469</v>
          </cell>
          <cell r="N243">
            <v>0</v>
          </cell>
        </row>
        <row r="244">
          <cell r="B244" t="str">
            <v>1220002000</v>
          </cell>
          <cell r="C244" t="str">
            <v>Hardware</v>
          </cell>
          <cell r="D244">
            <v>31481602</v>
          </cell>
          <cell r="E244">
            <v>187322872</v>
          </cell>
          <cell r="F244">
            <v>198237170</v>
          </cell>
          <cell r="G244">
            <v>65596985</v>
          </cell>
          <cell r="H244">
            <v>223208930</v>
          </cell>
          <cell r="J244">
            <v>20990417004</v>
          </cell>
          <cell r="L244">
            <v>-118549</v>
          </cell>
          <cell r="M244">
            <v>21696146014</v>
          </cell>
          <cell r="N244">
            <v>0</v>
          </cell>
        </row>
        <row r="245">
          <cell r="B245" t="str">
            <v>1221001000</v>
          </cell>
          <cell r="C245" t="str">
            <v>Equipos en leasing</v>
          </cell>
          <cell r="E245">
            <v>0</v>
          </cell>
          <cell r="F245">
            <v>70227166</v>
          </cell>
          <cell r="J245">
            <v>0</v>
          </cell>
          <cell r="M245">
            <v>70227166</v>
          </cell>
          <cell r="N245">
            <v>0</v>
          </cell>
        </row>
        <row r="246">
          <cell r="B246" t="str">
            <v>1222001000</v>
          </cell>
          <cell r="C246" t="str">
            <v>Vehiculos</v>
          </cell>
          <cell r="D246">
            <v>8088270</v>
          </cell>
          <cell r="E246">
            <v>7170006</v>
          </cell>
          <cell r="F246">
            <v>77735350</v>
          </cell>
          <cell r="G246">
            <v>95845524</v>
          </cell>
          <cell r="J246">
            <v>5583196818</v>
          </cell>
          <cell r="M246">
            <v>5772035968</v>
          </cell>
          <cell r="N246">
            <v>0</v>
          </cell>
        </row>
        <row r="247">
          <cell r="B247" t="str">
            <v>1224001000</v>
          </cell>
          <cell r="C247" t="str">
            <v>Muebles y enseres</v>
          </cell>
          <cell r="D247">
            <v>45419224</v>
          </cell>
          <cell r="E247">
            <v>372247884</v>
          </cell>
          <cell r="F247">
            <v>24270560</v>
          </cell>
          <cell r="G247">
            <v>143260772</v>
          </cell>
          <cell r="H247">
            <v>453467121</v>
          </cell>
          <cell r="J247">
            <v>5725211488</v>
          </cell>
          <cell r="L247">
            <v>-42121355</v>
          </cell>
          <cell r="M247">
            <v>6721755694</v>
          </cell>
          <cell r="N247">
            <v>0</v>
          </cell>
        </row>
        <row r="248">
          <cell r="B248" t="str">
            <v>1230001000</v>
          </cell>
          <cell r="C248" t="str">
            <v>Activo fijo en construccion</v>
          </cell>
          <cell r="D248">
            <v>10218400394</v>
          </cell>
          <cell r="E248">
            <v>23084525778</v>
          </cell>
          <cell r="F248">
            <v>241861938</v>
          </cell>
          <cell r="G248">
            <v>519709732</v>
          </cell>
          <cell r="H248">
            <v>450785123</v>
          </cell>
          <cell r="I248">
            <v>815274685</v>
          </cell>
          <cell r="J248">
            <v>182702495153</v>
          </cell>
          <cell r="M248">
            <v>218033052803</v>
          </cell>
          <cell r="N248">
            <v>0</v>
          </cell>
        </row>
        <row r="249">
          <cell r="B249" t="str">
            <v>1230005000</v>
          </cell>
          <cell r="C249" t="str">
            <v>Activo fijo (FI)</v>
          </cell>
          <cell r="D249">
            <v>-269151</v>
          </cell>
          <cell r="E249">
            <v>200618630</v>
          </cell>
          <cell r="J249">
            <v>-1160101123</v>
          </cell>
          <cell r="M249">
            <v>-959751644</v>
          </cell>
          <cell r="N249">
            <v>0</v>
          </cell>
        </row>
        <row r="250">
          <cell r="B250" t="str">
            <v>1230006000</v>
          </cell>
          <cell r="C250" t="str">
            <v>Obras devengadas</v>
          </cell>
          <cell r="D250">
            <v>2069393846</v>
          </cell>
          <cell r="E250">
            <v>8266352884</v>
          </cell>
          <cell r="F250">
            <v>78867251</v>
          </cell>
          <cell r="G250">
            <v>0</v>
          </cell>
          <cell r="H250">
            <v>21363507</v>
          </cell>
          <cell r="I250">
            <v>8240000</v>
          </cell>
          <cell r="J250">
            <v>23248741987</v>
          </cell>
          <cell r="M250">
            <v>33692959475</v>
          </cell>
          <cell r="N250">
            <v>0</v>
          </cell>
        </row>
        <row r="251">
          <cell r="B251" t="str">
            <v>1230006500</v>
          </cell>
          <cell r="C251" t="str">
            <v>Repuestos de activo fijo</v>
          </cell>
          <cell r="D251">
            <v>104751379</v>
          </cell>
          <cell r="E251">
            <v>273407316</v>
          </cell>
          <cell r="J251">
            <v>6579327586</v>
          </cell>
          <cell r="M251">
            <v>6957486281</v>
          </cell>
          <cell r="N251">
            <v>0</v>
          </cell>
        </row>
        <row r="252">
          <cell r="B252" t="str">
            <v>1260001000</v>
          </cell>
          <cell r="C252" t="str">
            <v>Depreciacion acumulada edificaciones</v>
          </cell>
          <cell r="D252">
            <v>-495780230</v>
          </cell>
          <cell r="E252">
            <v>-2170998851</v>
          </cell>
          <cell r="F252">
            <v>-20434311</v>
          </cell>
          <cell r="G252">
            <v>-940525</v>
          </cell>
          <cell r="H252">
            <v>-263064213</v>
          </cell>
          <cell r="I252">
            <v>-898560</v>
          </cell>
          <cell r="J252">
            <v>-24164100287</v>
          </cell>
          <cell r="L252">
            <v>45951558</v>
          </cell>
          <cell r="M252">
            <v>-27070265419</v>
          </cell>
          <cell r="N252">
            <v>0</v>
          </cell>
        </row>
        <row r="253">
          <cell r="B253" t="str">
            <v>1260002000</v>
          </cell>
          <cell r="C253" t="str">
            <v>Depreciacion acumulada obras complementarias</v>
          </cell>
          <cell r="D253">
            <v>-833656946</v>
          </cell>
          <cell r="E253">
            <v>-2296961525</v>
          </cell>
          <cell r="F253">
            <v>-324780</v>
          </cell>
          <cell r="H253">
            <v>-71266723</v>
          </cell>
          <cell r="J253">
            <v>-23459926852</v>
          </cell>
          <cell r="L253">
            <v>9807405</v>
          </cell>
          <cell r="M253">
            <v>-26652329421</v>
          </cell>
          <cell r="N253">
            <v>0</v>
          </cell>
        </row>
        <row r="254">
          <cell r="B254" t="str">
            <v>1262001000</v>
          </cell>
          <cell r="C254" t="str">
            <v>Depreciacion acumulada instalaciones de produccion</v>
          </cell>
          <cell r="D254">
            <v>-11559219413</v>
          </cell>
          <cell r="E254">
            <v>-25573881235</v>
          </cell>
          <cell r="J254">
            <v>-145914844940</v>
          </cell>
          <cell r="M254">
            <v>-183047945588</v>
          </cell>
          <cell r="N254">
            <v>0</v>
          </cell>
        </row>
        <row r="255">
          <cell r="B255" t="str">
            <v>1264001000</v>
          </cell>
          <cell r="C255" t="str">
            <v>Depreciacion acumulada redes de agua potable</v>
          </cell>
          <cell r="D255">
            <v>-2834670010</v>
          </cell>
          <cell r="E255">
            <v>-30539521881</v>
          </cell>
          <cell r="J255">
            <v>-308729229312</v>
          </cell>
          <cell r="M255">
            <v>-342103421203</v>
          </cell>
          <cell r="N255">
            <v>0</v>
          </cell>
        </row>
        <row r="256">
          <cell r="B256" t="str">
            <v>1266001000</v>
          </cell>
          <cell r="C256" t="str">
            <v>Depreciacion acumulada redes de alcantarillado</v>
          </cell>
          <cell r="D256">
            <v>-4885674014</v>
          </cell>
          <cell r="E256">
            <v>-6002538743</v>
          </cell>
          <cell r="J256">
            <v>-297927655922</v>
          </cell>
          <cell r="M256">
            <v>-308815868679</v>
          </cell>
          <cell r="N256">
            <v>0</v>
          </cell>
        </row>
        <row r="257">
          <cell r="B257" t="str">
            <v>1267001000</v>
          </cell>
          <cell r="C257" t="str">
            <v>Depreciacion acumulada plantas de tratamiento a.s.</v>
          </cell>
          <cell r="D257">
            <v>-28958448</v>
          </cell>
          <cell r="F257">
            <v>-12308707</v>
          </cell>
          <cell r="I257">
            <v>-1370762112</v>
          </cell>
          <cell r="J257">
            <v>-85347558590</v>
          </cell>
          <cell r="M257">
            <v>-86759587857</v>
          </cell>
          <cell r="N257">
            <v>0</v>
          </cell>
        </row>
        <row r="258">
          <cell r="B258" t="str">
            <v>1268001000</v>
          </cell>
          <cell r="C258" t="str">
            <v>Depreciacion acumulada otras instalaciones</v>
          </cell>
          <cell r="D258">
            <v>-7360309486</v>
          </cell>
          <cell r="E258">
            <v>-12830952691</v>
          </cell>
          <cell r="F258">
            <v>-24362928</v>
          </cell>
          <cell r="G258">
            <v>-44152705</v>
          </cell>
          <cell r="H258">
            <v>-158737102</v>
          </cell>
          <cell r="I258">
            <v>-1810189994</v>
          </cell>
          <cell r="J258">
            <v>-121610829851</v>
          </cell>
          <cell r="L258">
            <v>16597275</v>
          </cell>
          <cell r="M258">
            <v>-143822937482</v>
          </cell>
          <cell r="N258">
            <v>0</v>
          </cell>
        </row>
        <row r="259">
          <cell r="B259" t="str">
            <v>1270001000</v>
          </cell>
          <cell r="C259" t="str">
            <v>Depreciacion acumulada maquinas y equipos</v>
          </cell>
          <cell r="D259">
            <v>-11489916958</v>
          </cell>
          <cell r="E259">
            <v>-25073125836</v>
          </cell>
          <cell r="F259">
            <v>-665370169</v>
          </cell>
          <cell r="G259">
            <v>-497405337</v>
          </cell>
          <cell r="H259">
            <v>-4458462514</v>
          </cell>
          <cell r="I259">
            <v>-1699600399</v>
          </cell>
          <cell r="J259">
            <v>-312856259701</v>
          </cell>
          <cell r="K259">
            <v>-45737589</v>
          </cell>
          <cell r="L259">
            <v>210726938</v>
          </cell>
          <cell r="M259">
            <v>-356575151565</v>
          </cell>
          <cell r="N259">
            <v>0</v>
          </cell>
        </row>
        <row r="260">
          <cell r="B260" t="str">
            <v>1270002000</v>
          </cell>
          <cell r="C260" t="str">
            <v>Depreciacion acumulada hardware</v>
          </cell>
          <cell r="D260">
            <v>-22445180</v>
          </cell>
          <cell r="E260">
            <v>-142996687</v>
          </cell>
          <cell r="F260">
            <v>-165271927</v>
          </cell>
          <cell r="G260">
            <v>-55696428</v>
          </cell>
          <cell r="H260">
            <v>-204349903</v>
          </cell>
          <cell r="J260">
            <v>-14296149028</v>
          </cell>
          <cell r="L260">
            <v>118549</v>
          </cell>
          <cell r="M260">
            <v>-14886790604</v>
          </cell>
          <cell r="N260">
            <v>0</v>
          </cell>
        </row>
        <row r="261">
          <cell r="B261" t="str">
            <v>1271001000</v>
          </cell>
          <cell r="C261" t="str">
            <v>Depreciacion acumulada equipos en leasing</v>
          </cell>
          <cell r="E261">
            <v>0</v>
          </cell>
          <cell r="F261">
            <v>-70227166</v>
          </cell>
          <cell r="J261">
            <v>0</v>
          </cell>
          <cell r="M261">
            <v>-70227166</v>
          </cell>
          <cell r="N261">
            <v>0</v>
          </cell>
        </row>
        <row r="262">
          <cell r="B262" t="str">
            <v>1272001000</v>
          </cell>
          <cell r="C262" t="str">
            <v>Depreciacion acumulada vehiculos</v>
          </cell>
          <cell r="D262">
            <v>-8088268</v>
          </cell>
          <cell r="E262">
            <v>-2560721</v>
          </cell>
          <cell r="F262">
            <v>-77735350</v>
          </cell>
          <cell r="G262">
            <v>-28720110</v>
          </cell>
          <cell r="J262">
            <v>-4618595851</v>
          </cell>
          <cell r="M262">
            <v>-4735700300</v>
          </cell>
          <cell r="N262">
            <v>0</v>
          </cell>
        </row>
        <row r="263">
          <cell r="B263" t="str">
            <v>1274001000</v>
          </cell>
          <cell r="C263" t="str">
            <v>Depreciacion acumulada muebles y enseres</v>
          </cell>
          <cell r="D263">
            <v>-35031143</v>
          </cell>
          <cell r="E263">
            <v>-348855110</v>
          </cell>
          <cell r="F263">
            <v>-17933784</v>
          </cell>
          <cell r="G263">
            <v>-70650343</v>
          </cell>
          <cell r="H263">
            <v>-398032842</v>
          </cell>
          <cell r="J263">
            <v>-5006680591</v>
          </cell>
          <cell r="L263">
            <v>38962221</v>
          </cell>
          <cell r="M263">
            <v>-5838221592</v>
          </cell>
          <cell r="N263">
            <v>0</v>
          </cell>
        </row>
        <row r="264">
          <cell r="B264" t="str">
            <v>1275001000</v>
          </cell>
          <cell r="C264" t="str">
            <v>Dep acum complementaria</v>
          </cell>
          <cell r="E264">
            <v>-929230</v>
          </cell>
          <cell r="J264">
            <v>-367817072</v>
          </cell>
          <cell r="M264">
            <v>-368746302</v>
          </cell>
          <cell r="N264">
            <v>0</v>
          </cell>
        </row>
        <row r="265">
          <cell r="B265" t="str">
            <v>1340001000</v>
          </cell>
          <cell r="C265" t="str">
            <v>Bienes fuera de operacion</v>
          </cell>
          <cell r="E265">
            <v>5185640</v>
          </cell>
          <cell r="J265">
            <v>1420647128</v>
          </cell>
          <cell r="M265">
            <v>1425832768</v>
          </cell>
          <cell r="N265">
            <v>0</v>
          </cell>
        </row>
        <row r="266">
          <cell r="B266" t="str">
            <v>1340009900</v>
          </cell>
          <cell r="C266" t="str">
            <v>Depreciacion bienes fuera operacion</v>
          </cell>
          <cell r="E266">
            <v>-249503</v>
          </cell>
          <cell r="J266">
            <v>-1412130745</v>
          </cell>
          <cell r="M266">
            <v>-1412380248</v>
          </cell>
          <cell r="N266">
            <v>0</v>
          </cell>
        </row>
        <row r="267">
          <cell r="B267" t="str">
            <v>ACTIVOS POR DERECHO DE USO</v>
          </cell>
          <cell r="C267" t="str">
            <v>Activos por derecho de uso</v>
          </cell>
          <cell r="D267">
            <v>3539024</v>
          </cell>
          <cell r="E267">
            <v>135654421</v>
          </cell>
          <cell r="F267">
            <v>205206207</v>
          </cell>
          <cell r="G267">
            <v>1103814845</v>
          </cell>
          <cell r="H267">
            <v>437922606</v>
          </cell>
          <cell r="I267">
            <v>13832313</v>
          </cell>
          <cell r="J267">
            <v>1807371839</v>
          </cell>
          <cell r="K267">
            <v>24174111</v>
          </cell>
          <cell r="L267">
            <v>0</v>
          </cell>
          <cell r="M267">
            <v>3731515366</v>
          </cell>
          <cell r="N267">
            <v>0</v>
          </cell>
          <cell r="O267">
            <v>3731515</v>
          </cell>
        </row>
        <row r="268">
          <cell r="B268" t="str">
            <v>1271003000</v>
          </cell>
          <cell r="C268" t="str">
            <v>Depreciacion acumulada derecho uso elemento transp</v>
          </cell>
          <cell r="D268">
            <v>-8241532</v>
          </cell>
          <cell r="E268">
            <v>-80837936</v>
          </cell>
          <cell r="F268">
            <v>-205224263</v>
          </cell>
          <cell r="G268">
            <v>-303348557</v>
          </cell>
          <cell r="H268">
            <v>-601480895</v>
          </cell>
          <cell r="I268">
            <v>-840173</v>
          </cell>
          <cell r="J268">
            <v>-1763784766</v>
          </cell>
          <cell r="K268">
            <v>-2847303</v>
          </cell>
          <cell r="M268">
            <v>-2966605425</v>
          </cell>
          <cell r="N268">
            <v>0</v>
          </cell>
        </row>
        <row r="269">
          <cell r="B269" t="str">
            <v>1271002000</v>
          </cell>
          <cell r="C269" t="str">
            <v>Depreciacion acumulada derecho uso edificio</v>
          </cell>
          <cell r="D269">
            <v>-1071</v>
          </cell>
          <cell r="E269">
            <v>-220507505</v>
          </cell>
          <cell r="G269">
            <v>-498437344</v>
          </cell>
          <cell r="H269">
            <v>-99621008</v>
          </cell>
          <cell r="J269">
            <v>-313266751</v>
          </cell>
          <cell r="L269">
            <v>0</v>
          </cell>
          <cell r="M269">
            <v>-1131833679</v>
          </cell>
          <cell r="N269">
            <v>0</v>
          </cell>
        </row>
        <row r="270">
          <cell r="B270" t="str">
            <v>1221003000</v>
          </cell>
          <cell r="C270" t="str">
            <v>Derecho de uso elementos de transporte</v>
          </cell>
          <cell r="D270">
            <v>11781630</v>
          </cell>
          <cell r="E270">
            <v>103115774</v>
          </cell>
          <cell r="F270">
            <v>410430470</v>
          </cell>
          <cell r="G270">
            <v>757738477</v>
          </cell>
          <cell r="H270">
            <v>946285286</v>
          </cell>
          <cell r="I270">
            <v>14672486</v>
          </cell>
          <cell r="J270">
            <v>3361864518</v>
          </cell>
          <cell r="K270">
            <v>27021414</v>
          </cell>
          <cell r="M270">
            <v>5632910055</v>
          </cell>
          <cell r="N270">
            <v>0</v>
          </cell>
        </row>
        <row r="271">
          <cell r="B271" t="str">
            <v>1221002000</v>
          </cell>
          <cell r="C271" t="str">
            <v>Derecho de uso Edificio</v>
          </cell>
          <cell r="D271">
            <v>-3</v>
          </cell>
          <cell r="E271">
            <v>333884088</v>
          </cell>
          <cell r="G271">
            <v>1147862269</v>
          </cell>
          <cell r="H271">
            <v>192739223</v>
          </cell>
          <cell r="J271">
            <v>522558838</v>
          </cell>
          <cell r="L271">
            <v>0</v>
          </cell>
          <cell r="M271">
            <v>2197044415</v>
          </cell>
          <cell r="N271">
            <v>0</v>
          </cell>
        </row>
        <row r="272">
          <cell r="B272" t="str">
            <v>ACTIVOS POR IMPUESTOS DIFERIDOS</v>
          </cell>
          <cell r="C272" t="str">
            <v>Activos por Impuestos Diferidos</v>
          </cell>
          <cell r="D272">
            <v>0</v>
          </cell>
          <cell r="E272">
            <v>0</v>
          </cell>
          <cell r="F272">
            <v>188197755</v>
          </cell>
          <cell r="G272">
            <v>516791180</v>
          </cell>
          <cell r="H272">
            <v>526569444</v>
          </cell>
          <cell r="I272">
            <v>851706325</v>
          </cell>
          <cell r="J272">
            <v>0</v>
          </cell>
          <cell r="K272">
            <v>214</v>
          </cell>
          <cell r="L272">
            <v>0</v>
          </cell>
          <cell r="M272">
            <v>2083264918</v>
          </cell>
          <cell r="N272">
            <v>0</v>
          </cell>
          <cell r="O272">
            <v>2083265</v>
          </cell>
        </row>
        <row r="273">
          <cell r="B273" t="str">
            <v>1360000700</v>
          </cell>
          <cell r="C273" t="str">
            <v>Deterioro Impuesto diferido</v>
          </cell>
          <cell r="K273">
            <v>-375907000</v>
          </cell>
          <cell r="M273">
            <v>-375907000</v>
          </cell>
          <cell r="N273">
            <v>0</v>
          </cell>
        </row>
        <row r="274">
          <cell r="B274" t="str">
            <v>118000050C</v>
          </cell>
          <cell r="C274" t="str">
            <v>Activo x impuestos diferidos</v>
          </cell>
          <cell r="D274">
            <v>-470831143</v>
          </cell>
          <cell r="E274">
            <v>-2396818892</v>
          </cell>
          <cell r="F274">
            <v>-67423756</v>
          </cell>
          <cell r="G274">
            <v>-315036293</v>
          </cell>
          <cell r="H274">
            <v>-163062081</v>
          </cell>
          <cell r="I274">
            <v>-16249517</v>
          </cell>
          <cell r="J274">
            <v>-94117054775</v>
          </cell>
          <cell r="L274">
            <v>163393623</v>
          </cell>
          <cell r="M274">
            <v>-97383082834</v>
          </cell>
          <cell r="N274">
            <v>0</v>
          </cell>
        </row>
        <row r="275">
          <cell r="B275" t="str">
            <v>1360000600</v>
          </cell>
          <cell r="C275" t="str">
            <v>Activo impuesto diferido IFRS 16</v>
          </cell>
          <cell r="D275">
            <v>1060796</v>
          </cell>
          <cell r="E275">
            <v>39057281</v>
          </cell>
          <cell r="F275">
            <v>58317342</v>
          </cell>
          <cell r="G275">
            <v>323255217</v>
          </cell>
          <cell r="H275">
            <v>124127472</v>
          </cell>
          <cell r="I275">
            <v>3754951</v>
          </cell>
          <cell r="J275">
            <v>633287911</v>
          </cell>
          <cell r="K275">
            <v>76309</v>
          </cell>
          <cell r="L275">
            <v>0</v>
          </cell>
          <cell r="M275">
            <v>1182937279</v>
          </cell>
          <cell r="N275">
            <v>0</v>
          </cell>
        </row>
        <row r="276">
          <cell r="B276" t="str">
            <v>1360000500</v>
          </cell>
          <cell r="C276" t="str">
            <v>Impuesto diferido largo plazo</v>
          </cell>
          <cell r="D276">
            <v>469770347</v>
          </cell>
          <cell r="E276">
            <v>2357761611</v>
          </cell>
          <cell r="F276">
            <v>197304169</v>
          </cell>
          <cell r="G276">
            <v>508572256</v>
          </cell>
          <cell r="H276">
            <v>565504053</v>
          </cell>
          <cell r="I276">
            <v>864200891</v>
          </cell>
          <cell r="J276">
            <v>93483766864</v>
          </cell>
          <cell r="K276">
            <v>375830905</v>
          </cell>
          <cell r="L276">
            <v>-163393623</v>
          </cell>
          <cell r="M276">
            <v>98659317473</v>
          </cell>
          <cell r="N276">
            <v>0</v>
          </cell>
        </row>
        <row r="277">
          <cell r="B277" t="str">
            <v>PATRIMONIO NETO Y PASIVOS</v>
          </cell>
          <cell r="C277" t="str">
            <v>Patrimonio Neto y Pasivos</v>
          </cell>
          <cell r="D277">
            <v>-148683288092</v>
          </cell>
          <cell r="E277">
            <v>-640630410221</v>
          </cell>
          <cell r="F277">
            <v>-12803606889</v>
          </cell>
          <cell r="G277">
            <v>-11524103225</v>
          </cell>
          <cell r="H277">
            <v>-15442926164</v>
          </cell>
          <cell r="I277">
            <v>-12562564855</v>
          </cell>
          <cell r="J277">
            <v>-2841459115431</v>
          </cell>
          <cell r="K277">
            <v>-939281429644</v>
          </cell>
          <cell r="L277">
            <v>1331616646187</v>
          </cell>
          <cell r="M277">
            <v>-3290770798334</v>
          </cell>
          <cell r="N277">
            <v>0</v>
          </cell>
          <cell r="O277">
            <v>-3290770798</v>
          </cell>
        </row>
        <row r="278">
          <cell r="B278" t="str">
            <v>PASIVOS, CORRIENTE</v>
          </cell>
          <cell r="C278" t="str">
            <v>Pasivos, Corriente</v>
          </cell>
          <cell r="D278">
            <v>-20623551487</v>
          </cell>
          <cell r="E278">
            <v>-66680917166</v>
          </cell>
          <cell r="F278">
            <v>-3900234181</v>
          </cell>
          <cell r="G278">
            <v>-4482016121</v>
          </cell>
          <cell r="H278">
            <v>-2470019452</v>
          </cell>
          <cell r="I278">
            <v>-4824117362</v>
          </cell>
          <cell r="J278">
            <v>-295602668090</v>
          </cell>
          <cell r="K278">
            <v>-20003722201</v>
          </cell>
          <cell r="L278">
            <v>67389855388</v>
          </cell>
          <cell r="M278">
            <v>-351197390672</v>
          </cell>
          <cell r="N278">
            <v>0</v>
          </cell>
          <cell r="O278">
            <v>-351197391</v>
          </cell>
        </row>
        <row r="279">
          <cell r="B279" t="str">
            <v>PASIVOS CORRIENTES EN OPERACIÓN</v>
          </cell>
          <cell r="C279" t="str">
            <v>Pasivos Corrientes en Operación</v>
          </cell>
          <cell r="D279">
            <v>-20623551487</v>
          </cell>
          <cell r="E279">
            <v>-66680917166</v>
          </cell>
          <cell r="F279">
            <v>-3900234181</v>
          </cell>
          <cell r="G279">
            <v>-4482016121</v>
          </cell>
          <cell r="H279">
            <v>-2470019452</v>
          </cell>
          <cell r="I279">
            <v>-4824117362</v>
          </cell>
          <cell r="J279">
            <v>-295602668090</v>
          </cell>
          <cell r="K279">
            <v>-20003722201</v>
          </cell>
          <cell r="L279">
            <v>67389855388</v>
          </cell>
          <cell r="M279">
            <v>-351197390672</v>
          </cell>
          <cell r="N279">
            <v>0</v>
          </cell>
          <cell r="O279">
            <v>-351197391</v>
          </cell>
        </row>
        <row r="280">
          <cell r="B280" t="str">
            <v>OTROS PASIVOS FINANCIEROS CORRIE</v>
          </cell>
          <cell r="C280" t="str">
            <v>Otros pasivos financieros corrientes</v>
          </cell>
          <cell r="D280">
            <v>-3187304866</v>
          </cell>
          <cell r="E280">
            <v>-12662936333</v>
          </cell>
          <cell r="J280">
            <v>-99476867802</v>
          </cell>
          <cell r="M280">
            <v>-115327109001</v>
          </cell>
          <cell r="N280">
            <v>0</v>
          </cell>
          <cell r="O280">
            <v>-115327109</v>
          </cell>
        </row>
        <row r="281">
          <cell r="B281" t="str">
            <v>2114004000</v>
          </cell>
          <cell r="C281" t="str">
            <v>Provision Intereses Devengados Swap</v>
          </cell>
          <cell r="J281">
            <v>1005630164</v>
          </cell>
          <cell r="M281">
            <v>1005630164</v>
          </cell>
          <cell r="N281">
            <v>0</v>
          </cell>
        </row>
        <row r="282">
          <cell r="B282" t="str">
            <v>2114003000</v>
          </cell>
          <cell r="C282" t="str">
            <v>Mayor valor bonos CP</v>
          </cell>
          <cell r="J282">
            <v>-266691096</v>
          </cell>
          <cell r="M282">
            <v>-266691096</v>
          </cell>
          <cell r="N282">
            <v>0</v>
          </cell>
        </row>
        <row r="283">
          <cell r="B283" t="str">
            <v>2115005000</v>
          </cell>
          <cell r="C283" t="str">
            <v>AFR documentados CP</v>
          </cell>
          <cell r="D283">
            <v>-3170008337</v>
          </cell>
          <cell r="E283">
            <v>-2572225524</v>
          </cell>
          <cell r="J283">
            <v>-15327765220</v>
          </cell>
          <cell r="M283">
            <v>-21069999081</v>
          </cell>
          <cell r="N283">
            <v>0</v>
          </cell>
        </row>
        <row r="284">
          <cell r="B284" t="str">
            <v>2114002000</v>
          </cell>
          <cell r="C284" t="str">
            <v>Provision intereses devengados bonos</v>
          </cell>
          <cell r="J284">
            <v>-8488650526</v>
          </cell>
          <cell r="M284">
            <v>-8488650526</v>
          </cell>
          <cell r="N284">
            <v>0</v>
          </cell>
        </row>
        <row r="285">
          <cell r="B285" t="str">
            <v>2114001000</v>
          </cell>
          <cell r="C285" t="str">
            <v>Oblig bonos corto plazo en UF</v>
          </cell>
          <cell r="J285">
            <v>-7203129375</v>
          </cell>
          <cell r="M285">
            <v>-7203129375</v>
          </cell>
          <cell r="N285">
            <v>0</v>
          </cell>
        </row>
        <row r="286">
          <cell r="B286" t="str">
            <v>1185002000</v>
          </cell>
          <cell r="C286" t="str">
            <v>Menor valor bonos cte</v>
          </cell>
          <cell r="J286">
            <v>428056521</v>
          </cell>
          <cell r="M286">
            <v>428056521</v>
          </cell>
          <cell r="N286">
            <v>0</v>
          </cell>
        </row>
        <row r="287">
          <cell r="B287" t="str">
            <v>2115003700</v>
          </cell>
          <cell r="C287" t="str">
            <v>Prov intereses devengados AFR corriente</v>
          </cell>
          <cell r="D287">
            <v>-17296529</v>
          </cell>
          <cell r="E287">
            <v>-13360809</v>
          </cell>
          <cell r="J287">
            <v>-88037488</v>
          </cell>
          <cell r="M287">
            <v>-118694826</v>
          </cell>
          <cell r="N287">
            <v>0</v>
          </cell>
        </row>
        <row r="288">
          <cell r="B288" t="str">
            <v>2110001300</v>
          </cell>
          <cell r="C288" t="str">
            <v>Provision intereses devengados prestamos</v>
          </cell>
          <cell r="E288">
            <v>-77350000</v>
          </cell>
          <cell r="J288">
            <v>-2562902491</v>
          </cell>
          <cell r="M288">
            <v>-2640252491</v>
          </cell>
          <cell r="N288">
            <v>0</v>
          </cell>
        </row>
        <row r="289">
          <cell r="B289" t="str">
            <v>2110001000</v>
          </cell>
          <cell r="C289" t="str">
            <v>Prestamos bancarios C:P m/n</v>
          </cell>
          <cell r="E289">
            <v>-10000000000</v>
          </cell>
          <cell r="J289">
            <v>-67224890500</v>
          </cell>
          <cell r="M289">
            <v>-77224890500</v>
          </cell>
          <cell r="N289">
            <v>0</v>
          </cell>
        </row>
        <row r="290">
          <cell r="B290" t="str">
            <v>1185002500</v>
          </cell>
          <cell r="C290" t="str">
            <v>Activación gtos bancarios cte</v>
          </cell>
          <cell r="J290">
            <v>251512209</v>
          </cell>
          <cell r="M290">
            <v>251512209</v>
          </cell>
          <cell r="N290">
            <v>0</v>
          </cell>
        </row>
        <row r="291">
          <cell r="B291" t="str">
            <v>PASIVOS POR ARRENDAMIENTOS CORRI</v>
          </cell>
          <cell r="C291" t="str">
            <v>Pasivos por arrendamientos corrientes</v>
          </cell>
          <cell r="D291">
            <v>-3614242</v>
          </cell>
          <cell r="E291">
            <v>-95472985</v>
          </cell>
          <cell r="F291">
            <v>-110877482</v>
          </cell>
          <cell r="G291">
            <v>-360642824</v>
          </cell>
          <cell r="H291">
            <v>-268981754</v>
          </cell>
          <cell r="I291">
            <v>-4768664</v>
          </cell>
          <cell r="J291">
            <v>-957848224</v>
          </cell>
          <cell r="K291">
            <v>-6331342</v>
          </cell>
          <cell r="L291">
            <v>0</v>
          </cell>
          <cell r="M291">
            <v>-1808537517</v>
          </cell>
          <cell r="N291">
            <v>0</v>
          </cell>
          <cell r="O291">
            <v>-1808538</v>
          </cell>
        </row>
        <row r="292">
          <cell r="B292" t="str">
            <v>2115006000</v>
          </cell>
          <cell r="C292" t="str">
            <v>Deuda por Arrendamiento operativo CP</v>
          </cell>
          <cell r="D292">
            <v>-3614242</v>
          </cell>
          <cell r="E292">
            <v>-95472985</v>
          </cell>
          <cell r="F292">
            <v>-110877482</v>
          </cell>
          <cell r="G292">
            <v>-360642824</v>
          </cell>
          <cell r="H292">
            <v>-268981754</v>
          </cell>
          <cell r="I292">
            <v>-4768664</v>
          </cell>
          <cell r="J292">
            <v>-957848224</v>
          </cell>
          <cell r="K292">
            <v>-6331342</v>
          </cell>
          <cell r="L292">
            <v>0</v>
          </cell>
          <cell r="M292">
            <v>-1808537517</v>
          </cell>
          <cell r="N292">
            <v>0</v>
          </cell>
        </row>
        <row r="293">
          <cell r="B293" t="str">
            <v>CUENTAS POR PAGAR COMERCIALES Y</v>
          </cell>
          <cell r="C293" t="str">
            <v>Cuentas por pagar comerciales y otras cuentas por pagar</v>
          </cell>
          <cell r="D293">
            <v>-8831865897</v>
          </cell>
          <cell r="E293">
            <v>-20338507971</v>
          </cell>
          <cell r="F293">
            <v>-2034644073</v>
          </cell>
          <cell r="G293">
            <v>-1997809558</v>
          </cell>
          <cell r="H293">
            <v>-1355750783</v>
          </cell>
          <cell r="I293">
            <v>-188650546</v>
          </cell>
          <cell r="J293">
            <v>-149895523315</v>
          </cell>
          <cell r="K293">
            <v>-10246156515</v>
          </cell>
          <cell r="M293">
            <v>-194888908658</v>
          </cell>
          <cell r="N293">
            <v>0</v>
          </cell>
          <cell r="O293">
            <v>-194888909</v>
          </cell>
        </row>
        <row r="294">
          <cell r="B294" t="str">
            <v>2164003100</v>
          </cell>
          <cell r="C294" t="str">
            <v>Retención Adic 3% Prest Solidario</v>
          </cell>
          <cell r="K294">
            <v>1724</v>
          </cell>
          <cell r="M294">
            <v>1724</v>
          </cell>
          <cell r="N294">
            <v>0</v>
          </cell>
        </row>
        <row r="295">
          <cell r="B295" t="str">
            <v>2150005500</v>
          </cell>
          <cell r="C295" t="str">
            <v>Provisión directores</v>
          </cell>
          <cell r="J295">
            <v>-20117101</v>
          </cell>
          <cell r="M295">
            <v>-20117101</v>
          </cell>
          <cell r="N295">
            <v>0</v>
          </cell>
        </row>
        <row r="296">
          <cell r="B296" t="str">
            <v>2150007600</v>
          </cell>
          <cell r="C296" t="str">
            <v>Provision boletas en garantía</v>
          </cell>
          <cell r="E296">
            <v>-171000000</v>
          </cell>
          <cell r="G296">
            <v>-1337906561</v>
          </cell>
          <cell r="J296">
            <v>-843836402</v>
          </cell>
          <cell r="M296">
            <v>-2352742963</v>
          </cell>
          <cell r="N296">
            <v>0</v>
          </cell>
        </row>
        <row r="297">
          <cell r="B297" t="str">
            <v>2140004300</v>
          </cell>
          <cell r="C297" t="str">
            <v>Provision IVA-registrado en SII</v>
          </cell>
          <cell r="D297">
            <v>-4575746</v>
          </cell>
          <cell r="E297">
            <v>-4785546</v>
          </cell>
          <cell r="F297">
            <v>-40037737</v>
          </cell>
          <cell r="G297">
            <v>-46910393</v>
          </cell>
          <cell r="H297">
            <v>-23995725</v>
          </cell>
          <cell r="I297">
            <v>-5031062</v>
          </cell>
          <cell r="J297">
            <v>-13082674</v>
          </cell>
          <cell r="M297">
            <v>-138418883</v>
          </cell>
          <cell r="N297">
            <v>0</v>
          </cell>
        </row>
        <row r="298">
          <cell r="B298" t="str">
            <v>2150005000</v>
          </cell>
          <cell r="C298" t="str">
            <v>Prov.gastos documentados HR</v>
          </cell>
          <cell r="D298">
            <v>1500109</v>
          </cell>
          <cell r="E298">
            <v>31262352</v>
          </cell>
          <cell r="F298">
            <v>187856624</v>
          </cell>
          <cell r="G298">
            <v>14328162</v>
          </cell>
          <cell r="H298">
            <v>226767366</v>
          </cell>
          <cell r="I298">
            <v>3919821</v>
          </cell>
          <cell r="J298">
            <v>-285053486</v>
          </cell>
          <cell r="M298">
            <v>180580948</v>
          </cell>
          <cell r="N298">
            <v>0</v>
          </cell>
        </row>
        <row r="299">
          <cell r="B299" t="str">
            <v>2140007500</v>
          </cell>
          <cell r="C299" t="str">
            <v>Vale vista entregado en garantia</v>
          </cell>
          <cell r="D299">
            <v>-138012750</v>
          </cell>
          <cell r="E299">
            <v>3999051</v>
          </cell>
          <cell r="M299">
            <v>-134013699</v>
          </cell>
          <cell r="N299">
            <v>0</v>
          </cell>
        </row>
        <row r="300">
          <cell r="B300" t="str">
            <v>2115001000</v>
          </cell>
          <cell r="C300" t="str">
            <v>AFR devolucion Agua Potable</v>
          </cell>
          <cell r="D300">
            <v>-18353950</v>
          </cell>
          <cell r="E300">
            <v>-5174444</v>
          </cell>
          <cell r="J300">
            <v>-92407203</v>
          </cell>
          <cell r="M300">
            <v>-115935597</v>
          </cell>
          <cell r="N300">
            <v>0</v>
          </cell>
        </row>
        <row r="301">
          <cell r="B301" t="str">
            <v>2115003000</v>
          </cell>
          <cell r="C301" t="str">
            <v>AFR vencidos documentados</v>
          </cell>
          <cell r="D301">
            <v>-96495432</v>
          </cell>
          <cell r="E301">
            <v>-1177435146</v>
          </cell>
          <cell r="J301">
            <v>-5164780904</v>
          </cell>
          <cell r="M301">
            <v>-6438711482</v>
          </cell>
          <cell r="N301">
            <v>0</v>
          </cell>
        </row>
        <row r="302">
          <cell r="B302" t="str">
            <v>2120000600</v>
          </cell>
          <cell r="C302" t="str">
            <v>Tránsito pago préstamo</v>
          </cell>
          <cell r="J302">
            <v>-279310</v>
          </cell>
          <cell r="M302">
            <v>-279310</v>
          </cell>
          <cell r="N302">
            <v>0</v>
          </cell>
        </row>
        <row r="303">
          <cell r="B303" t="str">
            <v>2150004000</v>
          </cell>
          <cell r="C303" t="str">
            <v>Prov.gastos del ejercicio</v>
          </cell>
          <cell r="F303">
            <v>1070190</v>
          </cell>
          <cell r="G303">
            <v>0</v>
          </cell>
          <cell r="H303">
            <v>0</v>
          </cell>
          <cell r="J303">
            <v>0</v>
          </cell>
          <cell r="K303">
            <v>-324477654</v>
          </cell>
          <cell r="M303">
            <v>-323407464</v>
          </cell>
          <cell r="N303">
            <v>0</v>
          </cell>
        </row>
        <row r="304">
          <cell r="B304" t="str">
            <v>2145001000</v>
          </cell>
          <cell r="C304" t="str">
            <v>Ch.reint.de proveedores</v>
          </cell>
          <cell r="D304">
            <v>-11079171</v>
          </cell>
          <cell r="E304">
            <v>-23719039</v>
          </cell>
          <cell r="F304">
            <v>-35441253</v>
          </cell>
          <cell r="G304">
            <v>-15204833</v>
          </cell>
          <cell r="H304">
            <v>-21820657</v>
          </cell>
          <cell r="I304">
            <v>-9359305</v>
          </cell>
          <cell r="J304">
            <v>-426394814</v>
          </cell>
          <cell r="M304">
            <v>-543019072</v>
          </cell>
          <cell r="N304">
            <v>0</v>
          </cell>
        </row>
        <row r="305">
          <cell r="B305" t="str">
            <v>2140007000</v>
          </cell>
          <cell r="C305" t="str">
            <v>Garantias recibidas</v>
          </cell>
          <cell r="E305">
            <v>-13176109</v>
          </cell>
          <cell r="J305">
            <v>-14586752</v>
          </cell>
          <cell r="M305">
            <v>-27762861</v>
          </cell>
          <cell r="N305">
            <v>0</v>
          </cell>
        </row>
        <row r="306">
          <cell r="B306" t="str">
            <v>2140005000</v>
          </cell>
          <cell r="C306" t="str">
            <v>Retencion a contratistas</v>
          </cell>
          <cell r="D306">
            <v>-362219739</v>
          </cell>
          <cell r="E306">
            <v>-818985578</v>
          </cell>
          <cell r="G306">
            <v>-782899</v>
          </cell>
          <cell r="J306">
            <v>-6019593415</v>
          </cell>
          <cell r="M306">
            <v>-7201581631</v>
          </cell>
          <cell r="N306">
            <v>0</v>
          </cell>
        </row>
        <row r="307">
          <cell r="B307" t="str">
            <v>2140004600</v>
          </cell>
          <cell r="C307" t="str">
            <v>Facturas por recibir Siebel</v>
          </cell>
          <cell r="D307">
            <v>-8730470</v>
          </cell>
          <cell r="E307">
            <v>-7066546</v>
          </cell>
          <cell r="J307">
            <v>-3885940380</v>
          </cell>
          <cell r="M307">
            <v>-3901737396</v>
          </cell>
          <cell r="N307">
            <v>0</v>
          </cell>
        </row>
        <row r="308">
          <cell r="B308" t="str">
            <v>2140004550</v>
          </cell>
          <cell r="C308" t="str">
            <v>Avance obra devengado</v>
          </cell>
          <cell r="D308">
            <v>-2069393846</v>
          </cell>
          <cell r="E308">
            <v>-7911126813</v>
          </cell>
          <cell r="F308">
            <v>-78867251</v>
          </cell>
          <cell r="G308">
            <v>0</v>
          </cell>
          <cell r="H308">
            <v>-21363507</v>
          </cell>
          <cell r="I308">
            <v>-8240000</v>
          </cell>
          <cell r="J308">
            <v>-23165326449</v>
          </cell>
          <cell r="M308">
            <v>-33254317866</v>
          </cell>
          <cell r="N308">
            <v>0</v>
          </cell>
        </row>
        <row r="309">
          <cell r="B309" t="str">
            <v>2140004200</v>
          </cell>
          <cell r="C309" t="str">
            <v>Facturas por recibir finanzas</v>
          </cell>
          <cell r="D309">
            <v>0</v>
          </cell>
          <cell r="F309">
            <v>0</v>
          </cell>
          <cell r="G309">
            <v>0</v>
          </cell>
          <cell r="H309">
            <v>0</v>
          </cell>
          <cell r="J309">
            <v>163043703</v>
          </cell>
          <cell r="M309">
            <v>163043703</v>
          </cell>
          <cell r="N309">
            <v>0</v>
          </cell>
        </row>
        <row r="310">
          <cell r="B310" t="str">
            <v>2140004100</v>
          </cell>
          <cell r="C310" t="str">
            <v>Es/rf (entrada servicios/fact.por recibir)</v>
          </cell>
          <cell r="D310">
            <v>-49121983</v>
          </cell>
          <cell r="E310">
            <v>-394957490</v>
          </cell>
          <cell r="F310">
            <v>-119898728</v>
          </cell>
          <cell r="G310">
            <v>-169395024</v>
          </cell>
          <cell r="H310">
            <v>-76284021</v>
          </cell>
          <cell r="I310">
            <v>27428905</v>
          </cell>
          <cell r="J310">
            <v>-1857424785</v>
          </cell>
          <cell r="K310">
            <v>-482462</v>
          </cell>
          <cell r="M310">
            <v>-2640135588</v>
          </cell>
          <cell r="N310">
            <v>0</v>
          </cell>
        </row>
        <row r="311">
          <cell r="B311" t="str">
            <v>2140004000</v>
          </cell>
          <cell r="C311" t="str">
            <v>Em/rf (entrada mat./fact.por recibir)</v>
          </cell>
          <cell r="D311">
            <v>-32408491</v>
          </cell>
          <cell r="E311">
            <v>-103316076</v>
          </cell>
          <cell r="F311">
            <v>-118486179</v>
          </cell>
          <cell r="G311">
            <v>840731902</v>
          </cell>
          <cell r="H311">
            <v>-27563766</v>
          </cell>
          <cell r="I311">
            <v>-2461619</v>
          </cell>
          <cell r="J311">
            <v>-825193881</v>
          </cell>
          <cell r="K311">
            <v>33281</v>
          </cell>
          <cell r="M311">
            <v>-268664829</v>
          </cell>
          <cell r="N311">
            <v>0</v>
          </cell>
        </row>
        <row r="312">
          <cell r="B312" t="str">
            <v>2140002050</v>
          </cell>
          <cell r="C312" t="str">
            <v>Valoracion m/e proveedores</v>
          </cell>
          <cell r="D312">
            <v>-9985849</v>
          </cell>
          <cell r="E312">
            <v>-11202580</v>
          </cell>
          <cell r="J312">
            <v>-91717717</v>
          </cell>
          <cell r="M312">
            <v>-112906146</v>
          </cell>
          <cell r="N312">
            <v>0</v>
          </cell>
        </row>
        <row r="313">
          <cell r="B313" t="str">
            <v>2140002000</v>
          </cell>
          <cell r="C313" t="str">
            <v>Proveedores nacionales</v>
          </cell>
          <cell r="D313">
            <v>-2343862322</v>
          </cell>
          <cell r="E313">
            <v>-4660041995</v>
          </cell>
          <cell r="F313">
            <v>-969086445</v>
          </cell>
          <cell r="G313">
            <v>-864335172</v>
          </cell>
          <cell r="H313">
            <v>-441181553</v>
          </cell>
          <cell r="I313">
            <v>-66866110</v>
          </cell>
          <cell r="J313">
            <v>-39411709157</v>
          </cell>
          <cell r="K313">
            <v>6562784</v>
          </cell>
          <cell r="M313">
            <v>-48750519970</v>
          </cell>
          <cell r="N313">
            <v>0</v>
          </cell>
        </row>
        <row r="314">
          <cell r="B314" t="str">
            <v>2150004500</v>
          </cell>
          <cell r="C314" t="str">
            <v>Provisión gastos del ejercicio con PA</v>
          </cell>
          <cell r="D314">
            <v>-3463625302</v>
          </cell>
          <cell r="E314">
            <v>-4323627456</v>
          </cell>
          <cell r="F314">
            <v>-364724724</v>
          </cell>
          <cell r="G314">
            <v>-258863350</v>
          </cell>
          <cell r="H314">
            <v>-509310973</v>
          </cell>
          <cell r="I314">
            <v>-101651830</v>
          </cell>
          <cell r="J314">
            <v>-42177675880</v>
          </cell>
          <cell r="K314">
            <v>-172897132</v>
          </cell>
          <cell r="M314">
            <v>-51372376647</v>
          </cell>
          <cell r="N314">
            <v>0</v>
          </cell>
        </row>
        <row r="315">
          <cell r="B315" t="str">
            <v>2180003000</v>
          </cell>
          <cell r="C315" t="str">
            <v>Otros pasivos circulantes</v>
          </cell>
          <cell r="J315">
            <v>-195102226</v>
          </cell>
          <cell r="M315">
            <v>-195102226</v>
          </cell>
          <cell r="N315">
            <v>0</v>
          </cell>
        </row>
        <row r="316">
          <cell r="B316" t="str">
            <v>2170001000</v>
          </cell>
          <cell r="C316" t="str">
            <v>Dividendos por pagar</v>
          </cell>
          <cell r="E316">
            <v>-607049</v>
          </cell>
          <cell r="J316">
            <v>-19235290095</v>
          </cell>
          <cell r="K316">
            <v>-9637785800</v>
          </cell>
          <cell r="M316">
            <v>-28873682944</v>
          </cell>
          <cell r="N316">
            <v>0</v>
          </cell>
        </row>
        <row r="317">
          <cell r="B317" t="str">
            <v>2160009900</v>
          </cell>
          <cell r="C317" t="str">
            <v>Prevision</v>
          </cell>
          <cell r="D317">
            <v>-8594597</v>
          </cell>
          <cell r="E317">
            <v>-93972121</v>
          </cell>
          <cell r="F317">
            <v>-107929558</v>
          </cell>
          <cell r="G317">
            <v>-59874164</v>
          </cell>
          <cell r="H317">
            <v>-141760221</v>
          </cell>
          <cell r="I317">
            <v>-2418466</v>
          </cell>
          <cell r="J317">
            <v>-938128914</v>
          </cell>
          <cell r="M317">
            <v>-1352678041</v>
          </cell>
          <cell r="N317">
            <v>0</v>
          </cell>
        </row>
        <row r="318">
          <cell r="B318" t="str">
            <v>2160009000</v>
          </cell>
          <cell r="C318" t="str">
            <v>Transitoria de sueldos</v>
          </cell>
          <cell r="E318">
            <v>-9280</v>
          </cell>
          <cell r="F318">
            <v>0</v>
          </cell>
          <cell r="G318">
            <v>-6251</v>
          </cell>
          <cell r="H318">
            <v>0</v>
          </cell>
          <cell r="J318">
            <v>0</v>
          </cell>
          <cell r="M318">
            <v>-15531</v>
          </cell>
          <cell r="N318">
            <v>0</v>
          </cell>
        </row>
        <row r="319">
          <cell r="B319" t="str">
            <v>2160008000</v>
          </cell>
          <cell r="C319" t="str">
            <v>Devolucion descuento</v>
          </cell>
          <cell r="D319">
            <v>0</v>
          </cell>
          <cell r="E319">
            <v>0</v>
          </cell>
          <cell r="F319">
            <v>2062246</v>
          </cell>
          <cell r="H319">
            <v>177361</v>
          </cell>
          <cell r="J319">
            <v>-18676354</v>
          </cell>
          <cell r="M319">
            <v>-16436747</v>
          </cell>
          <cell r="N319">
            <v>0</v>
          </cell>
        </row>
        <row r="320">
          <cell r="B320" t="str">
            <v>2160006000</v>
          </cell>
          <cell r="C320" t="str">
            <v>Retenciones al personal</v>
          </cell>
          <cell r="D320">
            <v>-578484</v>
          </cell>
          <cell r="E320">
            <v>-5294618</v>
          </cell>
          <cell r="F320">
            <v>-9600</v>
          </cell>
          <cell r="G320">
            <v>-59300</v>
          </cell>
          <cell r="H320">
            <v>-152300</v>
          </cell>
          <cell r="J320">
            <v>-35526123</v>
          </cell>
          <cell r="M320">
            <v>-41620425</v>
          </cell>
          <cell r="N320">
            <v>0</v>
          </cell>
        </row>
        <row r="321">
          <cell r="B321" t="str">
            <v>2160004500</v>
          </cell>
          <cell r="C321" t="str">
            <v>Sindicatos</v>
          </cell>
          <cell r="D321">
            <v>-136108</v>
          </cell>
          <cell r="E321">
            <v>-6921971</v>
          </cell>
          <cell r="G321">
            <v>-641363</v>
          </cell>
          <cell r="J321">
            <v>-1631783</v>
          </cell>
          <cell r="M321">
            <v>-9331225</v>
          </cell>
          <cell r="N321">
            <v>0</v>
          </cell>
        </row>
        <row r="322">
          <cell r="B322" t="str">
            <v>2160003500</v>
          </cell>
          <cell r="C322" t="str">
            <v>Retenciones judiciales</v>
          </cell>
          <cell r="F322">
            <v>160000</v>
          </cell>
          <cell r="H322">
            <v>227225</v>
          </cell>
          <cell r="J322">
            <v>0</v>
          </cell>
          <cell r="M322">
            <v>387225</v>
          </cell>
          <cell r="N322">
            <v>0</v>
          </cell>
        </row>
        <row r="323">
          <cell r="B323" t="str">
            <v>2160002500</v>
          </cell>
          <cell r="C323" t="str">
            <v>Reintegro remuneraciones</v>
          </cell>
          <cell r="D323">
            <v>-180427</v>
          </cell>
          <cell r="E323">
            <v>-5170</v>
          </cell>
          <cell r="F323">
            <v>-6296647</v>
          </cell>
          <cell r="H323">
            <v>-936358</v>
          </cell>
          <cell r="J323">
            <v>-4257072</v>
          </cell>
          <cell r="M323">
            <v>-11675674</v>
          </cell>
          <cell r="N323">
            <v>0</v>
          </cell>
        </row>
        <row r="324">
          <cell r="B324" t="str">
            <v>2160001000</v>
          </cell>
          <cell r="C324" t="str">
            <v>Pagos varios al personal</v>
          </cell>
          <cell r="D324">
            <v>0</v>
          </cell>
          <cell r="E324">
            <v>-1883537</v>
          </cell>
          <cell r="F324">
            <v>-2649918</v>
          </cell>
          <cell r="G324">
            <v>-311067</v>
          </cell>
          <cell r="H324">
            <v>-2581642</v>
          </cell>
          <cell r="J324">
            <v>-77504024</v>
          </cell>
          <cell r="K324">
            <v>-34659102</v>
          </cell>
          <cell r="M324">
            <v>-119589290</v>
          </cell>
          <cell r="N324">
            <v>0</v>
          </cell>
        </row>
        <row r="325">
          <cell r="B325" t="str">
            <v>2160000500</v>
          </cell>
          <cell r="C325" t="str">
            <v>Remuneraciones por pagar</v>
          </cell>
          <cell r="D325">
            <v>0</v>
          </cell>
          <cell r="E325">
            <v>-237460</v>
          </cell>
          <cell r="F325">
            <v>2090289</v>
          </cell>
          <cell r="G325">
            <v>5107480</v>
          </cell>
          <cell r="H325">
            <v>1512628</v>
          </cell>
          <cell r="I325">
            <v>0</v>
          </cell>
          <cell r="J325">
            <v>51980144</v>
          </cell>
          <cell r="K325">
            <v>33370392</v>
          </cell>
          <cell r="M325">
            <v>93823473</v>
          </cell>
          <cell r="N325">
            <v>0</v>
          </cell>
        </row>
        <row r="326">
          <cell r="B326" t="str">
            <v>2150006000</v>
          </cell>
          <cell r="C326" t="str">
            <v>Prov gastos del personal</v>
          </cell>
          <cell r="F326">
            <v>-59173421</v>
          </cell>
          <cell r="M326">
            <v>-59173421</v>
          </cell>
          <cell r="N326">
            <v>0</v>
          </cell>
        </row>
        <row r="327">
          <cell r="B327" t="str">
            <v>2150001500</v>
          </cell>
          <cell r="C327" t="str">
            <v>Prov.vacaciones devengadas</v>
          </cell>
          <cell r="D327">
            <v>-43200347</v>
          </cell>
          <cell r="E327">
            <v>-354226851</v>
          </cell>
          <cell r="F327">
            <v>-325281961</v>
          </cell>
          <cell r="G327">
            <v>-103686725</v>
          </cell>
          <cell r="H327">
            <v>-317484640</v>
          </cell>
          <cell r="I327">
            <v>-23970880</v>
          </cell>
          <cell r="J327">
            <v>-4796587042</v>
          </cell>
          <cell r="K327">
            <v>-45244533</v>
          </cell>
          <cell r="M327">
            <v>-6009682979</v>
          </cell>
          <cell r="N327">
            <v>0</v>
          </cell>
        </row>
        <row r="328">
          <cell r="B328" t="str">
            <v>2145004000</v>
          </cell>
          <cell r="C328" t="str">
            <v>Reintegro cupones bonos</v>
          </cell>
          <cell r="E328">
            <v>-61226237</v>
          </cell>
          <cell r="M328">
            <v>-61226237</v>
          </cell>
          <cell r="N328">
            <v>0</v>
          </cell>
        </row>
        <row r="329">
          <cell r="B329" t="str">
            <v>2145001500</v>
          </cell>
          <cell r="C329" t="str">
            <v>Cheque reintegrado  dividendo</v>
          </cell>
          <cell r="J329">
            <v>-206907214</v>
          </cell>
          <cell r="K329">
            <v>-70578013</v>
          </cell>
          <cell r="M329">
            <v>-277485227</v>
          </cell>
          <cell r="N329">
            <v>0</v>
          </cell>
        </row>
        <row r="330">
          <cell r="B330" t="str">
            <v>2115003500</v>
          </cell>
          <cell r="C330" t="str">
            <v>AFR vencidos NO documentados</v>
          </cell>
          <cell r="E330">
            <v>-223770262</v>
          </cell>
          <cell r="M330">
            <v>-223770262</v>
          </cell>
          <cell r="N330">
            <v>0</v>
          </cell>
        </row>
        <row r="331">
          <cell r="B331" t="str">
            <v>2150007500</v>
          </cell>
          <cell r="C331" t="str">
            <v>Provisión Litigios con PA</v>
          </cell>
          <cell r="D331">
            <v>-172810992</v>
          </cell>
          <cell r="G331">
            <v>0</v>
          </cell>
          <cell r="J331">
            <v>-300602298</v>
          </cell>
          <cell r="M331">
            <v>-473413290</v>
          </cell>
          <cell r="N331">
            <v>0</v>
          </cell>
        </row>
        <row r="332">
          <cell r="B332" t="str">
            <v>2115003100</v>
          </cell>
          <cell r="C332" t="str">
            <v>AFR vencidos bloqueados</v>
          </cell>
          <cell r="J332">
            <v>-5213707</v>
          </cell>
          <cell r="M332">
            <v>-5213707</v>
          </cell>
          <cell r="N332">
            <v>0</v>
          </cell>
        </row>
        <row r="333">
          <cell r="B333" t="str">
            <v>CUENTAS POR PAGAR A ENTIDADES RE</v>
          </cell>
          <cell r="C333" t="str">
            <v>Cuentas por pagar a Entidades Relacionadas , Corriente</v>
          </cell>
          <cell r="D333">
            <v>-8093362254</v>
          </cell>
          <cell r="E333">
            <v>-31237375877</v>
          </cell>
          <cell r="F333">
            <v>-1116804892</v>
          </cell>
          <cell r="G333">
            <v>-1679209579</v>
          </cell>
          <cell r="H333">
            <v>-485424941</v>
          </cell>
          <cell r="I333">
            <v>-4356087173</v>
          </cell>
          <cell r="J333">
            <v>-23401036756</v>
          </cell>
          <cell r="K333">
            <v>-9686723290</v>
          </cell>
          <cell r="L333">
            <v>67389855388</v>
          </cell>
          <cell r="M333">
            <v>-12666169374</v>
          </cell>
          <cell r="N333">
            <v>0</v>
          </cell>
          <cell r="O333">
            <v>-12666169</v>
          </cell>
        </row>
        <row r="334">
          <cell r="B334" t="str">
            <v>2155006000</v>
          </cell>
          <cell r="C334" t="str">
            <v>Dividendo x pagar  Empresas Relacionadas</v>
          </cell>
          <cell r="D334">
            <v>-1316126687</v>
          </cell>
          <cell r="E334">
            <v>-6088145131</v>
          </cell>
          <cell r="F334">
            <v>-689849093</v>
          </cell>
          <cell r="G334">
            <v>-544401962</v>
          </cell>
          <cell r="H334">
            <v>-484515679</v>
          </cell>
          <cell r="I334">
            <v>-228073414</v>
          </cell>
          <cell r="J334">
            <v>-19314190413</v>
          </cell>
          <cell r="K334">
            <v>-9676414200</v>
          </cell>
          <cell r="L334">
            <v>28665302379</v>
          </cell>
          <cell r="M334">
            <v>-9676414200</v>
          </cell>
          <cell r="N334">
            <v>0</v>
          </cell>
        </row>
        <row r="335">
          <cell r="B335" t="str">
            <v>2155001000</v>
          </cell>
          <cell r="C335" t="str">
            <v>Prestamos de  Empresa Relacionadas</v>
          </cell>
          <cell r="D335">
            <v>-4395000000</v>
          </cell>
          <cell r="E335">
            <v>-11430200000</v>
          </cell>
          <cell r="G335">
            <v>0</v>
          </cell>
          <cell r="H335">
            <v>0</v>
          </cell>
          <cell r="I335">
            <v>-1937900000</v>
          </cell>
          <cell r="J335">
            <v>0</v>
          </cell>
          <cell r="L335">
            <v>17763100000</v>
          </cell>
          <cell r="M335">
            <v>0</v>
          </cell>
          <cell r="N335">
            <v>0</v>
          </cell>
        </row>
        <row r="336">
          <cell r="B336" t="str">
            <v>2155002000</v>
          </cell>
          <cell r="C336" t="str">
            <v>Prov. intereses por prestamos Empresa  Relacionada</v>
          </cell>
          <cell r="D336">
            <v>-1451076635</v>
          </cell>
          <cell r="E336">
            <v>-6638242353</v>
          </cell>
          <cell r="G336">
            <v>0</v>
          </cell>
          <cell r="H336">
            <v>0</v>
          </cell>
          <cell r="I336">
            <v>-1482468694</v>
          </cell>
          <cell r="L336">
            <v>9571787682</v>
          </cell>
          <cell r="M336">
            <v>0</v>
          </cell>
          <cell r="N336">
            <v>0</v>
          </cell>
        </row>
        <row r="337">
          <cell r="B337" t="str">
            <v>2155003000</v>
          </cell>
          <cell r="C337" t="str">
            <v>CxP Empresas Relacionadas</v>
          </cell>
          <cell r="D337">
            <v>-614829869</v>
          </cell>
          <cell r="E337">
            <v>-2937339541</v>
          </cell>
          <cell r="F337">
            <v>-89701451</v>
          </cell>
          <cell r="G337">
            <v>-54761129</v>
          </cell>
          <cell r="H337">
            <v>-529262</v>
          </cell>
          <cell r="I337">
            <v>-487456040</v>
          </cell>
          <cell r="J337">
            <v>-1586858088</v>
          </cell>
          <cell r="K337">
            <v>0</v>
          </cell>
          <cell r="L337">
            <v>4572843998</v>
          </cell>
          <cell r="M337">
            <v>-1198631382</v>
          </cell>
          <cell r="N337">
            <v>0</v>
          </cell>
        </row>
        <row r="338">
          <cell r="B338" t="str">
            <v>2155003500</v>
          </cell>
          <cell r="C338" t="str">
            <v>Deudas x Pagar  Empresas Relacionadas</v>
          </cell>
          <cell r="D338">
            <v>-296645612</v>
          </cell>
          <cell r="E338">
            <v>-3731177452</v>
          </cell>
          <cell r="F338">
            <v>-337254348</v>
          </cell>
          <cell r="G338">
            <v>-1080046488</v>
          </cell>
          <cell r="H338">
            <v>-380000</v>
          </cell>
          <cell r="I338">
            <v>-220189025</v>
          </cell>
          <cell r="J338">
            <v>-1510360527</v>
          </cell>
          <cell r="K338">
            <v>-10309090</v>
          </cell>
          <cell r="L338">
            <v>5395238750</v>
          </cell>
          <cell r="M338">
            <v>-1791123792</v>
          </cell>
          <cell r="N338">
            <v>0</v>
          </cell>
        </row>
        <row r="339">
          <cell r="B339" t="str">
            <v>2155004500</v>
          </cell>
          <cell r="C339" t="str">
            <v>Recaudacion por pagar empresas relacionadas</v>
          </cell>
          <cell r="D339">
            <v>-5950</v>
          </cell>
          <cell r="E339">
            <v>-1472248</v>
          </cell>
          <cell r="J339">
            <v>-7778193</v>
          </cell>
          <cell r="L339">
            <v>9256391</v>
          </cell>
          <cell r="M339">
            <v>0</v>
          </cell>
          <cell r="N339">
            <v>0</v>
          </cell>
        </row>
        <row r="340">
          <cell r="B340" t="str">
            <v>2155005000</v>
          </cell>
          <cell r="C340" t="str">
            <v>Verificación  facturas a Empresas Relacionadas</v>
          </cell>
          <cell r="D340">
            <v>-19677501</v>
          </cell>
          <cell r="E340">
            <v>-159627755</v>
          </cell>
          <cell r="J340">
            <v>-246151275</v>
          </cell>
          <cell r="L340">
            <v>425456531</v>
          </cell>
          <cell r="M340">
            <v>0</v>
          </cell>
          <cell r="N340">
            <v>0</v>
          </cell>
        </row>
        <row r="341">
          <cell r="B341" t="str">
            <v>2155006500</v>
          </cell>
          <cell r="C341" t="str">
            <v>Prov utilidad no realizada</v>
          </cell>
          <cell r="E341">
            <v>-251171397</v>
          </cell>
          <cell r="J341">
            <v>-735698260</v>
          </cell>
          <cell r="L341">
            <v>986869657</v>
          </cell>
          <cell r="M341">
            <v>0</v>
          </cell>
          <cell r="N341">
            <v>0</v>
          </cell>
        </row>
        <row r="342">
          <cell r="B342" t="str">
            <v>OTRAS PROVISIONES A CORTO PLAZO</v>
          </cell>
          <cell r="C342" t="str">
            <v>Otras provisiones a corto plazo</v>
          </cell>
          <cell r="D342">
            <v>0</v>
          </cell>
          <cell r="E342">
            <v>-164029811</v>
          </cell>
          <cell r="J342">
            <v>-896245784</v>
          </cell>
          <cell r="M342">
            <v>-1060275595</v>
          </cell>
          <cell r="N342">
            <v>0</v>
          </cell>
          <cell r="O342">
            <v>-1060276</v>
          </cell>
        </row>
        <row r="343">
          <cell r="B343" t="str">
            <v>2150007000</v>
          </cell>
          <cell r="C343" t="str">
            <v>Litigios</v>
          </cell>
          <cell r="D343">
            <v>0</v>
          </cell>
          <cell r="E343">
            <v>-164029811</v>
          </cell>
          <cell r="J343">
            <v>-896245784</v>
          </cell>
          <cell r="M343">
            <v>-1060275595</v>
          </cell>
          <cell r="N343">
            <v>0</v>
          </cell>
        </row>
        <row r="344">
          <cell r="B344" t="str">
            <v>PASIVOS POR IMPUESTOS CORRIENTES</v>
          </cell>
          <cell r="C344" t="str">
            <v>Pasivos por Impuestos corrientes</v>
          </cell>
          <cell r="D344">
            <v>0</v>
          </cell>
          <cell r="E344">
            <v>0</v>
          </cell>
          <cell r="F344">
            <v>-7654224</v>
          </cell>
          <cell r="G344">
            <v>-174955137</v>
          </cell>
          <cell r="H344">
            <v>-19870365</v>
          </cell>
          <cell r="I344">
            <v>-250435896</v>
          </cell>
          <cell r="J344">
            <v>-85519835</v>
          </cell>
          <cell r="K344">
            <v>-11883744</v>
          </cell>
          <cell r="L344">
            <v>0</v>
          </cell>
          <cell r="M344">
            <v>-550319201</v>
          </cell>
          <cell r="N344">
            <v>0</v>
          </cell>
          <cell r="O344">
            <v>-550319</v>
          </cell>
        </row>
        <row r="345">
          <cell r="B345" t="str">
            <v>1160004500</v>
          </cell>
          <cell r="C345" t="str">
            <v>Crédito de Investigación y desarrollo</v>
          </cell>
          <cell r="J345">
            <v>103954179</v>
          </cell>
          <cell r="M345">
            <v>103954179</v>
          </cell>
          <cell r="N345">
            <v>0</v>
          </cell>
        </row>
        <row r="346">
          <cell r="B346" t="str">
            <v>216400600C</v>
          </cell>
          <cell r="C346" t="str">
            <v>Pasivo x impuestos corrientes</v>
          </cell>
          <cell r="D346">
            <v>-102846133</v>
          </cell>
          <cell r="E346">
            <v>-5249234098</v>
          </cell>
          <cell r="F346">
            <v>-217511857</v>
          </cell>
          <cell r="G346">
            <v>0</v>
          </cell>
          <cell r="H346">
            <v>20713007</v>
          </cell>
          <cell r="I346">
            <v>32816777</v>
          </cell>
          <cell r="J346">
            <v>-22611747669</v>
          </cell>
          <cell r="L346">
            <v>-163393623</v>
          </cell>
          <cell r="M346">
            <v>-28291203596</v>
          </cell>
          <cell r="N346">
            <v>0</v>
          </cell>
        </row>
        <row r="347">
          <cell r="B347" t="str">
            <v>2150003500</v>
          </cell>
          <cell r="C347" t="str">
            <v>Prov.impuesto art. 21</v>
          </cell>
          <cell r="E347">
            <v>0</v>
          </cell>
          <cell r="F347">
            <v>-7654224</v>
          </cell>
          <cell r="G347">
            <v>-5568521</v>
          </cell>
          <cell r="H347">
            <v>-5650338</v>
          </cell>
          <cell r="J347">
            <v>-85519835</v>
          </cell>
          <cell r="K347">
            <v>-11883744</v>
          </cell>
          <cell r="M347">
            <v>-116276662</v>
          </cell>
          <cell r="N347">
            <v>0</v>
          </cell>
        </row>
        <row r="348">
          <cell r="B348" t="str">
            <v>2150003000</v>
          </cell>
          <cell r="C348" t="str">
            <v>Prov.impuesto a la renta</v>
          </cell>
          <cell r="D348">
            <v>-998500194</v>
          </cell>
          <cell r="E348">
            <v>2223444193</v>
          </cell>
          <cell r="F348">
            <v>-749060969</v>
          </cell>
          <cell r="G348">
            <v>-322033455</v>
          </cell>
          <cell r="H348">
            <v>-469969575</v>
          </cell>
          <cell r="I348">
            <v>-320167086</v>
          </cell>
          <cell r="J348">
            <v>-11213381257</v>
          </cell>
          <cell r="L348">
            <v>163393623</v>
          </cell>
          <cell r="M348">
            <v>-11686274720</v>
          </cell>
          <cell r="N348">
            <v>0</v>
          </cell>
        </row>
        <row r="349">
          <cell r="B349" t="str">
            <v>1160004000</v>
          </cell>
          <cell r="C349" t="str">
            <v>Cr.gtos.capacitacion</v>
          </cell>
          <cell r="D349">
            <v>3001980</v>
          </cell>
          <cell r="E349">
            <v>28579690</v>
          </cell>
          <cell r="F349">
            <v>40576977</v>
          </cell>
          <cell r="G349">
            <v>10267523</v>
          </cell>
          <cell r="H349">
            <v>47251575</v>
          </cell>
          <cell r="J349">
            <v>361741120</v>
          </cell>
          <cell r="M349">
            <v>491418865</v>
          </cell>
          <cell r="N349">
            <v>0</v>
          </cell>
        </row>
        <row r="350">
          <cell r="B350" t="str">
            <v>1160001500</v>
          </cell>
          <cell r="C350" t="str">
            <v>Credito  por donaciones</v>
          </cell>
          <cell r="J350">
            <v>120069333</v>
          </cell>
          <cell r="M350">
            <v>120069333</v>
          </cell>
          <cell r="N350">
            <v>0</v>
          </cell>
        </row>
        <row r="351">
          <cell r="B351" t="str">
            <v>1160001000</v>
          </cell>
          <cell r="C351" t="str">
            <v>Pagos provisionales mensuales</v>
          </cell>
          <cell r="D351">
            <v>1098344347</v>
          </cell>
          <cell r="E351">
            <v>2997210215</v>
          </cell>
          <cell r="F351">
            <v>925995849</v>
          </cell>
          <cell r="G351">
            <v>142379316</v>
          </cell>
          <cell r="H351">
            <v>387784966</v>
          </cell>
          <cell r="I351">
            <v>36914413</v>
          </cell>
          <cell r="J351">
            <v>33239364294</v>
          </cell>
          <cell r="M351">
            <v>38827993400</v>
          </cell>
          <cell r="N351">
            <v>0</v>
          </cell>
        </row>
        <row r="352">
          <cell r="B352" t="str">
            <v>PROVISIONES CORRIENTES POR BENEF</v>
          </cell>
          <cell r="C352" t="str">
            <v>Provisiones corrientes por beneficios a los empleados</v>
          </cell>
          <cell r="D352">
            <v>-102709379</v>
          </cell>
          <cell r="E352">
            <v>-769716741</v>
          </cell>
          <cell r="F352">
            <v>-143827285</v>
          </cell>
          <cell r="G352">
            <v>-72163537</v>
          </cell>
          <cell r="H352">
            <v>-196593090</v>
          </cell>
          <cell r="I352">
            <v>-10455825</v>
          </cell>
          <cell r="J352">
            <v>-6175954570</v>
          </cell>
          <cell r="K352">
            <v>-44883384</v>
          </cell>
          <cell r="M352">
            <v>-7516303811</v>
          </cell>
          <cell r="N352">
            <v>0</v>
          </cell>
          <cell r="O352">
            <v>-7516304</v>
          </cell>
        </row>
        <row r="353">
          <cell r="B353" t="str">
            <v>2150002000</v>
          </cell>
          <cell r="C353" t="str">
            <v>Prov. gratificacion</v>
          </cell>
          <cell r="D353">
            <v>-38982274</v>
          </cell>
          <cell r="E353">
            <v>-457660983</v>
          </cell>
          <cell r="F353">
            <v>-126388545</v>
          </cell>
          <cell r="G353">
            <v>-72163537</v>
          </cell>
          <cell r="H353">
            <v>-183863190</v>
          </cell>
          <cell r="I353">
            <v>-10455825</v>
          </cell>
          <cell r="J353">
            <v>-5211538950</v>
          </cell>
          <cell r="K353">
            <v>-44883384</v>
          </cell>
          <cell r="M353">
            <v>-6145936688</v>
          </cell>
          <cell r="N353">
            <v>0</v>
          </cell>
        </row>
        <row r="354">
          <cell r="B354" t="str">
            <v>2150001000</v>
          </cell>
          <cell r="C354" t="str">
            <v>Indemnización años de servicio cp</v>
          </cell>
          <cell r="D354">
            <v>-3000000</v>
          </cell>
          <cell r="E354">
            <v>-77539840</v>
          </cell>
          <cell r="F354">
            <v>-17438740</v>
          </cell>
          <cell r="H354">
            <v>-12729900</v>
          </cell>
          <cell r="J354">
            <v>-154174525</v>
          </cell>
          <cell r="M354">
            <v>-264883005</v>
          </cell>
          <cell r="N354">
            <v>0</v>
          </cell>
        </row>
        <row r="355">
          <cell r="B355" t="str">
            <v>2150001100</v>
          </cell>
          <cell r="C355" t="str">
            <v>Prov Indemnización Actuarial corriente</v>
          </cell>
          <cell r="D355">
            <v>-60727105</v>
          </cell>
          <cell r="E355">
            <v>-234515918</v>
          </cell>
          <cell r="J355">
            <v>-810241095</v>
          </cell>
          <cell r="M355">
            <v>-1105484118</v>
          </cell>
          <cell r="N355">
            <v>0</v>
          </cell>
        </row>
        <row r="356">
          <cell r="B356" t="str">
            <v>OTROS PASIVOS NO FINANCIEROS COR</v>
          </cell>
          <cell r="C356" t="str">
            <v>Otros pasivos no financieros corrientes</v>
          </cell>
          <cell r="D356">
            <v>-404694849</v>
          </cell>
          <cell r="E356">
            <v>-1412877448</v>
          </cell>
          <cell r="F356">
            <v>-486426225</v>
          </cell>
          <cell r="G356">
            <v>-197235486</v>
          </cell>
          <cell r="H356">
            <v>-143398519</v>
          </cell>
          <cell r="I356">
            <v>-13719258</v>
          </cell>
          <cell r="J356">
            <v>-14713671804</v>
          </cell>
          <cell r="K356">
            <v>-7743926</v>
          </cell>
          <cell r="M356">
            <v>-17379767515</v>
          </cell>
          <cell r="N356">
            <v>0</v>
          </cell>
          <cell r="O356">
            <v>-17379768</v>
          </cell>
        </row>
        <row r="357">
          <cell r="B357" t="str">
            <v>2164002500</v>
          </cell>
          <cell r="C357" t="str">
            <v>Impto retencion extranjero</v>
          </cell>
          <cell r="F357">
            <v>-217586</v>
          </cell>
          <cell r="G357">
            <v>-68828</v>
          </cell>
          <cell r="H357">
            <v>0</v>
          </cell>
          <cell r="J357">
            <v>-874570</v>
          </cell>
          <cell r="K357">
            <v>3</v>
          </cell>
          <cell r="M357">
            <v>-1160981</v>
          </cell>
          <cell r="N357">
            <v>0</v>
          </cell>
        </row>
        <row r="358">
          <cell r="B358" t="str">
            <v>2164003000</v>
          </cell>
          <cell r="C358" t="str">
            <v>Impuesto unico a los trabajadores</v>
          </cell>
          <cell r="D358">
            <v>-4570348</v>
          </cell>
          <cell r="E358">
            <v>-46177236</v>
          </cell>
          <cell r="F358">
            <v>-9464539</v>
          </cell>
          <cell r="G358">
            <v>-10169173</v>
          </cell>
          <cell r="H358">
            <v>-5462702</v>
          </cell>
          <cell r="I358">
            <v>-327964</v>
          </cell>
          <cell r="J358">
            <v>-298623057</v>
          </cell>
          <cell r="K358">
            <v>-1861440</v>
          </cell>
          <cell r="M358">
            <v>-376656459</v>
          </cell>
          <cell r="N358">
            <v>0</v>
          </cell>
        </row>
        <row r="359">
          <cell r="B359" t="str">
            <v>1160008000</v>
          </cell>
          <cell r="C359" t="str">
            <v>Impto especifico petroleo</v>
          </cell>
          <cell r="D359">
            <v>0</v>
          </cell>
          <cell r="E359">
            <v>0</v>
          </cell>
          <cell r="G359">
            <v>33322</v>
          </cell>
          <cell r="J359">
            <v>4746553</v>
          </cell>
          <cell r="M359">
            <v>4779875</v>
          </cell>
          <cell r="N359">
            <v>0</v>
          </cell>
        </row>
        <row r="360">
          <cell r="B360" t="str">
            <v>2164001000</v>
          </cell>
          <cell r="C360" t="str">
            <v>Impuesto al valor agregado (iva debito)</v>
          </cell>
          <cell r="D360">
            <v>-359545967</v>
          </cell>
          <cell r="E360">
            <v>-927103182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-4335717384</v>
          </cell>
          <cell r="M360">
            <v>-5622366533</v>
          </cell>
          <cell r="N360">
            <v>0</v>
          </cell>
        </row>
        <row r="361">
          <cell r="B361" t="str">
            <v>2164001500</v>
          </cell>
          <cell r="C361" t="str">
            <v>Iva por pagar</v>
          </cell>
          <cell r="D361">
            <v>71166828</v>
          </cell>
          <cell r="E361">
            <v>-176163486</v>
          </cell>
          <cell r="F361">
            <v>-208283021</v>
          </cell>
          <cell r="G361">
            <v>-170522031</v>
          </cell>
          <cell r="H361">
            <v>-111938675</v>
          </cell>
          <cell r="J361">
            <v>-5224917833</v>
          </cell>
          <cell r="M361">
            <v>-5820658218</v>
          </cell>
          <cell r="N361">
            <v>0</v>
          </cell>
        </row>
        <row r="362">
          <cell r="B362" t="str">
            <v>2164004000</v>
          </cell>
          <cell r="C362" t="str">
            <v>Impuesto sobre honorarios</v>
          </cell>
          <cell r="D362">
            <v>0</v>
          </cell>
          <cell r="E362">
            <v>0</v>
          </cell>
          <cell r="F362">
            <v>-785350</v>
          </cell>
          <cell r="G362">
            <v>-178616</v>
          </cell>
          <cell r="H362">
            <v>-1256173</v>
          </cell>
          <cell r="J362">
            <v>0</v>
          </cell>
          <cell r="K362">
            <v>-5882489</v>
          </cell>
          <cell r="M362">
            <v>-8102628</v>
          </cell>
          <cell r="N362">
            <v>0</v>
          </cell>
        </row>
        <row r="363">
          <cell r="B363" t="str">
            <v>2164005500</v>
          </cell>
          <cell r="C363" t="str">
            <v>PPM por pagar</v>
          </cell>
          <cell r="D363">
            <v>-93485425</v>
          </cell>
          <cell r="E363">
            <v>-276150721</v>
          </cell>
          <cell r="F363">
            <v>-83183529</v>
          </cell>
          <cell r="G363">
            <v>-16330160</v>
          </cell>
          <cell r="H363">
            <v>-24740969</v>
          </cell>
          <cell r="I363">
            <v>-13391294</v>
          </cell>
          <cell r="J363">
            <v>-2295576287</v>
          </cell>
          <cell r="M363">
            <v>-2802858385</v>
          </cell>
          <cell r="N363">
            <v>0</v>
          </cell>
        </row>
        <row r="364">
          <cell r="B364" t="str">
            <v>2180002500</v>
          </cell>
          <cell r="C364" t="str">
            <v>Ingresos servicios de ingeneria</v>
          </cell>
          <cell r="D364">
            <v>-18259937</v>
          </cell>
          <cell r="E364">
            <v>12717177</v>
          </cell>
          <cell r="J364">
            <v>-1898446239</v>
          </cell>
          <cell r="M364">
            <v>-1903988999</v>
          </cell>
          <cell r="N364">
            <v>0</v>
          </cell>
        </row>
        <row r="365">
          <cell r="B365" t="str">
            <v>2180002000</v>
          </cell>
          <cell r="C365" t="str">
            <v>Ingresos anticipados</v>
          </cell>
          <cell r="F365">
            <v>-184492200</v>
          </cell>
          <cell r="J365">
            <v>-514821025</v>
          </cell>
          <cell r="M365">
            <v>-699313225</v>
          </cell>
          <cell r="N365">
            <v>0</v>
          </cell>
        </row>
        <row r="366">
          <cell r="B366" t="str">
            <v>2180009999</v>
          </cell>
          <cell r="C366" t="str">
            <v>Val m/e ingresos anticipados corto plazo</v>
          </cell>
          <cell r="D366">
            <v>0</v>
          </cell>
          <cell r="J366">
            <v>-149441962</v>
          </cell>
          <cell r="M366">
            <v>-149441962</v>
          </cell>
          <cell r="N366">
            <v>0</v>
          </cell>
        </row>
        <row r="367">
          <cell r="B367" t="str">
            <v>PASIVOS, NO CORRIENTES</v>
          </cell>
          <cell r="C367" t="str">
            <v>Pasivos, No Corrientes</v>
          </cell>
          <cell r="D367">
            <v>-25958881064</v>
          </cell>
          <cell r="E367">
            <v>-94482636962</v>
          </cell>
          <cell r="F367">
            <v>-105112674</v>
          </cell>
          <cell r="G367">
            <v>-836598721</v>
          </cell>
          <cell r="H367">
            <v>-190749623</v>
          </cell>
          <cell r="I367">
            <v>-9138562</v>
          </cell>
          <cell r="J367">
            <v>-1253789497536</v>
          </cell>
          <cell r="K367">
            <v>-291333095</v>
          </cell>
          <cell r="L367">
            <v>-163393623</v>
          </cell>
          <cell r="M367">
            <v>-1375827341860</v>
          </cell>
          <cell r="N367">
            <v>0</v>
          </cell>
          <cell r="O367">
            <v>-1375827342</v>
          </cell>
        </row>
        <row r="368">
          <cell r="B368" t="str">
            <v>OTROS PASIVOS FINANCIEROS, NO CO</v>
          </cell>
          <cell r="C368" t="str">
            <v>Otros Pasivos Financieros, No Corriente</v>
          </cell>
          <cell r="D368">
            <v>-12281712235</v>
          </cell>
          <cell r="E368">
            <v>-29082171349</v>
          </cell>
          <cell r="J368">
            <v>-1165526045764</v>
          </cell>
          <cell r="M368">
            <v>-1206889929348</v>
          </cell>
          <cell r="N368">
            <v>0</v>
          </cell>
          <cell r="O368">
            <v>-1206889929</v>
          </cell>
        </row>
        <row r="369">
          <cell r="B369" t="str">
            <v>2226001000</v>
          </cell>
          <cell r="C369" t="str">
            <v>Obligación  Contrato Derivado no Corriente</v>
          </cell>
          <cell r="J369">
            <v>-7657662085</v>
          </cell>
          <cell r="M369">
            <v>-7657662085</v>
          </cell>
          <cell r="N369">
            <v>0</v>
          </cell>
        </row>
        <row r="370">
          <cell r="B370" t="str">
            <v>2222001000</v>
          </cell>
          <cell r="C370" t="str">
            <v>Prestamos largo plazo m/n</v>
          </cell>
          <cell r="E370">
            <v>-10000000000</v>
          </cell>
          <cell r="J370">
            <v>-79270304000</v>
          </cell>
          <cell r="M370">
            <v>-89270304000</v>
          </cell>
          <cell r="N370">
            <v>0</v>
          </cell>
        </row>
        <row r="371">
          <cell r="B371" t="str">
            <v>1370001500</v>
          </cell>
          <cell r="C371" t="str">
            <v>Activación gtos bancarios</v>
          </cell>
          <cell r="J371">
            <v>348097171</v>
          </cell>
          <cell r="M371">
            <v>348097171</v>
          </cell>
          <cell r="N371">
            <v>0</v>
          </cell>
        </row>
        <row r="372">
          <cell r="B372" t="str">
            <v>2224003700</v>
          </cell>
          <cell r="C372" t="str">
            <v>Prov intereses devengados AFR</v>
          </cell>
          <cell r="D372">
            <v>-72765359</v>
          </cell>
          <cell r="E372">
            <v>-120731668</v>
          </cell>
          <cell r="J372">
            <v>-691634537</v>
          </cell>
          <cell r="M372">
            <v>-885131564</v>
          </cell>
          <cell r="N372">
            <v>0</v>
          </cell>
        </row>
        <row r="373">
          <cell r="B373" t="str">
            <v>2220002000</v>
          </cell>
          <cell r="C373" t="str">
            <v>Oblig bonos largo plazo en UF</v>
          </cell>
          <cell r="J373">
            <v>-964747559000</v>
          </cell>
          <cell r="M373">
            <v>-964747559000</v>
          </cell>
          <cell r="N373">
            <v>0</v>
          </cell>
        </row>
        <row r="374">
          <cell r="B374" t="str">
            <v>2220003000</v>
          </cell>
          <cell r="C374" t="str">
            <v>Mayor valor bonos</v>
          </cell>
          <cell r="J374">
            <v>-4636803934</v>
          </cell>
          <cell r="M374">
            <v>-4636803934</v>
          </cell>
          <cell r="N374">
            <v>0</v>
          </cell>
        </row>
        <row r="375">
          <cell r="B375" t="str">
            <v>1370001000</v>
          </cell>
          <cell r="C375" t="str">
            <v>Menor valor bonos</v>
          </cell>
          <cell r="J375">
            <v>3909254107</v>
          </cell>
          <cell r="M375">
            <v>3909254107</v>
          </cell>
          <cell r="N375">
            <v>0</v>
          </cell>
        </row>
        <row r="376">
          <cell r="B376" t="str">
            <v>2224003200</v>
          </cell>
          <cell r="C376" t="str">
            <v>AFR documentados LP</v>
          </cell>
          <cell r="D376">
            <v>-2752805359</v>
          </cell>
          <cell r="E376">
            <v>-4011577110</v>
          </cell>
          <cell r="J376">
            <v>-36229284445</v>
          </cell>
          <cell r="M376">
            <v>-42993666914</v>
          </cell>
          <cell r="N376">
            <v>0</v>
          </cell>
        </row>
        <row r="377">
          <cell r="B377" t="str">
            <v>2224009900</v>
          </cell>
          <cell r="C377" t="str">
            <v>Reajuste AFR documentados</v>
          </cell>
          <cell r="D377">
            <v>-9456141517</v>
          </cell>
          <cell r="E377">
            <v>-14949862571</v>
          </cell>
          <cell r="J377">
            <v>-76550149041</v>
          </cell>
          <cell r="M377">
            <v>-100956153129</v>
          </cell>
          <cell r="N377">
            <v>0</v>
          </cell>
        </row>
        <row r="378">
          <cell r="B378" t="str">
            <v>PASIVOS POR ARRENDAMIENTOS NO CO</v>
          </cell>
          <cell r="C378" t="str">
            <v>Pasivos por arrendamientos no corrientes</v>
          </cell>
          <cell r="D378">
            <v>-314633</v>
          </cell>
          <cell r="E378">
            <v>-49183610</v>
          </cell>
          <cell r="F378">
            <v>-105112674</v>
          </cell>
          <cell r="G378">
            <v>-836598721</v>
          </cell>
          <cell r="H378">
            <v>-190749623</v>
          </cell>
          <cell r="I378">
            <v>-9138562</v>
          </cell>
          <cell r="J378">
            <v>-1387662560</v>
          </cell>
          <cell r="K378">
            <v>-18168416</v>
          </cell>
          <cell r="L378">
            <v>0</v>
          </cell>
          <cell r="M378">
            <v>-2596928799</v>
          </cell>
          <cell r="N378">
            <v>0</v>
          </cell>
          <cell r="O378">
            <v>-2596929</v>
          </cell>
        </row>
        <row r="379">
          <cell r="B379" t="str">
            <v>2224006000</v>
          </cell>
          <cell r="C379" t="str">
            <v>Deuda por arrendamiento operativo LP</v>
          </cell>
          <cell r="D379">
            <v>-314633</v>
          </cell>
          <cell r="E379">
            <v>-49183610</v>
          </cell>
          <cell r="F379">
            <v>-105112674</v>
          </cell>
          <cell r="G379">
            <v>-836598721</v>
          </cell>
          <cell r="H379">
            <v>-190749623</v>
          </cell>
          <cell r="I379">
            <v>-9138562</v>
          </cell>
          <cell r="J379">
            <v>-1387662560</v>
          </cell>
          <cell r="K379">
            <v>-18168416</v>
          </cell>
          <cell r="L379">
            <v>0</v>
          </cell>
          <cell r="M379">
            <v>-2596928799</v>
          </cell>
          <cell r="N379">
            <v>0</v>
          </cell>
        </row>
        <row r="380">
          <cell r="B380" t="str">
            <v>OTRAS CUENTAS POR PAGAR, NO CORR</v>
          </cell>
          <cell r="C380" t="str">
            <v>Otras cuentas por pagar, no corrientes</v>
          </cell>
          <cell r="D380">
            <v>-291047383</v>
          </cell>
          <cell r="E380">
            <v>-34067810</v>
          </cell>
          <cell r="J380">
            <v>-1037679189</v>
          </cell>
          <cell r="M380">
            <v>-1362794382</v>
          </cell>
          <cell r="N380">
            <v>0</v>
          </cell>
          <cell r="O380">
            <v>-1362794</v>
          </cell>
        </row>
        <row r="381">
          <cell r="B381" t="str">
            <v>2224001000</v>
          </cell>
          <cell r="C381" t="str">
            <v>AFR devolucion Agua Potable LP</v>
          </cell>
          <cell r="D381">
            <v>-177824946</v>
          </cell>
          <cell r="E381">
            <v>-27008613</v>
          </cell>
          <cell r="J381">
            <v>-932918991</v>
          </cell>
          <cell r="M381">
            <v>-1137752550</v>
          </cell>
          <cell r="N381">
            <v>0</v>
          </cell>
        </row>
        <row r="382">
          <cell r="B382" t="str">
            <v>2225009900</v>
          </cell>
          <cell r="C382" t="str">
            <v>Valoracion m/e proveedores largo plazo</v>
          </cell>
          <cell r="D382">
            <v>-49886267</v>
          </cell>
          <cell r="J382">
            <v>-79263408</v>
          </cell>
          <cell r="M382">
            <v>-129149675</v>
          </cell>
          <cell r="N382">
            <v>0</v>
          </cell>
        </row>
        <row r="383">
          <cell r="B383" t="str">
            <v>2225003000</v>
          </cell>
          <cell r="C383" t="str">
            <v>Proveedores L.P.</v>
          </cell>
          <cell r="J383">
            <v>-25496790</v>
          </cell>
          <cell r="M383">
            <v>-25496790</v>
          </cell>
          <cell r="N383">
            <v>0</v>
          </cell>
        </row>
        <row r="384">
          <cell r="B384" t="str">
            <v>2225002000</v>
          </cell>
          <cell r="C384" t="str">
            <v>Acreedores varios largo plazo</v>
          </cell>
          <cell r="D384">
            <v>-63336170</v>
          </cell>
          <cell r="E384">
            <v>-7059197</v>
          </cell>
          <cell r="M384">
            <v>-70395367</v>
          </cell>
          <cell r="N384">
            <v>0</v>
          </cell>
        </row>
        <row r="385">
          <cell r="B385" t="str">
            <v>OTRAS PROVISIONES A LARGO PLAZO</v>
          </cell>
          <cell r="C385" t="str">
            <v>Otras provisiones a largo plazo</v>
          </cell>
          <cell r="E385">
            <v>-1908445021</v>
          </cell>
          <cell r="M385">
            <v>-1908445021</v>
          </cell>
          <cell r="N385">
            <v>0</v>
          </cell>
          <cell r="O385">
            <v>-1908445</v>
          </cell>
        </row>
        <row r="386">
          <cell r="B386" t="str">
            <v>2230009900</v>
          </cell>
          <cell r="C386" t="str">
            <v>Valorizacion otas provisiones LP</v>
          </cell>
          <cell r="E386">
            <v>-989126268</v>
          </cell>
          <cell r="M386">
            <v>-989126268</v>
          </cell>
          <cell r="N386">
            <v>0</v>
          </cell>
        </row>
        <row r="387">
          <cell r="B387" t="str">
            <v>2230001500</v>
          </cell>
          <cell r="C387" t="str">
            <v>Otras provisiones  largo plazo</v>
          </cell>
          <cell r="E387">
            <v>-919318753</v>
          </cell>
          <cell r="M387">
            <v>-919318753</v>
          </cell>
          <cell r="N387">
            <v>0</v>
          </cell>
        </row>
        <row r="388">
          <cell r="B388" t="str">
            <v>PASIVO POR IMPUESTOS DIFERIDOS</v>
          </cell>
          <cell r="C388" t="str">
            <v>Pasivo por impuestos diferidos</v>
          </cell>
          <cell r="D388">
            <v>-12048038613</v>
          </cell>
          <cell r="E388">
            <v>-60467173037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-58031960929</v>
          </cell>
          <cell r="K388">
            <v>-273164679</v>
          </cell>
          <cell r="L388">
            <v>-163393623</v>
          </cell>
          <cell r="M388">
            <v>-130983730881</v>
          </cell>
          <cell r="N388">
            <v>0</v>
          </cell>
          <cell r="O388">
            <v>-130983731</v>
          </cell>
        </row>
        <row r="389">
          <cell r="B389" t="str">
            <v>224000100C</v>
          </cell>
          <cell r="C389" t="str">
            <v>Pasivo x impuestos diferidos</v>
          </cell>
          <cell r="D389">
            <v>470831143</v>
          </cell>
          <cell r="E389">
            <v>2396818892</v>
          </cell>
          <cell r="F389">
            <v>67423756</v>
          </cell>
          <cell r="G389">
            <v>315036293</v>
          </cell>
          <cell r="H389">
            <v>163062081</v>
          </cell>
          <cell r="I389">
            <v>16249517</v>
          </cell>
          <cell r="J389">
            <v>94117054775</v>
          </cell>
          <cell r="L389">
            <v>-163393623</v>
          </cell>
          <cell r="M389">
            <v>97383082834</v>
          </cell>
          <cell r="N389">
            <v>0</v>
          </cell>
        </row>
        <row r="390">
          <cell r="B390" t="str">
            <v>2240003000</v>
          </cell>
          <cell r="C390" t="str">
            <v>Pasivo impuesto diferidos IFRS 16</v>
          </cell>
          <cell r="D390">
            <v>-955536</v>
          </cell>
          <cell r="E390">
            <v>-36626694</v>
          </cell>
          <cell r="F390">
            <v>-55405676</v>
          </cell>
          <cell r="G390">
            <v>-298030008</v>
          </cell>
          <cell r="H390">
            <v>-118239104</v>
          </cell>
          <cell r="I390">
            <v>-3734725</v>
          </cell>
          <cell r="J390">
            <v>-488184924</v>
          </cell>
          <cell r="L390">
            <v>0</v>
          </cell>
          <cell r="M390">
            <v>-1001176667</v>
          </cell>
          <cell r="N390">
            <v>0</v>
          </cell>
        </row>
        <row r="391">
          <cell r="B391" t="str">
            <v>2240001000</v>
          </cell>
          <cell r="C391" t="str">
            <v>Impuesto diferidos por pagar</v>
          </cell>
          <cell r="D391">
            <v>-12517914220</v>
          </cell>
          <cell r="E391">
            <v>-62827365235</v>
          </cell>
          <cell r="F391">
            <v>-12018080</v>
          </cell>
          <cell r="G391">
            <v>-17006285</v>
          </cell>
          <cell r="H391">
            <v>-44822977</v>
          </cell>
          <cell r="I391">
            <v>-12514792</v>
          </cell>
          <cell r="J391">
            <v>-151660830780</v>
          </cell>
          <cell r="K391">
            <v>-273164679</v>
          </cell>
          <cell r="M391">
            <v>-227365637048</v>
          </cell>
          <cell r="N391">
            <v>0</v>
          </cell>
        </row>
        <row r="392">
          <cell r="B392" t="str">
            <v>PROVISIONES NO CORRIENTES POR BE</v>
          </cell>
          <cell r="C392" t="str">
            <v>Provisiones no corrientes por beneficios a los empleados</v>
          </cell>
          <cell r="D392">
            <v>-466265920</v>
          </cell>
          <cell r="E392">
            <v>-2220623778</v>
          </cell>
          <cell r="F392">
            <v>0</v>
          </cell>
          <cell r="H392">
            <v>0</v>
          </cell>
          <cell r="J392">
            <v>-21797500433</v>
          </cell>
          <cell r="M392">
            <v>-24484390131</v>
          </cell>
          <cell r="N392">
            <v>0</v>
          </cell>
          <cell r="O392">
            <v>-24484390</v>
          </cell>
        </row>
        <row r="393">
          <cell r="B393" t="str">
            <v>2230001100</v>
          </cell>
          <cell r="C393" t="str">
            <v>Prov Indemnización Actuarial No corriente</v>
          </cell>
          <cell r="D393">
            <v>-427501866</v>
          </cell>
          <cell r="E393">
            <v>-1592040315</v>
          </cell>
          <cell r="J393">
            <v>-19733890206</v>
          </cell>
          <cell r="M393">
            <v>-21753432387</v>
          </cell>
          <cell r="N393">
            <v>0</v>
          </cell>
        </row>
        <row r="394">
          <cell r="B394" t="str">
            <v>2230001000</v>
          </cell>
          <cell r="C394" t="str">
            <v>Provisiones indemnizacion años largo plazo</v>
          </cell>
          <cell r="D394">
            <v>-61602513</v>
          </cell>
          <cell r="E394">
            <v>-965699338</v>
          </cell>
          <cell r="F394">
            <v>-64240720</v>
          </cell>
          <cell r="H394">
            <v>-53011000</v>
          </cell>
          <cell r="J394">
            <v>-4485328913</v>
          </cell>
          <cell r="M394">
            <v>-5629882484</v>
          </cell>
          <cell r="N394">
            <v>0</v>
          </cell>
        </row>
        <row r="395">
          <cell r="B395" t="str">
            <v>1324002000</v>
          </cell>
          <cell r="C395" t="str">
            <v>Anticipos fondos de indemnizacion</v>
          </cell>
          <cell r="D395">
            <v>22838459</v>
          </cell>
          <cell r="E395">
            <v>337115875</v>
          </cell>
          <cell r="F395">
            <v>64240720</v>
          </cell>
          <cell r="H395">
            <v>53011000</v>
          </cell>
          <cell r="J395">
            <v>2421718686</v>
          </cell>
          <cell r="M395">
            <v>2898924740</v>
          </cell>
          <cell r="N395">
            <v>0</v>
          </cell>
        </row>
        <row r="396">
          <cell r="B396" t="str">
            <v>OTROS PASIVOS NO FINANCIEROS NO</v>
          </cell>
          <cell r="C396" t="str">
            <v>Otros pasivos no financieros no corrientes</v>
          </cell>
          <cell r="D396">
            <v>-871502280</v>
          </cell>
          <cell r="E396">
            <v>-720972357</v>
          </cell>
          <cell r="J396">
            <v>-6008648661</v>
          </cell>
          <cell r="M396">
            <v>-7601123298</v>
          </cell>
          <cell r="N396">
            <v>0</v>
          </cell>
          <cell r="O396">
            <v>-7601123</v>
          </cell>
        </row>
        <row r="397">
          <cell r="B397" t="str">
            <v>2280001500</v>
          </cell>
          <cell r="C397" t="str">
            <v>Ing diferidos por inversiones otras sociedades</v>
          </cell>
          <cell r="D397">
            <v>-871502280</v>
          </cell>
          <cell r="E397">
            <v>-720972357</v>
          </cell>
          <cell r="J397">
            <v>-5762702152</v>
          </cell>
          <cell r="M397">
            <v>-7355176789</v>
          </cell>
          <cell r="N397">
            <v>0</v>
          </cell>
        </row>
        <row r="398">
          <cell r="B398" t="str">
            <v>2280009999</v>
          </cell>
          <cell r="C398" t="str">
            <v>Val m/e ingresos anticipados del LP</v>
          </cell>
          <cell r="J398">
            <v>-211667</v>
          </cell>
          <cell r="M398">
            <v>-211667</v>
          </cell>
          <cell r="N398">
            <v>0</v>
          </cell>
        </row>
        <row r="399">
          <cell r="B399" t="str">
            <v>2280002000</v>
          </cell>
          <cell r="C399" t="str">
            <v>Ingresos anticipados largo plazo</v>
          </cell>
          <cell r="J399">
            <v>-245734842</v>
          </cell>
          <cell r="M399">
            <v>-245734842</v>
          </cell>
          <cell r="N399">
            <v>0</v>
          </cell>
        </row>
        <row r="400">
          <cell r="B400" t="str">
            <v>PATRIMONIO NETO</v>
          </cell>
          <cell r="C400" t="str">
            <v>Patrimonio Neto</v>
          </cell>
          <cell r="D400">
            <v>-102100855541</v>
          </cell>
          <cell r="E400">
            <v>-479466856093</v>
          </cell>
          <cell r="F400">
            <v>-8798260034</v>
          </cell>
          <cell r="G400">
            <v>-6205488383</v>
          </cell>
          <cell r="H400">
            <v>-12782157089</v>
          </cell>
          <cell r="I400">
            <v>-7729308931</v>
          </cell>
          <cell r="J400">
            <v>-1292066949805</v>
          </cell>
          <cell r="K400">
            <v>-918986374348</v>
          </cell>
          <cell r="L400">
            <v>1264390184422</v>
          </cell>
          <cell r="M400">
            <v>-1563746065802</v>
          </cell>
          <cell r="N400">
            <v>-644759691454</v>
          </cell>
          <cell r="O400">
            <v>-1563746066</v>
          </cell>
        </row>
        <row r="401">
          <cell r="B401" t="str">
            <v>PATRIMONIO NETO ATRIBUIBLE A LOS</v>
          </cell>
          <cell r="C401" t="str">
            <v>Patrimonio Neto Atribuible a los Tenedores de Instrumentos d</v>
          </cell>
          <cell r="D401">
            <v>-102100855541</v>
          </cell>
          <cell r="E401">
            <v>-479466856093</v>
          </cell>
          <cell r="F401">
            <v>-8798260034</v>
          </cell>
          <cell r="G401">
            <v>-6205488383</v>
          </cell>
          <cell r="H401">
            <v>-12782157089</v>
          </cell>
          <cell r="I401">
            <v>-7729308931</v>
          </cell>
          <cell r="J401">
            <v>-1292066949805</v>
          </cell>
          <cell r="K401">
            <v>-918986374348</v>
          </cell>
          <cell r="L401">
            <v>1909149875876</v>
          </cell>
          <cell r="M401">
            <v>-918986374348</v>
          </cell>
          <cell r="N401">
            <v>0</v>
          </cell>
          <cell r="O401">
            <v>-918986374</v>
          </cell>
        </row>
        <row r="402">
          <cell r="B402" t="str">
            <v>CAPITAL EMITIDO</v>
          </cell>
          <cell r="C402" t="str">
            <v>Capital Emitido</v>
          </cell>
          <cell r="D402">
            <v>-9025832104</v>
          </cell>
          <cell r="E402">
            <v>-153608183051</v>
          </cell>
          <cell r="F402">
            <v>-333787041</v>
          </cell>
          <cell r="G402">
            <v>-506908174</v>
          </cell>
          <cell r="H402">
            <v>-262455762</v>
          </cell>
          <cell r="I402">
            <v>-7971221208</v>
          </cell>
          <cell r="J402">
            <v>-155567353596</v>
          </cell>
          <cell r="K402">
            <v>-468358401796</v>
          </cell>
          <cell r="L402">
            <v>327275740936</v>
          </cell>
          <cell r="M402">
            <v>-468358401796</v>
          </cell>
          <cell r="N402">
            <v>0</v>
          </cell>
          <cell r="O402">
            <v>-468358402</v>
          </cell>
        </row>
        <row r="403">
          <cell r="B403" t="str">
            <v>2310001000</v>
          </cell>
          <cell r="C403" t="str">
            <v>Capital, aportes fiscales</v>
          </cell>
          <cell r="D403">
            <v>-9025832104</v>
          </cell>
          <cell r="E403">
            <v>-153608183051</v>
          </cell>
          <cell r="F403">
            <v>-333787041</v>
          </cell>
          <cell r="G403">
            <v>-506908174</v>
          </cell>
          <cell r="H403">
            <v>-262455762</v>
          </cell>
          <cell r="I403">
            <v>-7971221208</v>
          </cell>
          <cell r="J403">
            <v>-155567353596</v>
          </cell>
          <cell r="K403">
            <v>-468358401796</v>
          </cell>
          <cell r="L403">
            <v>327275740936</v>
          </cell>
          <cell r="M403">
            <v>-468358401796</v>
          </cell>
          <cell r="N403">
            <v>0</v>
          </cell>
        </row>
        <row r="404">
          <cell r="B404" t="str">
            <v>GANANCIAS (PERDIDAS) ACUMULADAS</v>
          </cell>
          <cell r="C404" t="str">
            <v>Ganancias (perdidas) acumuladas</v>
          </cell>
          <cell r="D404">
            <v>-93829292570</v>
          </cell>
          <cell r="E404">
            <v>-386919098905</v>
          </cell>
          <cell r="F404">
            <v>-8491752191</v>
          </cell>
          <cell r="G404">
            <v>-5739637755</v>
          </cell>
          <cell r="H404">
            <v>-12541150880</v>
          </cell>
          <cell r="I404">
            <v>-168803656</v>
          </cell>
          <cell r="J404">
            <v>-978645086518</v>
          </cell>
          <cell r="K404">
            <v>-487896387866</v>
          </cell>
          <cell r="L404">
            <v>1486334822475</v>
          </cell>
          <cell r="M404">
            <v>-487896387866</v>
          </cell>
          <cell r="N404">
            <v>0</v>
          </cell>
          <cell r="O404">
            <v>-487896388</v>
          </cell>
        </row>
        <row r="405">
          <cell r="B405" t="str">
            <v>2320006000</v>
          </cell>
          <cell r="C405" t="str">
            <v>Aplicacion reserva IFRS filiales</v>
          </cell>
          <cell r="E405">
            <v>-4241342994</v>
          </cell>
          <cell r="J405">
            <v>-53590171026</v>
          </cell>
          <cell r="K405">
            <v>-27240598194</v>
          </cell>
          <cell r="L405">
            <v>57831514020</v>
          </cell>
          <cell r="M405">
            <v>-27240598194</v>
          </cell>
          <cell r="N405">
            <v>0</v>
          </cell>
        </row>
        <row r="406">
          <cell r="B406" t="str">
            <v>2330001000</v>
          </cell>
          <cell r="C406" t="str">
            <v>Cambio Tasa ID</v>
          </cell>
          <cell r="K406">
            <v>3411592470</v>
          </cell>
          <cell r="M406">
            <v>3411592470</v>
          </cell>
          <cell r="N406">
            <v>0</v>
          </cell>
        </row>
        <row r="407">
          <cell r="B407" t="str">
            <v>2320004900</v>
          </cell>
          <cell r="C407" t="str">
            <v>Reserva por ajustes varios IFRS</v>
          </cell>
          <cell r="D407">
            <v>1925700594</v>
          </cell>
          <cell r="E407">
            <v>-3223278943</v>
          </cell>
          <cell r="J407">
            <v>-85855630150</v>
          </cell>
          <cell r="K407">
            <v>1473227898</v>
          </cell>
          <cell r="L407">
            <v>87153208499</v>
          </cell>
          <cell r="M407">
            <v>1473227898</v>
          </cell>
          <cell r="N407">
            <v>0</v>
          </cell>
        </row>
        <row r="408">
          <cell r="B408" t="str">
            <v>2320004700</v>
          </cell>
          <cell r="C408" t="str">
            <v>Reserva revalorizacion activo fijo</v>
          </cell>
          <cell r="D408">
            <v>-43235810231</v>
          </cell>
          <cell r="E408">
            <v>-232660748055</v>
          </cell>
          <cell r="F408">
            <v>-40550544</v>
          </cell>
          <cell r="G408">
            <v>-40550544</v>
          </cell>
          <cell r="H408">
            <v>-417867611</v>
          </cell>
          <cell r="I408">
            <v>-40550544</v>
          </cell>
          <cell r="J408">
            <v>-555938809087</v>
          </cell>
          <cell r="L408">
            <v>832374886616</v>
          </cell>
          <cell r="M408">
            <v>0</v>
          </cell>
          <cell r="N408">
            <v>0</v>
          </cell>
        </row>
        <row r="409">
          <cell r="B409" t="str">
            <v>2320005000</v>
          </cell>
          <cell r="C409" t="str">
            <v>Revalorizacion de Capital</v>
          </cell>
          <cell r="D409">
            <v>-77371150</v>
          </cell>
          <cell r="L409">
            <v>77371150</v>
          </cell>
          <cell r="M409">
            <v>0</v>
          </cell>
          <cell r="N409">
            <v>0</v>
          </cell>
        </row>
        <row r="410">
          <cell r="B410" t="str">
            <v>2320005500</v>
          </cell>
          <cell r="C410" t="str">
            <v>Otras Reservas</v>
          </cell>
          <cell r="D410">
            <v>-4699826968</v>
          </cell>
          <cell r="E410">
            <v>-56251065894</v>
          </cell>
          <cell r="F410">
            <v>0</v>
          </cell>
          <cell r="G410">
            <v>0</v>
          </cell>
          <cell r="H410">
            <v>-229912412</v>
          </cell>
          <cell r="J410">
            <v>-107960146238</v>
          </cell>
          <cell r="K410">
            <v>-258406290468</v>
          </cell>
          <cell r="L410">
            <v>169140951512</v>
          </cell>
          <cell r="M410">
            <v>-258406290468</v>
          </cell>
          <cell r="N410">
            <v>0</v>
          </cell>
        </row>
        <row r="411">
          <cell r="B411" t="str">
            <v>2350001000</v>
          </cell>
          <cell r="C411" t="str">
            <v>Resultados acumulados al inici</v>
          </cell>
          <cell r="D411">
            <v>-44671022544</v>
          </cell>
          <cell r="E411">
            <v>-76335574600</v>
          </cell>
          <cell r="F411">
            <v>-6841553763</v>
          </cell>
          <cell r="G411">
            <v>-4428815968</v>
          </cell>
          <cell r="H411">
            <v>-10762834275</v>
          </cell>
          <cell r="I411">
            <v>403918187</v>
          </cell>
          <cell r="J411">
            <v>-89510164802</v>
          </cell>
          <cell r="K411">
            <v>-165907704067</v>
          </cell>
          <cell r="L411">
            <v>232146047765</v>
          </cell>
          <cell r="M411">
            <v>-165907704067</v>
          </cell>
          <cell r="N411">
            <v>0</v>
          </cell>
        </row>
        <row r="412">
          <cell r="B412" t="str">
            <v>2350002000</v>
          </cell>
          <cell r="C412" t="str">
            <v>Utilidad (pérdida)del ejercicio</v>
          </cell>
          <cell r="D412">
            <v>-4387088958</v>
          </cell>
          <cell r="E412">
            <v>-20295840599</v>
          </cell>
          <cell r="F412">
            <v>-2299496977</v>
          </cell>
          <cell r="G412">
            <v>-1814673205</v>
          </cell>
          <cell r="H412">
            <v>-1615052261</v>
          </cell>
          <cell r="I412">
            <v>-760244713</v>
          </cell>
          <cell r="J412">
            <v>-124339645723</v>
          </cell>
          <cell r="K412">
            <v>-60540815505</v>
          </cell>
          <cell r="L412">
            <v>155512042436</v>
          </cell>
          <cell r="M412">
            <v>-60540815505</v>
          </cell>
          <cell r="N412">
            <v>0</v>
          </cell>
        </row>
        <row r="413">
          <cell r="B413" t="str">
            <v>2360001000</v>
          </cell>
          <cell r="C413" t="str">
            <v>Dividendos provisorios</v>
          </cell>
          <cell r="D413">
            <v>1316126687</v>
          </cell>
          <cell r="E413">
            <v>6088752180</v>
          </cell>
          <cell r="F413">
            <v>689849093</v>
          </cell>
          <cell r="G413">
            <v>544401962</v>
          </cell>
          <cell r="H413">
            <v>484515679</v>
          </cell>
          <cell r="I413">
            <v>228073414</v>
          </cell>
          <cell r="J413">
            <v>38549480508</v>
          </cell>
          <cell r="K413">
            <v>19314200000</v>
          </cell>
          <cell r="L413">
            <v>-47901199523</v>
          </cell>
          <cell r="M413">
            <v>19314200000</v>
          </cell>
          <cell r="N413">
            <v>0</v>
          </cell>
        </row>
        <row r="414">
          <cell r="B414" t="str">
            <v>PRIMAS DE EMISION</v>
          </cell>
          <cell r="C414" t="str">
            <v>Primas de emision</v>
          </cell>
          <cell r="J414">
            <v>-164064038163</v>
          </cell>
          <cell r="L414">
            <v>164064038163</v>
          </cell>
          <cell r="M414">
            <v>0</v>
          </cell>
          <cell r="N414">
            <v>0</v>
          </cell>
          <cell r="O414">
            <v>0</v>
          </cell>
        </row>
        <row r="415">
          <cell r="B415" t="str">
            <v>2310002000</v>
          </cell>
          <cell r="C415" t="str">
            <v>Sobreprecio venta acciones propias</v>
          </cell>
          <cell r="J415">
            <v>-164064038163</v>
          </cell>
          <cell r="L415">
            <v>164064038163</v>
          </cell>
          <cell r="M415">
            <v>0</v>
          </cell>
          <cell r="N415">
            <v>0</v>
          </cell>
        </row>
        <row r="416">
          <cell r="B416" t="str">
            <v>OTRAS PARTICIPACIONES EN EL PATR</v>
          </cell>
          <cell r="C416" t="str">
            <v>Otras participaciones en el patrimonio</v>
          </cell>
          <cell r="D416">
            <v>754269133</v>
          </cell>
          <cell r="E416">
            <v>61060425863</v>
          </cell>
          <cell r="F416">
            <v>27279198</v>
          </cell>
          <cell r="G416">
            <v>41057546</v>
          </cell>
          <cell r="H416">
            <v>21449553</v>
          </cell>
          <cell r="I416">
            <v>410715933</v>
          </cell>
          <cell r="J416">
            <v>5965550209</v>
          </cell>
          <cell r="K416">
            <v>37268415314</v>
          </cell>
          <cell r="L416">
            <v>-68280747435</v>
          </cell>
          <cell r="M416">
            <v>37268415314</v>
          </cell>
          <cell r="N416">
            <v>0</v>
          </cell>
          <cell r="O416">
            <v>37268415</v>
          </cell>
        </row>
        <row r="417">
          <cell r="B417" t="str">
            <v>2320004500</v>
          </cell>
          <cell r="C417" t="str">
            <v>Combinacion de negocio</v>
          </cell>
          <cell r="D417">
            <v>16620779</v>
          </cell>
          <cell r="E417">
            <v>48506589048</v>
          </cell>
          <cell r="G417">
            <v>-370210</v>
          </cell>
          <cell r="I417">
            <v>410715933</v>
          </cell>
          <cell r="J417">
            <v>-6748402472</v>
          </cell>
          <cell r="K417">
            <v>-3372540686</v>
          </cell>
          <cell r="L417">
            <v>-42185153078</v>
          </cell>
          <cell r="M417">
            <v>-3372540686</v>
          </cell>
          <cell r="N417">
            <v>0</v>
          </cell>
        </row>
        <row r="418">
          <cell r="B418" t="str">
            <v>2320002000</v>
          </cell>
          <cell r="C418" t="str">
            <v>Reserva capital propio art.41</v>
          </cell>
          <cell r="D418">
            <v>737648354</v>
          </cell>
          <cell r="E418">
            <v>12553836815</v>
          </cell>
          <cell r="F418">
            <v>27279198</v>
          </cell>
          <cell r="G418">
            <v>41427756</v>
          </cell>
          <cell r="H418">
            <v>21449553</v>
          </cell>
          <cell r="J418">
            <v>12713952681</v>
          </cell>
          <cell r="K418">
            <v>40640956000</v>
          </cell>
          <cell r="L418">
            <v>-26095594357</v>
          </cell>
          <cell r="M418">
            <v>40640956000</v>
          </cell>
          <cell r="N418">
            <v>0</v>
          </cell>
        </row>
        <row r="419">
          <cell r="B419" t="str">
            <v>OTRAS RESERVAS</v>
          </cell>
          <cell r="C419" t="str">
            <v>Otras Reservas</v>
          </cell>
          <cell r="J419">
            <v>243978263</v>
          </cell>
          <cell r="L419">
            <v>-243978263</v>
          </cell>
          <cell r="M419">
            <v>0</v>
          </cell>
          <cell r="N419">
            <v>0</v>
          </cell>
          <cell r="O419">
            <v>0</v>
          </cell>
        </row>
        <row r="420">
          <cell r="B420" t="str">
            <v>2320007000</v>
          </cell>
          <cell r="C420" t="str">
            <v>Otras Reservas Cobertura</v>
          </cell>
          <cell r="J420">
            <v>243978263</v>
          </cell>
          <cell r="L420">
            <v>-243978263</v>
          </cell>
          <cell r="M420">
            <v>0</v>
          </cell>
          <cell r="N420">
            <v>0</v>
          </cell>
          <cell r="O420">
            <v>0</v>
          </cell>
        </row>
        <row r="421">
          <cell r="B421" t="str">
            <v>PARTICIPACIONES NO CONTROLADORAS</v>
          </cell>
          <cell r="C421" t="str">
            <v>Participaciones no controladoras</v>
          </cell>
          <cell r="L421">
            <v>-644759691454</v>
          </cell>
          <cell r="M421">
            <v>-644759691454</v>
          </cell>
          <cell r="O421">
            <v>-644759691</v>
          </cell>
        </row>
        <row r="422">
          <cell r="B422" t="str">
            <v>2290001000</v>
          </cell>
          <cell r="C422" t="str">
            <v>Interes Minoritario</v>
          </cell>
          <cell r="L422">
            <v>-644759691454</v>
          </cell>
          <cell r="M422">
            <v>-644759691454</v>
          </cell>
          <cell r="O422">
            <v>-644759691</v>
          </cell>
        </row>
        <row r="423">
          <cell r="B423" t="str">
            <v>nr</v>
          </cell>
        </row>
        <row r="424">
          <cell r="E424">
            <v>9.9699999999999998E-5</v>
          </cell>
          <cell r="J424">
            <v>0.49897659999999999</v>
          </cell>
        </row>
        <row r="425">
          <cell r="E425">
            <v>-47802845.5524721</v>
          </cell>
          <cell r="J425">
            <v>-644711173586.06958</v>
          </cell>
          <cell r="M425">
            <v>-644758976431.62207</v>
          </cell>
          <cell r="O425">
            <v>0</v>
          </cell>
        </row>
        <row r="426">
          <cell r="E426">
            <v>48517</v>
          </cell>
          <cell r="J426">
            <v>644726144.00100005</v>
          </cell>
          <cell r="M426">
            <v>715022.3779296875</v>
          </cell>
          <cell r="O426">
            <v>-439034</v>
          </cell>
        </row>
        <row r="427">
          <cell r="E427">
            <v>-47802.845552472099</v>
          </cell>
          <cell r="J427">
            <v>-644711173.58606958</v>
          </cell>
          <cell r="K427">
            <v>0</v>
          </cell>
        </row>
        <row r="428">
          <cell r="E428">
            <v>714.15444752790063</v>
          </cell>
          <cell r="J428">
            <v>14970.414930462837</v>
          </cell>
        </row>
      </sheetData>
      <sheetData sheetId="3"/>
      <sheetData sheetId="4">
        <row r="2">
          <cell r="D2">
            <v>45657</v>
          </cell>
        </row>
      </sheetData>
      <sheetData sheetId="5"/>
      <sheetData sheetId="6"/>
      <sheetData sheetId="7"/>
      <sheetData sheetId="8">
        <row r="12">
          <cell r="F12">
            <v>-37268415</v>
          </cell>
          <cell r="G12">
            <v>201621764.7133058</v>
          </cell>
          <cell r="M12">
            <v>286274620.55219162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-05"/>
      <sheetName val="22-20"/>
      <sheetName val="80-20"/>
      <sheetName val="280-20"/>
      <sheetName val="70-10"/>
      <sheetName val="70-20"/>
      <sheetName val="70-30"/>
      <sheetName val="15-10"/>
      <sheetName val="15-99"/>
      <sheetName val="50-30"/>
      <sheetName val="dif"/>
      <sheetName val="301-30"/>
      <sheetName val="85-10"/>
      <sheetName val="2164"/>
      <sheetName val="Hoja1"/>
      <sheetName val="AF Tributario"/>
      <sheetName val="AI-13.3 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n"/>
      <sheetName val="Libor"/>
      <sheetName val="DTF"/>
      <sheetName val="Hoja1"/>
      <sheetName val="COMPENSACIONES"/>
      <sheetName val="Hoja2"/>
      <sheetName val="ACUMULADOS"/>
      <sheetName val="1. Presentación"/>
      <sheetName val="110000. Portada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-05"/>
      <sheetName val="22-20"/>
      <sheetName val="80-20"/>
      <sheetName val="280-20"/>
      <sheetName val="70-10"/>
      <sheetName val="70-20"/>
      <sheetName val="70-30"/>
      <sheetName val="15-10"/>
      <sheetName val="15-99"/>
      <sheetName val="50-30"/>
      <sheetName val="dif"/>
      <sheetName val="301-30"/>
      <sheetName val="85-10"/>
      <sheetName val="2164"/>
      <sheetName val="Hoja1"/>
      <sheetName val="AF Tributario"/>
      <sheetName val="AI-13.3 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VA 2002 (2)"/>
      <sheetName val="IVA 2002"/>
      <sheetName val="ING EXCLUIDOS"/>
      <sheetName val="RETFTE2002"/>
      <sheetName val="1. Present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.PLANTA"/>
      <sheetName val="Q11 mgmt"/>
      <sheetName val="ROT.LOCAL"/>
      <sheetName val="CONCIL RES"/>
      <sheetName val="CONCIL INV"/>
      <sheetName val="COSTO PROD"/>
      <sheetName val="INV.P"/>
      <sheetName val="INV.L"/>
      <sheetName val="TRANSITO COLOMB"/>
      <sheetName val="DANE"/>
      <sheetName val="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chas"/>
      <sheetName val="Menu"/>
      <sheetName val="Esquema_E.F.Individuales"/>
      <sheetName val="Esquema_E.F.Consolidados"/>
      <sheetName val="Instrucciones de llenado"/>
      <sheetName val="Validaciones"/>
      <sheetName val="BD_Validaciones"/>
      <sheetName val="Valida_Detalles"/>
      <sheetName val="Inf.General"/>
      <sheetName val="Anexo N°1_Est Sit Fin Clas (I)"/>
      <sheetName val="Anexo N°1_Est Sit Fin Liq (I)"/>
      <sheetName val="Anexo N°1.A Comp (I)"/>
      <sheetName val="Anexo N°2_Est Cambio Patri  (I)"/>
      <sheetName val="Anexo N°3_Est Res Funcion (I)"/>
      <sheetName val="Anexo N°3.A_Comp (I)"/>
      <sheetName val="Anexo N°4_Est Flujo Dir (I)"/>
      <sheetName val="Anexo N°4.A_Comp (I)"/>
      <sheetName val="Anexo N°4_Est Flujo Indir (I)"/>
      <sheetName val="Anexo N°4.A_Comp (C)"/>
      <sheetName val="Anexo N°5_Activos ME (I)"/>
      <sheetName val="Anexo N°5_Pasivos ME (I)"/>
      <sheetName val="Anexo N°5_Activos ME (C)"/>
      <sheetName val="Anexo N°5_Pasivos ME (C)"/>
      <sheetName val="Hoja1"/>
      <sheetName val="Anexo N°6_Préstamos banc (I)"/>
      <sheetName val="Anexo N°6_Préstamos banc (C)"/>
      <sheetName val="Anexo N°7_Obligaciones (I)"/>
      <sheetName val="Anexo N°7_Obligaciones (C)"/>
      <sheetName val="Anexo N°8_CxC y xP ent rel (I)"/>
      <sheetName val="Anexo N°8_CxC y xP ent rel  (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ESTADO RESULTADOS"/>
      <sheetName val="BASE"/>
      <sheetName val="2006 actualiz"/>
      <sheetName val="2005 Acum"/>
      <sheetName val="2005 Mensual"/>
      <sheetName val="Fut"/>
      <sheetName val="Tablas"/>
      <sheetName val="Retiros Soc 1"/>
      <sheetName val="Câmbio - 97"/>
      <sheetName val="CPT AT 2012"/>
      <sheetName val="BT AT2012"/>
      <sheetName val="fmlsa-oo"/>
      <sheetName val="Hoja1"/>
      <sheetName val="Salg98-2003"/>
      <sheetName val="Personal"/>
      <sheetName val="Salg 98"/>
      <sheetName val="Marked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XREF"/>
      <sheetName val="PPC1"/>
      <sheetName val="PPC2"/>
      <sheetName val="PPC3"/>
      <sheetName val="PPC4"/>
      <sheetName val="ENVIOC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-0.499984740745262"/>
  </sheetPr>
  <dimension ref="A1:I29"/>
  <sheetViews>
    <sheetView showGridLines="0" tabSelected="1" zoomScaleNormal="100" workbookViewId="0">
      <selection activeCell="D2" sqref="D2"/>
    </sheetView>
  </sheetViews>
  <sheetFormatPr baseColWidth="10" defaultColWidth="0" defaultRowHeight="12" zeroHeight="1"/>
  <cols>
    <col min="1" max="1" width="10.44140625" style="118" customWidth="1"/>
    <col min="2" max="2" width="57.44140625" style="98" customWidth="1"/>
    <col min="3" max="3" width="7.6640625" style="98" customWidth="1"/>
    <col min="4" max="4" width="17.6640625" style="98" customWidth="1"/>
    <col min="5" max="5" width="16.6640625" style="98" customWidth="1"/>
    <col min="6" max="6" width="15.109375" style="98" customWidth="1"/>
    <col min="7" max="7" width="14.88671875" style="72" customWidth="1"/>
    <col min="8" max="8" width="15.33203125" style="72" customWidth="1"/>
    <col min="9" max="9" width="14.88671875" style="98" customWidth="1"/>
    <col min="10" max="16384" width="11.44140625" style="98" hidden="1"/>
  </cols>
  <sheetData>
    <row r="1" spans="1:8" ht="12.6" thickBot="1">
      <c r="G1" s="79"/>
      <c r="H1" s="80"/>
    </row>
    <row r="2" spans="1:8">
      <c r="B2" s="762" t="s">
        <v>0</v>
      </c>
      <c r="C2" s="764" t="s">
        <v>1</v>
      </c>
      <c r="D2" s="759" t="s">
        <v>700</v>
      </c>
      <c r="E2" s="759" t="s">
        <v>701</v>
      </c>
      <c r="G2" s="766" t="s">
        <v>2</v>
      </c>
      <c r="H2" s="768" t="s">
        <v>3</v>
      </c>
    </row>
    <row r="3" spans="1:8" ht="12.6" thickBot="1">
      <c r="B3" s="763"/>
      <c r="C3" s="765"/>
      <c r="D3" s="117" t="s">
        <v>4</v>
      </c>
      <c r="E3" s="117" t="s">
        <v>4</v>
      </c>
      <c r="G3" s="767"/>
      <c r="H3" s="769"/>
    </row>
    <row r="4" spans="1:8" ht="17.25" customHeight="1">
      <c r="B4" s="572" t="s">
        <v>5</v>
      </c>
      <c r="C4" s="708"/>
      <c r="D4" s="549"/>
      <c r="E4" s="549"/>
      <c r="G4" s="81"/>
      <c r="H4" s="82"/>
    </row>
    <row r="5" spans="1:8">
      <c r="A5" s="118" t="s">
        <v>6</v>
      </c>
      <c r="B5" s="574" t="s">
        <v>7</v>
      </c>
      <c r="C5" s="708">
        <v>4</v>
      </c>
      <c r="D5" s="549">
        <v>109990875</v>
      </c>
      <c r="E5" s="549">
        <v>110795410</v>
      </c>
      <c r="G5" s="81">
        <v>-804535</v>
      </c>
      <c r="H5" s="82">
        <v>-7.2614470220381871E-3</v>
      </c>
    </row>
    <row r="6" spans="1:8">
      <c r="A6" s="118" t="s">
        <v>8</v>
      </c>
      <c r="B6" s="574" t="s">
        <v>9</v>
      </c>
      <c r="C6" s="708">
        <v>10</v>
      </c>
      <c r="D6" s="549">
        <v>0</v>
      </c>
      <c r="E6" s="549">
        <v>0</v>
      </c>
      <c r="G6" s="81">
        <v>0</v>
      </c>
      <c r="H6" s="82">
        <v>1</v>
      </c>
    </row>
    <row r="7" spans="1:8">
      <c r="A7" s="118" t="s">
        <v>10</v>
      </c>
      <c r="B7" s="574" t="s">
        <v>11</v>
      </c>
      <c r="C7" s="708">
        <v>11</v>
      </c>
      <c r="D7" s="549">
        <v>3641632</v>
      </c>
      <c r="E7" s="549">
        <v>7180555</v>
      </c>
      <c r="G7" s="81">
        <v>-3538923</v>
      </c>
      <c r="H7" s="82">
        <v>-0.4928481155008213</v>
      </c>
    </row>
    <row r="8" spans="1:8">
      <c r="A8" s="118" t="s">
        <v>12</v>
      </c>
      <c r="B8" s="574" t="s">
        <v>629</v>
      </c>
      <c r="C8" s="550">
        <v>5</v>
      </c>
      <c r="D8" s="549">
        <v>132410889</v>
      </c>
      <c r="E8" s="549">
        <v>132009297</v>
      </c>
      <c r="G8" s="81">
        <v>401592</v>
      </c>
      <c r="H8" s="82">
        <v>3.042149372252168E-3</v>
      </c>
    </row>
    <row r="9" spans="1:8">
      <c r="A9" s="118" t="s">
        <v>13</v>
      </c>
      <c r="B9" s="574" t="s">
        <v>14</v>
      </c>
      <c r="C9" s="550">
        <v>6</v>
      </c>
      <c r="D9" s="549">
        <v>73679</v>
      </c>
      <c r="E9" s="549">
        <v>14381</v>
      </c>
      <c r="G9" s="81">
        <v>59298</v>
      </c>
      <c r="H9" s="82">
        <v>4.1233572074264657</v>
      </c>
    </row>
    <row r="10" spans="1:8">
      <c r="A10" s="118" t="s">
        <v>15</v>
      </c>
      <c r="B10" s="574" t="s">
        <v>16</v>
      </c>
      <c r="C10" s="550">
        <v>7</v>
      </c>
      <c r="D10" s="549">
        <v>10476577</v>
      </c>
      <c r="E10" s="549">
        <v>12812483</v>
      </c>
      <c r="G10" s="81">
        <v>-2335906</v>
      </c>
      <c r="H10" s="82">
        <v>-0.18231485653483404</v>
      </c>
    </row>
    <row r="11" spans="1:8" ht="12.6" thickBot="1">
      <c r="A11" s="118" t="s">
        <v>17</v>
      </c>
      <c r="B11" s="574" t="s">
        <v>18</v>
      </c>
      <c r="C11" s="550">
        <v>8</v>
      </c>
      <c r="D11" s="549">
        <v>33347482</v>
      </c>
      <c r="E11" s="549">
        <v>13965510</v>
      </c>
      <c r="G11" s="81">
        <v>19381972</v>
      </c>
      <c r="H11" s="82">
        <v>1.3878456282656344</v>
      </c>
    </row>
    <row r="12" spans="1:8" ht="24.6" thickBot="1">
      <c r="A12" s="113"/>
      <c r="B12" s="575" t="s">
        <v>682</v>
      </c>
      <c r="C12" s="576"/>
      <c r="D12" s="568">
        <v>289941134</v>
      </c>
      <c r="E12" s="568">
        <v>276777636</v>
      </c>
      <c r="G12" s="83">
        <v>13163498</v>
      </c>
      <c r="H12" s="84">
        <v>4.7559832471435665E-2</v>
      </c>
    </row>
    <row r="13" spans="1:8" ht="12.6" thickBot="1">
      <c r="A13" s="118" t="s">
        <v>19</v>
      </c>
      <c r="B13" s="574" t="s">
        <v>20</v>
      </c>
      <c r="C13" s="550">
        <v>9</v>
      </c>
      <c r="D13" s="549">
        <v>0</v>
      </c>
      <c r="E13" s="549">
        <v>3414</v>
      </c>
      <c r="G13" s="81">
        <v>-3414</v>
      </c>
      <c r="H13" s="82">
        <v>-1</v>
      </c>
    </row>
    <row r="14" spans="1:8" ht="12.6" thickBot="1">
      <c r="B14" s="709" t="s">
        <v>21</v>
      </c>
      <c r="C14" s="576"/>
      <c r="D14" s="569">
        <v>289941134</v>
      </c>
      <c r="E14" s="569">
        <v>276781050</v>
      </c>
      <c r="G14" s="83">
        <v>13160084</v>
      </c>
      <c r="H14" s="84">
        <v>4.7546911177625779E-2</v>
      </c>
    </row>
    <row r="15" spans="1:8">
      <c r="B15" s="572" t="s">
        <v>22</v>
      </c>
      <c r="C15" s="615"/>
      <c r="D15" s="570"/>
      <c r="E15" s="571"/>
      <c r="G15" s="85"/>
      <c r="H15" s="86"/>
    </row>
    <row r="16" spans="1:8">
      <c r="A16" s="118" t="s">
        <v>23</v>
      </c>
      <c r="B16" s="574" t="s">
        <v>9</v>
      </c>
      <c r="C16" s="550">
        <v>10</v>
      </c>
      <c r="D16" s="549">
        <v>15898043</v>
      </c>
      <c r="E16" s="549">
        <v>7895863</v>
      </c>
      <c r="G16" s="81">
        <v>8002180</v>
      </c>
      <c r="H16" s="82">
        <v>1.0134648992770012</v>
      </c>
    </row>
    <row r="17" spans="1:8">
      <c r="A17" s="118" t="s">
        <v>24</v>
      </c>
      <c r="B17" s="574" t="s">
        <v>11</v>
      </c>
      <c r="C17" s="550">
        <v>11</v>
      </c>
      <c r="D17" s="549">
        <v>6656551</v>
      </c>
      <c r="E17" s="549">
        <v>1481897</v>
      </c>
      <c r="G17" s="81">
        <v>5174654</v>
      </c>
      <c r="H17" s="82">
        <v>3.491912055966103</v>
      </c>
    </row>
    <row r="18" spans="1:8">
      <c r="A18" s="118" t="s">
        <v>25</v>
      </c>
      <c r="B18" s="574" t="s">
        <v>26</v>
      </c>
      <c r="C18" s="550">
        <v>5</v>
      </c>
      <c r="D18" s="549">
        <v>3440746</v>
      </c>
      <c r="E18" s="549">
        <v>3778724</v>
      </c>
      <c r="G18" s="81">
        <v>-337978</v>
      </c>
      <c r="H18" s="82">
        <v>-8.9442362024852839E-2</v>
      </c>
    </row>
    <row r="19" spans="1:8" ht="12" hidden="1" customHeight="1">
      <c r="A19" s="118" t="s">
        <v>27</v>
      </c>
      <c r="B19" s="574" t="s">
        <v>28</v>
      </c>
      <c r="C19" s="550"/>
      <c r="D19" s="549">
        <v>0</v>
      </c>
      <c r="E19" s="549">
        <v>0</v>
      </c>
      <c r="G19" s="81">
        <v>0</v>
      </c>
      <c r="H19" s="82">
        <v>1</v>
      </c>
    </row>
    <row r="20" spans="1:8">
      <c r="A20" s="118" t="s">
        <v>29</v>
      </c>
      <c r="B20" s="574" t="s">
        <v>30</v>
      </c>
      <c r="C20" s="550">
        <v>12</v>
      </c>
      <c r="D20" s="549">
        <v>619303933</v>
      </c>
      <c r="E20" s="549">
        <v>231747713</v>
      </c>
      <c r="G20" s="81">
        <v>387556220</v>
      </c>
      <c r="H20" s="82">
        <v>1.6723195020267578</v>
      </c>
    </row>
    <row r="21" spans="1:8">
      <c r="A21" s="118" t="s">
        <v>630</v>
      </c>
      <c r="B21" s="574" t="s">
        <v>630</v>
      </c>
      <c r="C21" s="550">
        <v>13</v>
      </c>
      <c r="D21" s="549">
        <v>305171468</v>
      </c>
      <c r="E21" s="549">
        <v>305171468</v>
      </c>
      <c r="G21" s="81">
        <v>0</v>
      </c>
      <c r="H21" s="82">
        <v>0</v>
      </c>
    </row>
    <row r="22" spans="1:8">
      <c r="A22" s="118" t="s">
        <v>627</v>
      </c>
      <c r="B22" s="574" t="s">
        <v>625</v>
      </c>
      <c r="C22" s="550">
        <v>14</v>
      </c>
      <c r="D22" s="549">
        <v>2044544144</v>
      </c>
      <c r="E22" s="549">
        <v>1805370932</v>
      </c>
      <c r="G22" s="81">
        <v>239173212</v>
      </c>
      <c r="H22" s="82">
        <v>0.13247870992087071</v>
      </c>
    </row>
    <row r="23" spans="1:8">
      <c r="A23" s="118" t="s">
        <v>31</v>
      </c>
      <c r="B23" s="574" t="s">
        <v>32</v>
      </c>
      <c r="C23" s="550">
        <v>14</v>
      </c>
      <c r="D23" s="549">
        <v>3731515</v>
      </c>
      <c r="E23" s="549">
        <v>4310355</v>
      </c>
      <c r="G23" s="81">
        <v>-578840</v>
      </c>
      <c r="H23" s="82">
        <v>-0.13429056307427115</v>
      </c>
    </row>
    <row r="24" spans="1:8" ht="12.6" thickBot="1">
      <c r="A24" s="118" t="s">
        <v>33</v>
      </c>
      <c r="B24" s="574" t="s">
        <v>34</v>
      </c>
      <c r="C24" s="550">
        <v>16</v>
      </c>
      <c r="D24" s="549">
        <v>2083265</v>
      </c>
      <c r="E24" s="549">
        <v>59938069</v>
      </c>
      <c r="G24" s="81">
        <v>-57854804</v>
      </c>
      <c r="H24" s="82">
        <v>-0.96524304111298609</v>
      </c>
    </row>
    <row r="25" spans="1:8" ht="12.6" hidden="1" customHeight="1" thickBot="1">
      <c r="A25" s="118" t="s">
        <v>35</v>
      </c>
      <c r="B25" s="574" t="s">
        <v>14</v>
      </c>
      <c r="C25" s="550"/>
      <c r="D25" s="549">
        <v>0</v>
      </c>
      <c r="E25" s="549">
        <v>0</v>
      </c>
      <c r="G25" s="87">
        <v>0</v>
      </c>
      <c r="H25" s="88">
        <v>1</v>
      </c>
    </row>
    <row r="26" spans="1:8" ht="12.6" thickBot="1">
      <c r="B26" s="578" t="s">
        <v>36</v>
      </c>
      <c r="C26" s="576"/>
      <c r="D26" s="568">
        <v>3000829665</v>
      </c>
      <c r="E26" s="568">
        <v>2419695021</v>
      </c>
      <c r="G26" s="83">
        <v>581134644</v>
      </c>
      <c r="H26" s="84">
        <v>0.24016854973724394</v>
      </c>
    </row>
    <row r="27" spans="1:8" ht="12.6" thickBot="1">
      <c r="B27" s="574"/>
      <c r="C27" s="550"/>
      <c r="D27" s="549"/>
      <c r="E27" s="549"/>
      <c r="G27" s="81"/>
      <c r="H27" s="82"/>
    </row>
    <row r="28" spans="1:8" ht="12.6" thickBot="1">
      <c r="B28" s="578" t="s">
        <v>37</v>
      </c>
      <c r="C28" s="576"/>
      <c r="D28" s="568">
        <v>3290770799</v>
      </c>
      <c r="E28" s="568">
        <v>2696476071</v>
      </c>
      <c r="G28" s="89">
        <v>594294728</v>
      </c>
      <c r="H28" s="90">
        <v>0.22039681137596864</v>
      </c>
    </row>
    <row r="29" spans="1:8" ht="12.6" thickTop="1"/>
  </sheetData>
  <mergeCells count="4">
    <mergeCell ref="B2:B3"/>
    <mergeCell ref="C2:C3"/>
    <mergeCell ref="G2:G3"/>
    <mergeCell ref="H2:H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5">
    <tabColor theme="9" tint="-0.249977111117893"/>
  </sheetPr>
  <dimension ref="A1:N133"/>
  <sheetViews>
    <sheetView showGridLines="0" workbookViewId="0">
      <selection activeCell="B92" sqref="B92"/>
    </sheetView>
  </sheetViews>
  <sheetFormatPr baseColWidth="10" defaultColWidth="0" defaultRowHeight="12" zeroHeight="1"/>
  <cols>
    <col min="1" max="1" width="2.44140625" style="8" customWidth="1"/>
    <col min="2" max="2" width="58.109375" style="8" customWidth="1"/>
    <col min="3" max="3" width="15.88671875" style="8" bestFit="1" customWidth="1"/>
    <col min="4" max="4" width="17.6640625" style="8" customWidth="1"/>
    <col min="5" max="5" width="16.6640625" style="429" customWidth="1"/>
    <col min="6" max="6" width="14.5546875" style="429" customWidth="1"/>
    <col min="7" max="7" width="11.5546875" style="8" customWidth="1"/>
    <col min="8" max="14" width="11.5546875" style="8" hidden="1" customWidth="1"/>
    <col min="15" max="16384" width="0" style="8" hidden="1"/>
  </cols>
  <sheetData>
    <row r="1" spans="2:6"/>
    <row r="2" spans="2:6" ht="12.6" thickBot="1"/>
    <row r="3" spans="2:6" ht="12.6" thickBot="1">
      <c r="B3" s="830" t="s">
        <v>273</v>
      </c>
      <c r="C3" s="833" t="s">
        <v>700</v>
      </c>
      <c r="D3" s="834"/>
      <c r="E3" s="833" t="s">
        <v>701</v>
      </c>
      <c r="F3" s="834"/>
    </row>
    <row r="4" spans="2:6" ht="24">
      <c r="B4" s="831"/>
      <c r="C4" s="384" t="s">
        <v>274</v>
      </c>
      <c r="D4" s="384" t="s">
        <v>275</v>
      </c>
      <c r="E4" s="384" t="s">
        <v>274</v>
      </c>
      <c r="F4" s="384" t="s">
        <v>275</v>
      </c>
    </row>
    <row r="5" spans="2:6" ht="12.6" thickBot="1">
      <c r="B5" s="832"/>
      <c r="C5" s="385" t="s">
        <v>4</v>
      </c>
      <c r="D5" s="385" t="s">
        <v>4</v>
      </c>
      <c r="E5" s="385" t="s">
        <v>4</v>
      </c>
      <c r="F5" s="385" t="s">
        <v>4</v>
      </c>
    </row>
    <row r="6" spans="2:6" ht="12" customHeight="1">
      <c r="B6" s="102" t="s">
        <v>276</v>
      </c>
      <c r="C6" s="677">
        <v>158955541</v>
      </c>
      <c r="D6" s="677">
        <v>287856007</v>
      </c>
      <c r="E6" s="430">
        <v>175861083</v>
      </c>
      <c r="F6" s="431">
        <v>131130958</v>
      </c>
    </row>
    <row r="7" spans="2:6" ht="12" customHeight="1">
      <c r="B7" s="102" t="s">
        <v>277</v>
      </c>
      <c r="C7" s="678">
        <v>-156872276</v>
      </c>
      <c r="D7" s="678">
        <v>-156872276</v>
      </c>
      <c r="E7" s="432">
        <v>-115923014</v>
      </c>
      <c r="F7" s="432">
        <v>-115923014</v>
      </c>
    </row>
    <row r="8" spans="2:6" ht="12" customHeight="1">
      <c r="B8" s="103" t="s">
        <v>278</v>
      </c>
      <c r="C8" s="104">
        <v>2083265</v>
      </c>
      <c r="D8" s="104">
        <v>130983731</v>
      </c>
      <c r="E8" s="104">
        <v>59938069</v>
      </c>
      <c r="F8" s="104">
        <v>15207944</v>
      </c>
    </row>
    <row r="9" spans="2:6"/>
    <row r="10" spans="2:6">
      <c r="B10" s="9" t="s">
        <v>279</v>
      </c>
      <c r="C10" s="10">
        <v>0</v>
      </c>
      <c r="D10" s="10">
        <v>0</v>
      </c>
      <c r="E10" s="10">
        <v>0</v>
      </c>
      <c r="F10" s="10">
        <v>0</v>
      </c>
    </row>
    <row r="11" spans="2:6" ht="12.6" thickBot="1">
      <c r="B11" s="9"/>
      <c r="C11" s="10"/>
      <c r="D11" s="10"/>
      <c r="E11" s="433"/>
      <c r="F11" s="433"/>
    </row>
    <row r="12" spans="2:6" ht="15" customHeight="1">
      <c r="B12" s="835" t="s">
        <v>273</v>
      </c>
      <c r="C12" s="75" t="s">
        <v>700</v>
      </c>
      <c r="D12" s="73" t="s">
        <v>701</v>
      </c>
      <c r="E12" s="8"/>
      <c r="F12" s="8"/>
    </row>
    <row r="13" spans="2:6" ht="15" customHeight="1">
      <c r="B13" s="836"/>
      <c r="C13" s="369" t="s">
        <v>4</v>
      </c>
      <c r="D13" s="74" t="s">
        <v>4</v>
      </c>
      <c r="E13" s="8"/>
      <c r="F13" s="8"/>
    </row>
    <row r="14" spans="2:6" ht="15" customHeight="1">
      <c r="B14" s="77" t="s">
        <v>274</v>
      </c>
      <c r="C14" s="403">
        <v>2083265</v>
      </c>
      <c r="D14" s="402">
        <v>59938069</v>
      </c>
      <c r="E14" s="8"/>
      <c r="F14" s="8"/>
    </row>
    <row r="15" spans="2:6">
      <c r="B15" s="78" t="s">
        <v>275</v>
      </c>
      <c r="C15" s="403">
        <v>-130983731</v>
      </c>
      <c r="D15" s="403">
        <v>-15207944</v>
      </c>
      <c r="E15" s="8"/>
      <c r="F15" s="8"/>
    </row>
    <row r="16" spans="2:6" ht="12.6" thickBot="1">
      <c r="B16" s="12" t="s">
        <v>278</v>
      </c>
      <c r="C16" s="13">
        <v>-128900466</v>
      </c>
      <c r="D16" s="13">
        <v>44730125</v>
      </c>
      <c r="E16" s="8"/>
      <c r="F16" s="8"/>
    </row>
    <row r="17" spans="1:6" ht="12" customHeight="1">
      <c r="E17" s="8"/>
      <c r="F17" s="8"/>
    </row>
    <row r="18" spans="1:6" ht="12" customHeight="1" thickBot="1">
      <c r="B18" s="14" t="s">
        <v>280</v>
      </c>
      <c r="C18" s="15"/>
      <c r="D18" s="15"/>
      <c r="E18" s="8"/>
      <c r="F18" s="8"/>
    </row>
    <row r="19" spans="1:6" ht="12" customHeight="1">
      <c r="B19" s="837" t="s">
        <v>34</v>
      </c>
      <c r="C19" s="472" t="s">
        <v>700</v>
      </c>
      <c r="D19" s="472" t="s">
        <v>701</v>
      </c>
      <c r="E19" s="8"/>
      <c r="F19" s="8"/>
    </row>
    <row r="20" spans="1:6" ht="12" customHeight="1">
      <c r="A20" s="439"/>
      <c r="B20" s="838"/>
      <c r="C20" s="473" t="s">
        <v>4</v>
      </c>
      <c r="D20" s="473" t="s">
        <v>4</v>
      </c>
      <c r="E20" s="8"/>
      <c r="F20" s="8"/>
    </row>
    <row r="21" spans="1:6" ht="12" customHeight="1">
      <c r="A21" s="439"/>
      <c r="B21" s="474" t="s">
        <v>281</v>
      </c>
      <c r="C21" s="475">
        <v>133239326</v>
      </c>
      <c r="D21" s="475">
        <v>148984428</v>
      </c>
      <c r="E21" s="8"/>
      <c r="F21" s="8"/>
    </row>
    <row r="22" spans="1:6">
      <c r="A22" s="439"/>
      <c r="B22" s="474" t="s">
        <v>653</v>
      </c>
      <c r="C22" s="475">
        <v>10391235</v>
      </c>
      <c r="D22" s="475">
        <v>12409681</v>
      </c>
      <c r="E22" s="8"/>
      <c r="F22" s="8"/>
    </row>
    <row r="23" spans="1:6" ht="12" customHeight="1">
      <c r="A23" s="439"/>
      <c r="B23" s="474" t="s">
        <v>282</v>
      </c>
      <c r="C23" s="475">
        <v>6053234</v>
      </c>
      <c r="D23" s="475">
        <v>5292375</v>
      </c>
      <c r="E23" s="8"/>
      <c r="F23" s="8"/>
    </row>
    <row r="24" spans="1:6" ht="12" customHeight="1">
      <c r="A24" s="439"/>
      <c r="B24" s="474" t="s">
        <v>283</v>
      </c>
      <c r="C24" s="475">
        <v>1985898</v>
      </c>
      <c r="D24" s="475">
        <v>1985898</v>
      </c>
      <c r="E24" s="8"/>
      <c r="F24" s="8"/>
    </row>
    <row r="25" spans="1:6" ht="12" customHeight="1">
      <c r="A25" s="439"/>
      <c r="B25" s="474" t="s">
        <v>284</v>
      </c>
      <c r="C25" s="475">
        <v>1610398</v>
      </c>
      <c r="D25" s="475">
        <v>1542492</v>
      </c>
      <c r="E25" s="8"/>
      <c r="F25" s="8"/>
    </row>
    <row r="26" spans="1:6" ht="12" customHeight="1">
      <c r="A26" s="439"/>
      <c r="B26" s="474" t="s">
        <v>285</v>
      </c>
      <c r="C26" s="475">
        <v>1323944</v>
      </c>
      <c r="D26" s="475">
        <v>1391638</v>
      </c>
      <c r="E26" s="8"/>
      <c r="F26" s="8"/>
    </row>
    <row r="27" spans="1:6" ht="12" customHeight="1">
      <c r="A27" s="439"/>
      <c r="B27" s="474" t="s">
        <v>286</v>
      </c>
      <c r="C27" s="475">
        <v>1182861</v>
      </c>
      <c r="D27" s="475">
        <v>1321820</v>
      </c>
      <c r="E27" s="8"/>
      <c r="F27" s="8"/>
    </row>
    <row r="28" spans="1:6" ht="12" customHeight="1">
      <c r="A28" s="439"/>
      <c r="B28" s="474" t="s">
        <v>287</v>
      </c>
      <c r="C28" s="475">
        <v>865563</v>
      </c>
      <c r="D28" s="475">
        <v>722442</v>
      </c>
      <c r="E28" s="8"/>
      <c r="F28" s="8"/>
    </row>
    <row r="29" spans="1:6" ht="12" customHeight="1">
      <c r="A29" s="439"/>
      <c r="B29" s="474" t="s">
        <v>48</v>
      </c>
      <c r="C29" s="475">
        <v>861405</v>
      </c>
      <c r="D29" s="475">
        <v>1115969</v>
      </c>
      <c r="E29" s="8"/>
      <c r="F29" s="8"/>
    </row>
    <row r="30" spans="1:6" ht="12" customHeight="1">
      <c r="A30" s="439"/>
      <c r="B30" s="474" t="s">
        <v>288</v>
      </c>
      <c r="C30" s="475">
        <v>528405</v>
      </c>
      <c r="D30" s="475">
        <v>519237</v>
      </c>
      <c r="E30" s="8"/>
      <c r="F30" s="8"/>
    </row>
    <row r="31" spans="1:6" ht="12" customHeight="1">
      <c r="A31" s="439"/>
      <c r="B31" s="474" t="s">
        <v>289</v>
      </c>
      <c r="C31" s="475">
        <v>379335</v>
      </c>
      <c r="D31" s="475">
        <v>379335</v>
      </c>
      <c r="E31" s="8"/>
      <c r="F31" s="8"/>
    </row>
    <row r="32" spans="1:6" ht="12" customHeight="1">
      <c r="A32" s="439"/>
      <c r="B32" s="474" t="s">
        <v>290</v>
      </c>
      <c r="C32" s="475">
        <v>257574</v>
      </c>
      <c r="D32" s="475">
        <v>132494</v>
      </c>
      <c r="E32" s="8"/>
      <c r="F32" s="8"/>
    </row>
    <row r="33" spans="1:6" ht="12" customHeight="1">
      <c r="A33" s="439"/>
      <c r="B33" s="476" t="s">
        <v>291</v>
      </c>
      <c r="C33" s="475">
        <v>239210</v>
      </c>
      <c r="D33" s="475">
        <v>63274</v>
      </c>
      <c r="E33" s="8"/>
      <c r="F33" s="8"/>
    </row>
    <row r="34" spans="1:6">
      <c r="A34" s="439"/>
      <c r="B34" s="474" t="s">
        <v>292</v>
      </c>
      <c r="C34" s="475">
        <v>37153</v>
      </c>
      <c r="D34" s="514">
        <v>0</v>
      </c>
      <c r="E34" s="8"/>
      <c r="F34" s="8"/>
    </row>
    <row r="35" spans="1:6">
      <c r="B35" s="477" t="s">
        <v>34</v>
      </c>
      <c r="C35" s="478">
        <v>158955541</v>
      </c>
      <c r="D35" s="478">
        <v>175861083</v>
      </c>
      <c r="E35" s="8"/>
      <c r="F35" s="8"/>
    </row>
    <row r="36" spans="1:6">
      <c r="C36" s="260">
        <v>0</v>
      </c>
      <c r="D36" s="260">
        <v>0</v>
      </c>
      <c r="E36" s="8"/>
      <c r="F36" s="8"/>
    </row>
    <row r="37" spans="1:6">
      <c r="B37" s="17" t="s">
        <v>293</v>
      </c>
      <c r="C37" s="18"/>
      <c r="D37" s="18"/>
      <c r="E37" s="8"/>
      <c r="F37" s="8"/>
    </row>
    <row r="38" spans="1:6" ht="12" customHeight="1">
      <c r="B38" s="826" t="s">
        <v>294</v>
      </c>
      <c r="C38" s="105" t="s">
        <v>700</v>
      </c>
      <c r="D38" s="105" t="s">
        <v>701</v>
      </c>
      <c r="E38" s="8"/>
      <c r="F38" s="8"/>
    </row>
    <row r="39" spans="1:6">
      <c r="B39" s="827"/>
      <c r="C39" s="16" t="s">
        <v>4</v>
      </c>
      <c r="D39" s="16" t="s">
        <v>4</v>
      </c>
      <c r="E39" s="8"/>
      <c r="F39" s="8"/>
    </row>
    <row r="40" spans="1:6" ht="12" customHeight="1">
      <c r="A40" s="439"/>
      <c r="B40" s="439" t="s">
        <v>295</v>
      </c>
      <c r="C40" s="673">
        <v>105429400</v>
      </c>
      <c r="D40" s="673">
        <v>0</v>
      </c>
      <c r="E40" s="8"/>
      <c r="F40" s="8"/>
    </row>
    <row r="41" spans="1:6" ht="12" customHeight="1">
      <c r="A41" s="439"/>
      <c r="B41" s="674" t="s">
        <v>296</v>
      </c>
      <c r="C41" s="387">
        <v>106000936</v>
      </c>
      <c r="D41" s="387">
        <v>60122068</v>
      </c>
      <c r="E41" s="8"/>
      <c r="F41" s="8"/>
    </row>
    <row r="42" spans="1:6" ht="12" customHeight="1">
      <c r="A42" s="439"/>
      <c r="B42" s="674" t="s">
        <v>297</v>
      </c>
      <c r="C42" s="387">
        <v>45611780</v>
      </c>
      <c r="D42" s="387">
        <v>45611780</v>
      </c>
      <c r="E42" s="8"/>
      <c r="F42" s="8"/>
    </row>
    <row r="43" spans="1:6" ht="12" customHeight="1">
      <c r="A43" s="439"/>
      <c r="B43" s="674" t="s">
        <v>298</v>
      </c>
      <c r="C43" s="387">
        <v>22484085</v>
      </c>
      <c r="D43" s="387">
        <v>22484085</v>
      </c>
      <c r="E43" s="8"/>
      <c r="F43" s="8"/>
    </row>
    <row r="44" spans="1:6" ht="11.4" customHeight="1">
      <c r="A44" s="439"/>
      <c r="B44" s="674" t="s">
        <v>285</v>
      </c>
      <c r="C44" s="387">
        <v>6937317</v>
      </c>
      <c r="D44" s="387">
        <v>1275198</v>
      </c>
      <c r="E44" s="8"/>
      <c r="F44" s="8"/>
    </row>
    <row r="45" spans="1:6" ht="15" hidden="1" customHeight="1">
      <c r="A45" s="439"/>
      <c r="B45" s="674" t="s">
        <v>655</v>
      </c>
      <c r="C45" s="387">
        <v>1001176</v>
      </c>
      <c r="D45" s="387">
        <v>1246515</v>
      </c>
      <c r="E45" s="8"/>
      <c r="F45" s="8"/>
    </row>
    <row r="46" spans="1:6" ht="12" hidden="1" customHeight="1">
      <c r="A46" s="439"/>
      <c r="B46" s="674" t="s">
        <v>656</v>
      </c>
      <c r="C46" s="387">
        <v>387430.679</v>
      </c>
      <c r="D46" s="387">
        <v>387429.679</v>
      </c>
      <c r="E46" s="8"/>
      <c r="F46" s="8"/>
    </row>
    <row r="47" spans="1:6" ht="12" customHeight="1">
      <c r="A47" s="439"/>
      <c r="B47" s="675" t="s">
        <v>626</v>
      </c>
      <c r="C47" s="676">
        <v>0</v>
      </c>
      <c r="D47" s="676"/>
      <c r="E47" s="8"/>
      <c r="F47" s="8"/>
    </row>
    <row r="48" spans="1:6">
      <c r="A48" s="439"/>
      <c r="B48" s="479" t="s">
        <v>290</v>
      </c>
      <c r="C48" s="440">
        <v>3882</v>
      </c>
      <c r="D48" s="440">
        <v>3882</v>
      </c>
      <c r="E48" s="8"/>
      <c r="F48" s="8"/>
    </row>
    <row r="49" spans="2:6">
      <c r="B49" s="108" t="s">
        <v>294</v>
      </c>
      <c r="C49" s="109">
        <v>287856006.67900002</v>
      </c>
      <c r="D49" s="109">
        <v>131130957.67900001</v>
      </c>
      <c r="E49" s="8"/>
      <c r="F49" s="8"/>
    </row>
    <row r="50" spans="2:6" ht="12.6" thickBot="1">
      <c r="E50" s="8"/>
      <c r="F50" s="8"/>
    </row>
    <row r="51" spans="2:6" ht="12.6" thickBot="1">
      <c r="B51" s="19" t="s">
        <v>278</v>
      </c>
      <c r="C51" s="20">
        <v>-128900465.67900002</v>
      </c>
      <c r="D51" s="20">
        <v>44730125.320999995</v>
      </c>
      <c r="E51" s="8"/>
      <c r="F51" s="8"/>
    </row>
    <row r="52" spans="2:6">
      <c r="C52" s="11">
        <v>0.32099997997283936</v>
      </c>
      <c r="D52" s="11">
        <v>0.32099999487400055</v>
      </c>
      <c r="E52" s="8"/>
      <c r="F52" s="8"/>
    </row>
    <row r="53" spans="2:6">
      <c r="E53" s="8"/>
      <c r="F53" s="8"/>
    </row>
    <row r="54" spans="2:6">
      <c r="B54" s="828" t="s">
        <v>299</v>
      </c>
      <c r="C54" s="105" t="s">
        <v>700</v>
      </c>
      <c r="D54" s="105" t="s">
        <v>701</v>
      </c>
      <c r="E54" s="8"/>
      <c r="F54" s="8"/>
    </row>
    <row r="55" spans="2:6">
      <c r="B55" s="829"/>
      <c r="C55" s="16" t="s">
        <v>4</v>
      </c>
      <c r="D55" s="16" t="s">
        <v>4</v>
      </c>
      <c r="E55" s="8"/>
      <c r="F55" s="8"/>
    </row>
    <row r="56" spans="2:6">
      <c r="B56" s="248" t="s">
        <v>300</v>
      </c>
      <c r="C56" s="398">
        <v>175861083</v>
      </c>
      <c r="D56" s="398">
        <v>172774208</v>
      </c>
      <c r="E56" s="8"/>
      <c r="F56" s="8"/>
    </row>
    <row r="57" spans="2:6">
      <c r="B57" s="249" t="s">
        <v>301</v>
      </c>
      <c r="C57" s="395">
        <v>858006</v>
      </c>
      <c r="D57" s="395">
        <v>142616965</v>
      </c>
      <c r="E57" s="8"/>
      <c r="F57" s="8"/>
    </row>
    <row r="58" spans="2:6" ht="24">
      <c r="B58" s="250" t="s">
        <v>302</v>
      </c>
      <c r="C58" s="395">
        <v>-15745102</v>
      </c>
      <c r="D58" s="395">
        <v>-139681865</v>
      </c>
      <c r="E58" s="8"/>
      <c r="F58" s="8"/>
    </row>
    <row r="59" spans="2:6">
      <c r="B59" s="249" t="s">
        <v>654</v>
      </c>
      <c r="C59" s="395">
        <v>-2018446</v>
      </c>
      <c r="D59" s="395">
        <v>151775</v>
      </c>
      <c r="E59" s="8"/>
      <c r="F59" s="8"/>
    </row>
    <row r="60" spans="2:6">
      <c r="B60" s="248" t="s">
        <v>303</v>
      </c>
      <c r="C60" s="396">
        <v>-16905542</v>
      </c>
      <c r="D60" s="396">
        <v>3086875</v>
      </c>
      <c r="E60" s="8"/>
      <c r="F60" s="8"/>
    </row>
    <row r="61" spans="2:6">
      <c r="B61" s="401" t="s">
        <v>304</v>
      </c>
      <c r="C61" s="110">
        <v>158955541</v>
      </c>
      <c r="D61" s="110">
        <v>175861083</v>
      </c>
      <c r="E61" s="8"/>
      <c r="F61" s="8"/>
    </row>
    <row r="62" spans="2:6">
      <c r="B62" s="15"/>
      <c r="C62" s="21">
        <v>0</v>
      </c>
      <c r="D62" s="21">
        <v>0</v>
      </c>
      <c r="E62" s="8"/>
      <c r="F62" s="8"/>
    </row>
    <row r="63" spans="2:6">
      <c r="B63" s="828" t="s">
        <v>305</v>
      </c>
      <c r="C63" s="105" t="s">
        <v>700</v>
      </c>
      <c r="D63" s="105" t="s">
        <v>701</v>
      </c>
      <c r="E63" s="8"/>
      <c r="F63" s="8"/>
    </row>
    <row r="64" spans="2:6">
      <c r="B64" s="829"/>
      <c r="C64" s="16" t="s">
        <v>4</v>
      </c>
      <c r="D64" s="16" t="s">
        <v>4</v>
      </c>
      <c r="E64" s="8"/>
      <c r="F64" s="8"/>
    </row>
    <row r="65" spans="2:6">
      <c r="B65" s="251" t="s">
        <v>306</v>
      </c>
      <c r="C65" s="400">
        <v>131130958</v>
      </c>
      <c r="D65" s="400">
        <v>131152845</v>
      </c>
      <c r="E65" s="8"/>
      <c r="F65" s="8"/>
    </row>
    <row r="66" spans="2:6">
      <c r="B66" s="253" t="s">
        <v>307</v>
      </c>
      <c r="C66" s="387">
        <v>5416781</v>
      </c>
      <c r="D66" s="387">
        <v>-21887</v>
      </c>
      <c r="E66" s="8"/>
      <c r="F66" s="8"/>
    </row>
    <row r="67" spans="2:6">
      <c r="B67" s="253" t="s">
        <v>308</v>
      </c>
      <c r="C67" s="387">
        <v>45878868</v>
      </c>
      <c r="D67" s="387"/>
      <c r="E67" s="8"/>
      <c r="F67" s="8"/>
    </row>
    <row r="68" spans="2:6">
      <c r="B68" s="253" t="s">
        <v>309</v>
      </c>
      <c r="C68" s="387">
        <v>105429400</v>
      </c>
      <c r="D68" s="400"/>
      <c r="E68" s="8"/>
      <c r="F68" s="8"/>
    </row>
    <row r="69" spans="2:6" ht="31.35" customHeight="1">
      <c r="B69" s="251" t="s">
        <v>310</v>
      </c>
      <c r="C69" s="252">
        <v>156725049</v>
      </c>
      <c r="D69" s="252">
        <v>-21887</v>
      </c>
      <c r="E69" s="8"/>
      <c r="F69" s="8"/>
    </row>
    <row r="70" spans="2:6">
      <c r="B70" s="106" t="s">
        <v>311</v>
      </c>
      <c r="C70" s="107">
        <v>287856007</v>
      </c>
      <c r="D70" s="107">
        <v>131130958</v>
      </c>
      <c r="E70" s="8"/>
      <c r="F70" s="8"/>
    </row>
    <row r="71" spans="2:6" ht="15" customHeight="1">
      <c r="B71" s="15"/>
      <c r="C71" s="21"/>
      <c r="D71" s="21"/>
      <c r="E71" s="8"/>
      <c r="F71" s="8"/>
    </row>
    <row r="72" spans="2:6" ht="15" customHeight="1">
      <c r="B72" s="826" t="s">
        <v>706</v>
      </c>
      <c r="C72" s="105" t="s">
        <v>700</v>
      </c>
      <c r="D72" s="105" t="s">
        <v>701</v>
      </c>
      <c r="E72" s="8"/>
      <c r="F72" s="8"/>
    </row>
    <row r="73" spans="2:6" ht="15" customHeight="1">
      <c r="B73" s="827"/>
      <c r="C73" s="16" t="s">
        <v>4</v>
      </c>
      <c r="D73" s="16" t="s">
        <v>4</v>
      </c>
      <c r="E73" s="8"/>
      <c r="F73" s="8"/>
    </row>
    <row r="74" spans="2:6">
      <c r="B74" s="253" t="s">
        <v>617</v>
      </c>
      <c r="C74" s="387">
        <v>-11526855</v>
      </c>
      <c r="D74" s="387">
        <v>-36868000</v>
      </c>
      <c r="E74" s="8"/>
      <c r="F74" s="8"/>
    </row>
    <row r="75" spans="2:6" ht="15" customHeight="1">
      <c r="B75" s="253" t="s">
        <v>618</v>
      </c>
      <c r="C75" s="397">
        <v>119075.284</v>
      </c>
      <c r="D75" s="387">
        <v>-77620</v>
      </c>
      <c r="E75" s="8"/>
      <c r="F75" s="8"/>
    </row>
    <row r="76" spans="2:6" ht="15" customHeight="1">
      <c r="B76" s="251" t="s">
        <v>707</v>
      </c>
      <c r="C76" s="252">
        <v>-11407779.716</v>
      </c>
      <c r="D76" s="252">
        <v>-36945620</v>
      </c>
      <c r="E76" s="8"/>
      <c r="F76" s="8"/>
    </row>
    <row r="77" spans="2:6" ht="15" customHeight="1">
      <c r="B77" s="253" t="s">
        <v>312</v>
      </c>
      <c r="C77" s="76">
        <v>0</v>
      </c>
      <c r="D77" s="397">
        <v>136081</v>
      </c>
      <c r="E77" s="8"/>
      <c r="F77" s="8"/>
    </row>
    <row r="78" spans="2:6" ht="24">
      <c r="B78" s="253" t="s">
        <v>313</v>
      </c>
      <c r="C78" s="397">
        <v>-22793663</v>
      </c>
      <c r="D78" s="397">
        <v>3047861</v>
      </c>
      <c r="E78" s="8"/>
      <c r="F78" s="8"/>
    </row>
    <row r="79" spans="2:6">
      <c r="B79" s="253" t="s">
        <v>314</v>
      </c>
      <c r="C79" s="387">
        <v>-116276.74400000001</v>
      </c>
      <c r="D79" s="387">
        <v>-124525</v>
      </c>
      <c r="E79" s="8"/>
      <c r="F79" s="8"/>
    </row>
    <row r="80" spans="2:6" ht="12.6" thickBot="1">
      <c r="B80" s="251" t="s">
        <v>315</v>
      </c>
      <c r="C80" s="399">
        <v>-22909939.743999999</v>
      </c>
      <c r="D80" s="399">
        <v>3059417</v>
      </c>
      <c r="E80" s="8"/>
      <c r="F80" s="8"/>
    </row>
    <row r="81" spans="2:6">
      <c r="B81" s="106" t="s">
        <v>708</v>
      </c>
      <c r="C81" s="107">
        <v>-34317719.460000001</v>
      </c>
      <c r="D81" s="107">
        <v>-33886203</v>
      </c>
      <c r="E81" s="8"/>
      <c r="F81" s="8"/>
    </row>
    <row r="82" spans="2:6" ht="15" customHeight="1">
      <c r="B82" s="15"/>
      <c r="C82" s="22"/>
      <c r="D82" s="22"/>
      <c r="E82" s="8"/>
      <c r="F82" s="8"/>
    </row>
    <row r="83" spans="2:6" ht="15" customHeight="1">
      <c r="E83" s="8"/>
      <c r="F83" s="8"/>
    </row>
    <row r="84" spans="2:6" ht="15" customHeight="1">
      <c r="B84" s="826" t="s">
        <v>316</v>
      </c>
      <c r="C84" s="105" t="s">
        <v>700</v>
      </c>
      <c r="D84" s="105" t="s">
        <v>701</v>
      </c>
      <c r="E84" s="8"/>
      <c r="F84" s="8"/>
    </row>
    <row r="85" spans="2:6" ht="15" customHeight="1">
      <c r="B85" s="827"/>
      <c r="C85" s="16" t="s">
        <v>4</v>
      </c>
      <c r="D85" s="16" t="s">
        <v>4</v>
      </c>
      <c r="E85" s="8"/>
      <c r="F85" s="8"/>
    </row>
    <row r="86" spans="2:6" ht="15" customHeight="1">
      <c r="B86" s="255" t="s">
        <v>317</v>
      </c>
      <c r="C86" s="409">
        <v>-42835061</v>
      </c>
      <c r="D86" s="409">
        <v>-44745495</v>
      </c>
      <c r="E86" s="8"/>
      <c r="F86" s="8"/>
    </row>
    <row r="87" spans="2:6" ht="15" customHeight="1">
      <c r="B87" s="256" t="s">
        <v>318</v>
      </c>
      <c r="C87" s="387">
        <v>10311865</v>
      </c>
      <c r="D87" s="387">
        <v>11311886</v>
      </c>
      <c r="E87" s="8"/>
      <c r="F87" s="8"/>
    </row>
    <row r="88" spans="2:6" ht="15" customHeight="1">
      <c r="B88" s="256" t="s">
        <v>319</v>
      </c>
      <c r="C88" s="387">
        <v>-116276.74400000001</v>
      </c>
      <c r="D88" s="387">
        <v>-120272</v>
      </c>
      <c r="E88" s="8"/>
      <c r="F88" s="8"/>
    </row>
    <row r="89" spans="2:6">
      <c r="B89" s="256" t="s">
        <v>320</v>
      </c>
      <c r="C89" s="387">
        <v>119075.284</v>
      </c>
      <c r="D89" s="387">
        <v>805</v>
      </c>
      <c r="E89" s="8"/>
      <c r="F89" s="8"/>
    </row>
    <row r="90" spans="2:6">
      <c r="B90" s="256" t="s">
        <v>321</v>
      </c>
      <c r="C90" s="387">
        <v>-1797322</v>
      </c>
      <c r="D90" s="387">
        <v>-333127</v>
      </c>
      <c r="E90" s="8"/>
      <c r="F90" s="8"/>
    </row>
    <row r="91" spans="2:6" ht="12" customHeight="1">
      <c r="B91" s="255" t="s">
        <v>619</v>
      </c>
      <c r="C91" s="252">
        <v>8517341.5399999991</v>
      </c>
      <c r="D91" s="252">
        <v>10859292</v>
      </c>
      <c r="E91" s="8"/>
      <c r="F91" s="8"/>
    </row>
    <row r="92" spans="2:6">
      <c r="B92" s="257" t="s">
        <v>709</v>
      </c>
      <c r="C92" s="107">
        <v>-34317719.460000001</v>
      </c>
      <c r="D92" s="107">
        <v>-33886203</v>
      </c>
      <c r="E92" s="8"/>
      <c r="F92" s="8"/>
    </row>
    <row r="93" spans="2:6">
      <c r="B93" s="15"/>
      <c r="C93" s="22">
        <v>0</v>
      </c>
      <c r="D93" s="22">
        <v>0</v>
      </c>
      <c r="E93" s="8"/>
      <c r="F93" s="8"/>
    </row>
    <row r="94" spans="2:6">
      <c r="B94" s="15"/>
      <c r="C94" s="15"/>
      <c r="D94" s="15"/>
      <c r="E94" s="8"/>
      <c r="F94" s="8"/>
    </row>
    <row r="95" spans="2:6">
      <c r="B95" s="111"/>
      <c r="C95" s="105" t="s">
        <v>700</v>
      </c>
      <c r="D95" s="105" t="s">
        <v>701</v>
      </c>
      <c r="E95" s="8"/>
      <c r="F95" s="8"/>
    </row>
    <row r="96" spans="2:6">
      <c r="B96" s="254" t="s">
        <v>322</v>
      </c>
      <c r="C96" s="434">
        <v>0.27</v>
      </c>
      <c r="D96" s="434">
        <v>0.27</v>
      </c>
      <c r="E96" s="8"/>
      <c r="F96" s="8"/>
    </row>
    <row r="97" spans="2:6">
      <c r="B97" s="254" t="s">
        <v>318</v>
      </c>
      <c r="C97" s="436">
        <v>-6.5000000000000002E-2</v>
      </c>
      <c r="D97" s="436">
        <v>-6.83E-2</v>
      </c>
      <c r="E97" s="8"/>
      <c r="F97" s="8"/>
    </row>
    <row r="98" spans="2:6">
      <c r="B98" s="254" t="s">
        <v>319</v>
      </c>
      <c r="C98" s="435">
        <v>6.9999999999999999E-4</v>
      </c>
      <c r="D98" s="435">
        <v>6.9999999999999999E-4</v>
      </c>
      <c r="E98" s="8"/>
      <c r="F98" s="8"/>
    </row>
    <row r="99" spans="2:6">
      <c r="B99" s="254" t="s">
        <v>320</v>
      </c>
      <c r="C99" s="501">
        <v>-6.9999999999999999E-4</v>
      </c>
      <c r="D99" s="501">
        <v>0</v>
      </c>
      <c r="E99" s="8"/>
      <c r="F99" s="8"/>
    </row>
    <row r="100" spans="2:6">
      <c r="B100" s="254" t="s">
        <v>321</v>
      </c>
      <c r="C100" s="501">
        <v>1.1299999999999999E-2</v>
      </c>
      <c r="D100" s="501">
        <v>2E-3</v>
      </c>
      <c r="E100" s="8"/>
      <c r="F100" s="8"/>
    </row>
    <row r="101" spans="2:6">
      <c r="B101" s="112" t="s">
        <v>323</v>
      </c>
      <c r="C101" s="404">
        <v>0.21630000000000002</v>
      </c>
      <c r="D101" s="404">
        <v>0.20440000000000003</v>
      </c>
      <c r="E101" s="8"/>
      <c r="F101" s="8"/>
    </row>
    <row r="102" spans="2:6">
      <c r="E102" s="8"/>
      <c r="F102" s="8"/>
    </row>
    <row r="103" spans="2:6" ht="12.6" thickBot="1">
      <c r="E103" s="8"/>
      <c r="F103" s="8"/>
    </row>
    <row r="104" spans="2:6" ht="12.6" thickBot="1">
      <c r="B104" s="823" t="s">
        <v>324</v>
      </c>
      <c r="C104" s="824"/>
      <c r="D104" s="825"/>
      <c r="E104" s="8"/>
      <c r="F104" s="8"/>
    </row>
    <row r="105" spans="2:6" ht="12.6" thickBot="1">
      <c r="B105" s="437" t="s">
        <v>325</v>
      </c>
      <c r="C105" s="493">
        <v>-5.3700000000000005E-2</v>
      </c>
      <c r="D105" s="438">
        <v>-6.5599999999999992E-2</v>
      </c>
      <c r="E105" s="8"/>
      <c r="F105" s="8"/>
    </row>
    <row r="133"/>
  </sheetData>
  <mergeCells count="11">
    <mergeCell ref="B3:B5"/>
    <mergeCell ref="C3:D3"/>
    <mergeCell ref="E3:F3"/>
    <mergeCell ref="B12:B13"/>
    <mergeCell ref="B19:B20"/>
    <mergeCell ref="B104:D104"/>
    <mergeCell ref="B38:B39"/>
    <mergeCell ref="B54:B55"/>
    <mergeCell ref="B63:B64"/>
    <mergeCell ref="B72:B73"/>
    <mergeCell ref="B84:B8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6">
    <tabColor theme="9" tint="-0.249977111117893"/>
  </sheetPr>
  <dimension ref="A1:J63"/>
  <sheetViews>
    <sheetView showGridLines="0" workbookViewId="0">
      <selection activeCell="B9" sqref="B9"/>
    </sheetView>
  </sheetViews>
  <sheetFormatPr baseColWidth="10" defaultColWidth="0" defaultRowHeight="12" zeroHeight="1"/>
  <cols>
    <col min="1" max="1" width="11.5546875" style="72" customWidth="1"/>
    <col min="2" max="2" width="45.5546875" style="203" customWidth="1"/>
    <col min="3" max="3" width="12.6640625" style="203" bestFit="1" customWidth="1"/>
    <col min="4" max="4" width="11.44140625" style="203" customWidth="1"/>
    <col min="5" max="5" width="16.6640625" style="203" customWidth="1"/>
    <col min="6" max="6" width="15.109375" style="203" customWidth="1"/>
    <col min="7" max="7" width="11.5546875" style="72" customWidth="1"/>
    <col min="8" max="9" width="11.5546875" style="72" hidden="1" customWidth="1"/>
    <col min="10" max="10" width="0" style="72" hidden="1" customWidth="1"/>
    <col min="11" max="16384" width="11.5546875" style="72" hidden="1"/>
  </cols>
  <sheetData>
    <row r="1" spans="2:6"/>
    <row r="2" spans="2:6"/>
    <row r="3" spans="2:6">
      <c r="B3" s="839" t="s">
        <v>657</v>
      </c>
      <c r="C3" s="840" t="s">
        <v>326</v>
      </c>
      <c r="D3" s="840" t="s">
        <v>1</v>
      </c>
      <c r="E3" s="175" t="s">
        <v>700</v>
      </c>
      <c r="F3" s="175" t="s">
        <v>701</v>
      </c>
    </row>
    <row r="4" spans="2:6">
      <c r="B4" s="839"/>
      <c r="C4" s="840"/>
      <c r="D4" s="840"/>
      <c r="E4" s="174" t="s">
        <v>4</v>
      </c>
      <c r="F4" s="174" t="s">
        <v>4</v>
      </c>
    </row>
    <row r="5" spans="2:6">
      <c r="B5" s="176" t="s">
        <v>327</v>
      </c>
      <c r="C5" s="177"/>
      <c r="D5" s="177"/>
      <c r="E5" s="178"/>
      <c r="F5" s="178"/>
    </row>
    <row r="6" spans="2:6">
      <c r="B6" s="179" t="s">
        <v>328</v>
      </c>
      <c r="C6" s="180" t="s">
        <v>329</v>
      </c>
      <c r="D6" s="180"/>
      <c r="E6" s="181">
        <v>0</v>
      </c>
      <c r="F6" s="182">
        <v>0</v>
      </c>
    </row>
    <row r="7" spans="2:6">
      <c r="B7" s="183" t="s">
        <v>330</v>
      </c>
      <c r="C7" s="184"/>
      <c r="D7" s="184"/>
      <c r="E7" s="185">
        <v>0</v>
      </c>
      <c r="F7" s="185">
        <v>0</v>
      </c>
    </row>
    <row r="8" spans="2:6">
      <c r="B8" s="186" t="s">
        <v>628</v>
      </c>
      <c r="C8" s="187" t="s">
        <v>329</v>
      </c>
      <c r="D8" s="187">
        <v>5</v>
      </c>
      <c r="E8" s="188">
        <v>132348061</v>
      </c>
      <c r="F8" s="188">
        <v>127317685</v>
      </c>
    </row>
    <row r="9" spans="2:6">
      <c r="B9" s="186" t="s">
        <v>628</v>
      </c>
      <c r="C9" s="189" t="s">
        <v>331</v>
      </c>
      <c r="D9" s="189">
        <v>5</v>
      </c>
      <c r="E9" s="188">
        <v>3088</v>
      </c>
      <c r="F9" s="190">
        <v>4675457</v>
      </c>
    </row>
    <row r="10" spans="2:6">
      <c r="B10" s="186" t="s">
        <v>628</v>
      </c>
      <c r="C10" s="189" t="s">
        <v>332</v>
      </c>
      <c r="D10" s="189">
        <v>5</v>
      </c>
      <c r="E10" s="188">
        <v>59740</v>
      </c>
      <c r="F10" s="190">
        <v>16155</v>
      </c>
    </row>
    <row r="11" spans="2:6">
      <c r="B11" s="183" t="s">
        <v>658</v>
      </c>
      <c r="C11" s="184"/>
      <c r="D11" s="184"/>
      <c r="E11" s="185">
        <v>132410889</v>
      </c>
      <c r="F11" s="185">
        <v>132009297</v>
      </c>
    </row>
    <row r="12" spans="2:6">
      <c r="B12" s="186" t="s">
        <v>333</v>
      </c>
      <c r="C12" s="187" t="s">
        <v>329</v>
      </c>
      <c r="D12" s="370">
        <v>6</v>
      </c>
      <c r="E12" s="188">
        <v>73679</v>
      </c>
      <c r="F12" s="190">
        <v>14381</v>
      </c>
    </row>
    <row r="13" spans="2:6">
      <c r="B13" s="183" t="s">
        <v>334</v>
      </c>
      <c r="C13" s="184"/>
      <c r="D13" s="191"/>
      <c r="E13" s="185">
        <v>73679</v>
      </c>
      <c r="F13" s="185">
        <v>14381</v>
      </c>
    </row>
    <row r="14" spans="2:6">
      <c r="B14" s="183" t="s">
        <v>335</v>
      </c>
      <c r="C14" s="184"/>
      <c r="D14" s="184"/>
      <c r="E14" s="185">
        <v>132484568</v>
      </c>
      <c r="F14" s="185">
        <v>132023678</v>
      </c>
    </row>
    <row r="15" spans="2:6">
      <c r="B15" s="192" t="s">
        <v>336</v>
      </c>
      <c r="C15" s="187"/>
      <c r="D15" s="193"/>
      <c r="E15" s="194"/>
      <c r="F15" s="194"/>
    </row>
    <row r="16" spans="2:6">
      <c r="B16" s="195" t="s">
        <v>337</v>
      </c>
      <c r="C16" s="187" t="s">
        <v>329</v>
      </c>
      <c r="D16" s="189">
        <v>5</v>
      </c>
      <c r="E16" s="188">
        <v>3440746</v>
      </c>
      <c r="F16" s="188">
        <v>3778724</v>
      </c>
    </row>
    <row r="17" spans="2:6">
      <c r="B17" s="195" t="s">
        <v>338</v>
      </c>
      <c r="C17" s="187" t="s">
        <v>648</v>
      </c>
      <c r="D17" s="197">
        <v>10</v>
      </c>
      <c r="E17" s="188">
        <v>8002180</v>
      </c>
      <c r="F17" s="188">
        <v>0</v>
      </c>
    </row>
    <row r="18" spans="2:6">
      <c r="B18" s="195" t="s">
        <v>339</v>
      </c>
      <c r="C18" s="187" t="s">
        <v>329</v>
      </c>
      <c r="D18" s="197">
        <v>10</v>
      </c>
      <c r="E18" s="188">
        <v>7895863</v>
      </c>
      <c r="F18" s="188">
        <v>7895863</v>
      </c>
    </row>
    <row r="19" spans="2:6">
      <c r="B19" s="183" t="s">
        <v>340</v>
      </c>
      <c r="C19" s="191"/>
      <c r="D19" s="191"/>
      <c r="E19" s="185">
        <v>19338789</v>
      </c>
      <c r="F19" s="185">
        <v>11674587</v>
      </c>
    </row>
    <row r="20" spans="2:6" ht="6" customHeight="1">
      <c r="B20" s="192"/>
      <c r="C20" s="198"/>
      <c r="D20" s="198"/>
      <c r="E20" s="199"/>
      <c r="F20" s="199"/>
    </row>
    <row r="21" spans="2:6">
      <c r="B21" s="183" t="s">
        <v>341</v>
      </c>
      <c r="C21" s="191"/>
      <c r="D21" s="191"/>
      <c r="E21" s="185">
        <v>151823357</v>
      </c>
      <c r="F21" s="185">
        <v>143698265</v>
      </c>
    </row>
    <row r="22" spans="2:6">
      <c r="B22" s="192" t="s">
        <v>342</v>
      </c>
      <c r="C22" s="189"/>
      <c r="D22" s="189"/>
      <c r="E22" s="196"/>
      <c r="F22" s="196"/>
    </row>
    <row r="23" spans="2:6">
      <c r="B23" s="195" t="s">
        <v>343</v>
      </c>
      <c r="C23" s="187" t="s">
        <v>329</v>
      </c>
      <c r="D23" s="200" t="s">
        <v>344</v>
      </c>
      <c r="E23" s="188">
        <v>79613631</v>
      </c>
      <c r="F23" s="196">
        <v>107083857</v>
      </c>
    </row>
    <row r="24" spans="2:6">
      <c r="B24" s="195" t="s">
        <v>345</v>
      </c>
      <c r="C24" s="187" t="s">
        <v>648</v>
      </c>
      <c r="D24" s="200" t="s">
        <v>344</v>
      </c>
      <c r="E24" s="188">
        <v>14399022</v>
      </c>
      <c r="F24" s="196">
        <v>20729458</v>
      </c>
    </row>
    <row r="25" spans="2:6">
      <c r="B25" s="195" t="s">
        <v>345</v>
      </c>
      <c r="C25" s="187" t="s">
        <v>346</v>
      </c>
      <c r="D25" s="200" t="s">
        <v>344</v>
      </c>
      <c r="E25" s="188">
        <v>20915</v>
      </c>
      <c r="F25" s="196">
        <v>29507</v>
      </c>
    </row>
    <row r="26" spans="2:6">
      <c r="B26" s="195" t="s">
        <v>345</v>
      </c>
      <c r="C26" s="187" t="s">
        <v>347</v>
      </c>
      <c r="D26" s="200" t="s">
        <v>344</v>
      </c>
      <c r="E26" s="188">
        <v>0</v>
      </c>
      <c r="F26" s="196">
        <v>0</v>
      </c>
    </row>
    <row r="27" spans="2:6">
      <c r="B27" s="195" t="s">
        <v>345</v>
      </c>
      <c r="C27" s="187" t="s">
        <v>348</v>
      </c>
      <c r="D27" s="200" t="s">
        <v>344</v>
      </c>
      <c r="E27" s="188">
        <v>1110477</v>
      </c>
      <c r="F27" s="196">
        <v>0</v>
      </c>
    </row>
    <row r="28" spans="2:6">
      <c r="B28" s="195" t="s">
        <v>659</v>
      </c>
      <c r="C28" s="187" t="s">
        <v>648</v>
      </c>
      <c r="D28" s="200" t="s">
        <v>344</v>
      </c>
      <c r="E28" s="188">
        <v>21188694</v>
      </c>
      <c r="F28" s="196">
        <v>27573979</v>
      </c>
    </row>
    <row r="29" spans="2:6">
      <c r="B29" s="195" t="s">
        <v>338</v>
      </c>
      <c r="C29" s="187" t="s">
        <v>648</v>
      </c>
      <c r="D29" s="200" t="s">
        <v>344</v>
      </c>
      <c r="E29" s="188"/>
      <c r="F29" s="196">
        <v>0</v>
      </c>
    </row>
    <row r="30" spans="2:6">
      <c r="B30" s="183" t="s">
        <v>349</v>
      </c>
      <c r="C30" s="184"/>
      <c r="D30" s="184"/>
      <c r="E30" s="185">
        <v>116332739</v>
      </c>
      <c r="F30" s="185">
        <v>155416801</v>
      </c>
    </row>
    <row r="31" spans="2:6">
      <c r="B31" s="195" t="s">
        <v>350</v>
      </c>
      <c r="C31" s="187" t="s">
        <v>329</v>
      </c>
      <c r="D31" s="187">
        <v>14</v>
      </c>
      <c r="E31" s="188">
        <v>1808538</v>
      </c>
      <c r="F31" s="196">
        <v>1756478</v>
      </c>
    </row>
    <row r="32" spans="2:6">
      <c r="B32" s="183" t="s">
        <v>351</v>
      </c>
      <c r="C32" s="184"/>
      <c r="D32" s="184">
        <v>1</v>
      </c>
      <c r="E32" s="185">
        <v>1808538</v>
      </c>
      <c r="F32" s="185">
        <v>1756478</v>
      </c>
    </row>
    <row r="33" spans="2:6">
      <c r="B33" s="195" t="s">
        <v>643</v>
      </c>
      <c r="C33" s="187" t="s">
        <v>329</v>
      </c>
      <c r="D33" s="189">
        <v>17</v>
      </c>
      <c r="E33" s="188">
        <v>194503896</v>
      </c>
      <c r="F33" s="196">
        <v>177740697</v>
      </c>
    </row>
    <row r="34" spans="2:6">
      <c r="B34" s="195" t="s">
        <v>643</v>
      </c>
      <c r="C34" s="189" t="s">
        <v>332</v>
      </c>
      <c r="D34" s="189">
        <v>17</v>
      </c>
      <c r="E34" s="188">
        <v>157516</v>
      </c>
      <c r="F34" s="201">
        <v>27963</v>
      </c>
    </row>
    <row r="35" spans="2:6">
      <c r="B35" s="195" t="s">
        <v>643</v>
      </c>
      <c r="C35" s="202" t="s">
        <v>352</v>
      </c>
      <c r="D35" s="189">
        <v>17</v>
      </c>
      <c r="E35" s="188">
        <v>227497</v>
      </c>
      <c r="F35" s="201">
        <v>101078</v>
      </c>
    </row>
    <row r="36" spans="2:6">
      <c r="B36" s="195" t="s">
        <v>643</v>
      </c>
      <c r="C36" s="202" t="s">
        <v>346</v>
      </c>
      <c r="D36" s="189">
        <v>17</v>
      </c>
      <c r="E36" s="188"/>
      <c r="F36" s="201">
        <v>0</v>
      </c>
    </row>
    <row r="37" spans="2:6">
      <c r="B37" s="183" t="s">
        <v>644</v>
      </c>
      <c r="C37" s="184"/>
      <c r="D37" s="184"/>
      <c r="E37" s="185">
        <v>194888909</v>
      </c>
      <c r="F37" s="185">
        <v>177869738</v>
      </c>
    </row>
    <row r="38" spans="2:6">
      <c r="B38" s="195" t="s">
        <v>353</v>
      </c>
      <c r="C38" s="187" t="s">
        <v>329</v>
      </c>
      <c r="D38" s="189">
        <v>6</v>
      </c>
      <c r="E38" s="188">
        <v>11498786</v>
      </c>
      <c r="F38" s="196">
        <v>1281228</v>
      </c>
    </row>
    <row r="39" spans="2:6">
      <c r="B39" s="195" t="s">
        <v>353</v>
      </c>
      <c r="C39" s="187" t="s">
        <v>332</v>
      </c>
      <c r="D39" s="189">
        <v>6</v>
      </c>
      <c r="E39" s="196">
        <v>1167383</v>
      </c>
      <c r="F39" s="196">
        <v>302272</v>
      </c>
    </row>
    <row r="40" spans="2:6">
      <c r="B40" s="183" t="s">
        <v>334</v>
      </c>
      <c r="C40" s="191"/>
      <c r="D40" s="191"/>
      <c r="E40" s="185">
        <v>12666169</v>
      </c>
      <c r="F40" s="185">
        <v>1583500</v>
      </c>
    </row>
    <row r="41" spans="2:6" ht="6" customHeight="1">
      <c r="B41" s="195"/>
      <c r="C41" s="189"/>
      <c r="D41" s="189"/>
      <c r="E41" s="196"/>
      <c r="F41" s="196"/>
    </row>
    <row r="42" spans="2:6">
      <c r="B42" s="183" t="s">
        <v>354</v>
      </c>
      <c r="C42" s="184"/>
      <c r="D42" s="184"/>
      <c r="E42" s="185">
        <v>325696355</v>
      </c>
      <c r="F42" s="185">
        <v>336626517</v>
      </c>
    </row>
    <row r="43" spans="2:6">
      <c r="B43" s="192" t="s">
        <v>355</v>
      </c>
      <c r="C43" s="189"/>
      <c r="D43" s="189"/>
      <c r="E43" s="196"/>
      <c r="F43" s="196"/>
    </row>
    <row r="44" spans="2:6">
      <c r="B44" s="195" t="s">
        <v>343</v>
      </c>
      <c r="C44" s="187" t="s">
        <v>329</v>
      </c>
      <c r="D44" s="200" t="s">
        <v>344</v>
      </c>
      <c r="E44" s="190">
        <v>88922207</v>
      </c>
      <c r="F44" s="190">
        <v>136240440</v>
      </c>
    </row>
    <row r="45" spans="2:6">
      <c r="B45" s="195" t="s">
        <v>345</v>
      </c>
      <c r="C45" s="187" t="s">
        <v>648</v>
      </c>
      <c r="D45" s="200" t="s">
        <v>344</v>
      </c>
      <c r="E45" s="190">
        <v>813159322</v>
      </c>
      <c r="F45" s="190">
        <v>785857777</v>
      </c>
    </row>
    <row r="46" spans="2:6">
      <c r="B46" s="195" t="s">
        <v>345</v>
      </c>
      <c r="C46" s="187" t="s">
        <v>346</v>
      </c>
      <c r="D46" s="200" t="s">
        <v>344</v>
      </c>
      <c r="E46" s="190">
        <v>12148040</v>
      </c>
      <c r="F46" s="190">
        <v>11721373</v>
      </c>
    </row>
    <row r="47" spans="2:6">
      <c r="B47" s="195" t="s">
        <v>345</v>
      </c>
      <c r="C47" s="187" t="s">
        <v>347</v>
      </c>
      <c r="D47" s="200" t="s">
        <v>344</v>
      </c>
      <c r="E47" s="190">
        <v>31062090</v>
      </c>
      <c r="F47" s="190">
        <v>30468592</v>
      </c>
    </row>
    <row r="48" spans="2:6">
      <c r="B48" s="195" t="s">
        <v>345</v>
      </c>
      <c r="C48" s="187" t="s">
        <v>348</v>
      </c>
      <c r="D48" s="200" t="s">
        <v>344</v>
      </c>
      <c r="E48" s="190">
        <v>109105657</v>
      </c>
      <c r="F48" s="190">
        <v>0</v>
      </c>
    </row>
    <row r="49" spans="2:6">
      <c r="B49" s="195" t="s">
        <v>659</v>
      </c>
      <c r="C49" s="187" t="s">
        <v>329</v>
      </c>
      <c r="D49" s="200" t="s">
        <v>344</v>
      </c>
      <c r="E49" s="190">
        <v>144834952</v>
      </c>
      <c r="F49" s="190">
        <v>155029889</v>
      </c>
    </row>
    <row r="50" spans="2:6">
      <c r="B50" s="195" t="s">
        <v>356</v>
      </c>
      <c r="C50" s="187" t="s">
        <v>648</v>
      </c>
      <c r="D50" s="200" t="s">
        <v>344</v>
      </c>
      <c r="E50" s="190">
        <v>6652031</v>
      </c>
      <c r="F50" s="190">
        <v>5742826</v>
      </c>
    </row>
    <row r="51" spans="2:6">
      <c r="B51" s="183" t="s">
        <v>357</v>
      </c>
      <c r="C51" s="191"/>
      <c r="D51" s="191"/>
      <c r="E51" s="185">
        <v>1205884299</v>
      </c>
      <c r="F51" s="185">
        <v>1125060897</v>
      </c>
    </row>
    <row r="52" spans="2:6">
      <c r="B52" s="195" t="s">
        <v>350</v>
      </c>
      <c r="C52" s="187" t="s">
        <v>329</v>
      </c>
      <c r="D52" s="187">
        <v>14</v>
      </c>
      <c r="E52" s="188">
        <v>2596929</v>
      </c>
      <c r="F52" s="190">
        <v>2762179</v>
      </c>
    </row>
    <row r="53" spans="2:6">
      <c r="B53" s="183" t="s">
        <v>358</v>
      </c>
      <c r="C53" s="191"/>
      <c r="D53" s="191"/>
      <c r="E53" s="185">
        <v>2596929</v>
      </c>
      <c r="F53" s="185">
        <v>2762179</v>
      </c>
    </row>
    <row r="54" spans="2:6">
      <c r="B54" s="195" t="s">
        <v>643</v>
      </c>
      <c r="C54" s="187" t="s">
        <v>329</v>
      </c>
      <c r="D54" s="189">
        <v>17</v>
      </c>
      <c r="E54" s="410">
        <v>1362795</v>
      </c>
      <c r="F54" s="410">
        <v>1181871</v>
      </c>
    </row>
    <row r="55" spans="2:6" ht="12" hidden="1" customHeight="1">
      <c r="B55" s="195" t="s">
        <v>643</v>
      </c>
      <c r="C55" s="187" t="s">
        <v>332</v>
      </c>
      <c r="D55" s="189">
        <v>17</v>
      </c>
      <c r="E55" s="188"/>
      <c r="F55" s="190"/>
    </row>
    <row r="56" spans="2:6" ht="12" hidden="1" customHeight="1">
      <c r="B56" s="195" t="s">
        <v>643</v>
      </c>
      <c r="C56" s="187" t="s">
        <v>352</v>
      </c>
      <c r="D56" s="189">
        <v>17</v>
      </c>
      <c r="E56" s="188"/>
      <c r="F56" s="190"/>
    </row>
    <row r="57" spans="2:6">
      <c r="B57" s="183" t="s">
        <v>359</v>
      </c>
      <c r="C57" s="191"/>
      <c r="D57" s="191"/>
      <c r="E57" s="185">
        <v>1362795</v>
      </c>
      <c r="F57" s="185">
        <v>1181871</v>
      </c>
    </row>
    <row r="58" spans="2:6" ht="3.75" customHeight="1">
      <c r="B58" s="195"/>
      <c r="C58" s="189"/>
      <c r="D58" s="189"/>
      <c r="E58" s="196"/>
      <c r="F58" s="196"/>
    </row>
    <row r="59" spans="2:6">
      <c r="B59" s="183" t="s">
        <v>360</v>
      </c>
      <c r="C59" s="184"/>
      <c r="D59" s="184"/>
      <c r="E59" s="185">
        <v>1209844023</v>
      </c>
      <c r="F59" s="185">
        <v>1129004947</v>
      </c>
    </row>
    <row r="60" spans="2:6" ht="6" customHeight="1">
      <c r="B60" s="195"/>
      <c r="C60" s="189"/>
      <c r="D60" s="189"/>
      <c r="E60" s="196"/>
      <c r="F60" s="196"/>
    </row>
    <row r="61" spans="2:6">
      <c r="B61" s="183" t="s">
        <v>361</v>
      </c>
      <c r="C61" s="184"/>
      <c r="D61" s="184"/>
      <c r="E61" s="185">
        <v>1535540378</v>
      </c>
      <c r="F61" s="185">
        <v>1465631464</v>
      </c>
    </row>
    <row r="62" spans="2:6">
      <c r="B62" s="172"/>
      <c r="C62" s="172"/>
      <c r="D62" s="172"/>
      <c r="E62" s="173"/>
      <c r="F62" s="173"/>
    </row>
    <row r="63" spans="2:6">
      <c r="B63" s="172"/>
      <c r="C63" s="172"/>
      <c r="D63" s="172"/>
      <c r="E63" s="173"/>
      <c r="F63" s="173"/>
    </row>
  </sheetData>
  <mergeCells count="3">
    <mergeCell ref="B3:B4"/>
    <mergeCell ref="C3:C4"/>
    <mergeCell ref="D3:D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7">
    <tabColor theme="9" tint="-0.249977111117893"/>
  </sheetPr>
  <dimension ref="A1:O25"/>
  <sheetViews>
    <sheetView showGridLines="0" zoomScale="120" zoomScaleNormal="120" workbookViewId="0">
      <selection activeCell="J21" sqref="J21"/>
    </sheetView>
  </sheetViews>
  <sheetFormatPr baseColWidth="10" defaultColWidth="0" defaultRowHeight="9.6" zeroHeight="1"/>
  <cols>
    <col min="1" max="1" width="11.5546875" style="266" customWidth="1"/>
    <col min="2" max="2" width="37.6640625" style="266" bestFit="1" customWidth="1"/>
    <col min="3" max="3" width="7.44140625" style="266" customWidth="1"/>
    <col min="4" max="4" width="10" style="266" customWidth="1"/>
    <col min="5" max="5" width="13.5546875" style="266" customWidth="1"/>
    <col min="6" max="6" width="10.5546875" style="266" customWidth="1"/>
    <col min="7" max="7" width="8.44140625" style="266" customWidth="1"/>
    <col min="8" max="9" width="7.44140625" style="266" customWidth="1"/>
    <col min="10" max="10" width="15.44140625" style="266" customWidth="1"/>
    <col min="11" max="11" width="10.5546875" style="266" customWidth="1"/>
    <col min="12" max="12" width="9.109375" style="266" customWidth="1"/>
    <col min="13" max="13" width="8.44140625" style="266" customWidth="1"/>
    <col min="14" max="14" width="11.5546875" style="266" customWidth="1"/>
    <col min="15" max="15" width="0" style="266" hidden="1" customWidth="1"/>
    <col min="16" max="16384" width="11.5546875" style="266" hidden="1"/>
  </cols>
  <sheetData>
    <row r="1" spans="2:15"/>
    <row r="2" spans="2:15">
      <c r="B2" s="267" t="s">
        <v>660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2:15" ht="12.75" customHeight="1">
      <c r="B3" s="267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2:15" ht="18.75" customHeight="1">
      <c r="B4" s="847" t="s">
        <v>362</v>
      </c>
      <c r="C4" s="848" t="s">
        <v>363</v>
      </c>
      <c r="D4" s="847" t="s">
        <v>364</v>
      </c>
      <c r="E4" s="847" t="s">
        <v>365</v>
      </c>
      <c r="F4" s="847"/>
      <c r="G4" s="849" t="s">
        <v>366</v>
      </c>
      <c r="H4" s="849" t="s">
        <v>367</v>
      </c>
      <c r="I4" s="849" t="s">
        <v>368</v>
      </c>
      <c r="J4" s="849" t="s">
        <v>369</v>
      </c>
      <c r="K4" s="849" t="s">
        <v>662</v>
      </c>
      <c r="L4" s="849" t="s">
        <v>252</v>
      </c>
      <c r="M4" s="849" t="s">
        <v>370</v>
      </c>
    </row>
    <row r="5" spans="2:15" ht="9.6" customHeight="1">
      <c r="B5" s="847"/>
      <c r="C5" s="848"/>
      <c r="D5" s="841"/>
      <c r="E5" s="441" t="s">
        <v>700</v>
      </c>
      <c r="F5" s="441" t="s">
        <v>701</v>
      </c>
      <c r="G5" s="849"/>
      <c r="H5" s="849"/>
      <c r="I5" s="849"/>
      <c r="J5" s="849"/>
      <c r="K5" s="849"/>
      <c r="L5" s="849"/>
      <c r="M5" s="849"/>
    </row>
    <row r="6" spans="2:15" ht="14.25" customHeight="1">
      <c r="B6" s="847"/>
      <c r="C6" s="848"/>
      <c r="D6" s="269">
        <v>45473</v>
      </c>
      <c r="E6" s="270" t="s">
        <v>4</v>
      </c>
      <c r="F6" s="270" t="s">
        <v>4</v>
      </c>
      <c r="G6" s="849"/>
      <c r="H6" s="849"/>
      <c r="I6" s="849"/>
      <c r="J6" s="849"/>
      <c r="K6" s="849"/>
      <c r="L6" s="849"/>
      <c r="M6" s="849"/>
    </row>
    <row r="7" spans="2:15">
      <c r="B7" s="480" t="s">
        <v>642</v>
      </c>
      <c r="C7" s="480" t="s">
        <v>648</v>
      </c>
      <c r="D7" s="481">
        <v>396696</v>
      </c>
      <c r="E7" s="481">
        <v>15415803</v>
      </c>
      <c r="F7" s="481">
        <v>20589010</v>
      </c>
      <c r="G7" s="482">
        <v>2.2913923678965213E-2</v>
      </c>
      <c r="H7" s="483">
        <v>2.1818143612078268E-2</v>
      </c>
      <c r="I7" s="480" t="s">
        <v>647</v>
      </c>
      <c r="J7" s="484" t="s">
        <v>649</v>
      </c>
      <c r="K7" s="485" t="s">
        <v>371</v>
      </c>
      <c r="L7" s="486" t="s">
        <v>372</v>
      </c>
      <c r="M7" s="480" t="s">
        <v>373</v>
      </c>
      <c r="N7" s="271"/>
      <c r="O7" s="271"/>
    </row>
    <row r="8" spans="2:15">
      <c r="B8" s="480" t="s">
        <v>642</v>
      </c>
      <c r="C8" s="480" t="s">
        <v>648</v>
      </c>
      <c r="D8" s="481">
        <v>66608</v>
      </c>
      <c r="E8" s="481">
        <v>2585586</v>
      </c>
      <c r="F8" s="481">
        <v>3918875</v>
      </c>
      <c r="G8" s="482">
        <v>2.1664480272486478E-2</v>
      </c>
      <c r="H8" s="483">
        <v>2.0661855123338724E-2</v>
      </c>
      <c r="I8" s="480" t="s">
        <v>647</v>
      </c>
      <c r="J8" s="484" t="s">
        <v>650</v>
      </c>
      <c r="K8" s="485" t="s">
        <v>374</v>
      </c>
      <c r="L8" s="486" t="s">
        <v>372</v>
      </c>
      <c r="M8" s="480" t="s">
        <v>373</v>
      </c>
      <c r="N8" s="271"/>
      <c r="O8" s="271"/>
    </row>
    <row r="9" spans="2:15">
      <c r="B9" s="480" t="s">
        <v>642</v>
      </c>
      <c r="C9" s="480" t="s">
        <v>648</v>
      </c>
      <c r="D9" s="481">
        <v>82066</v>
      </c>
      <c r="E9" s="481">
        <v>3187305</v>
      </c>
      <c r="F9" s="481">
        <v>3066094</v>
      </c>
      <c r="G9" s="482">
        <v>2.1392389100949996E-2</v>
      </c>
      <c r="H9" s="483">
        <v>2.0704587127594796E-2</v>
      </c>
      <c r="I9" s="480" t="s">
        <v>647</v>
      </c>
      <c r="J9" s="484" t="s">
        <v>651</v>
      </c>
      <c r="K9" s="485" t="s">
        <v>375</v>
      </c>
      <c r="L9" s="486" t="s">
        <v>372</v>
      </c>
      <c r="M9" s="480" t="s">
        <v>373</v>
      </c>
      <c r="N9" s="271"/>
      <c r="O9" s="271"/>
    </row>
    <row r="10" spans="2:15" ht="9" hidden="1" customHeight="1" thickBot="1">
      <c r="B10" s="442"/>
      <c r="C10" s="442"/>
      <c r="D10" s="443"/>
      <c r="E10" s="443"/>
      <c r="F10" s="443"/>
      <c r="G10" s="444"/>
      <c r="H10" s="445"/>
      <c r="I10" s="442"/>
      <c r="J10" s="446"/>
      <c r="K10" s="447"/>
      <c r="L10" s="448"/>
      <c r="M10" s="442"/>
      <c r="O10" s="271">
        <v>0</v>
      </c>
    </row>
    <row r="11" spans="2:15">
      <c r="B11" s="449"/>
      <c r="C11" s="450"/>
      <c r="D11" s="451">
        <v>545370</v>
      </c>
      <c r="E11" s="451">
        <v>21188694</v>
      </c>
      <c r="F11" s="451">
        <v>27573979</v>
      </c>
      <c r="G11" s="451"/>
      <c r="H11" s="452"/>
      <c r="I11" s="453"/>
      <c r="J11" s="453"/>
      <c r="K11" s="453"/>
      <c r="L11" s="453"/>
      <c r="M11" s="453"/>
    </row>
    <row r="12" spans="2:15"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</row>
    <row r="13" spans="2:15">
      <c r="B13" s="272"/>
      <c r="C13" s="272"/>
      <c r="D13" s="272"/>
      <c r="E13" s="273">
        <v>0</v>
      </c>
      <c r="F13" s="272"/>
      <c r="G13" s="272"/>
      <c r="H13" s="272"/>
      <c r="I13" s="272"/>
      <c r="J13" s="272"/>
      <c r="K13" s="272"/>
      <c r="L13" s="272"/>
      <c r="M13" s="272"/>
    </row>
    <row r="14" spans="2:15">
      <c r="B14" s="265"/>
      <c r="C14" s="265"/>
      <c r="D14" s="265"/>
      <c r="E14" s="274"/>
      <c r="F14" s="265"/>
      <c r="G14" s="265"/>
      <c r="H14" s="265"/>
      <c r="I14" s="265"/>
      <c r="J14" s="265"/>
      <c r="K14" s="265"/>
      <c r="L14" s="265"/>
      <c r="M14" s="265"/>
    </row>
    <row r="15" spans="2:15">
      <c r="B15" s="268" t="s">
        <v>661</v>
      </c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</row>
    <row r="16" spans="2:15"/>
    <row r="17" spans="2:13" ht="9.6" customHeight="1">
      <c r="B17" s="841" t="s">
        <v>362</v>
      </c>
      <c r="C17" s="844" t="s">
        <v>363</v>
      </c>
      <c r="D17" s="841" t="s">
        <v>364</v>
      </c>
      <c r="E17" s="847" t="s">
        <v>365</v>
      </c>
      <c r="F17" s="847"/>
      <c r="G17" s="841" t="s">
        <v>376</v>
      </c>
      <c r="H17" s="841" t="s">
        <v>366</v>
      </c>
      <c r="I17" s="841" t="s">
        <v>367</v>
      </c>
      <c r="J17" s="841" t="s">
        <v>369</v>
      </c>
      <c r="K17" s="841" t="s">
        <v>662</v>
      </c>
      <c r="L17" s="841" t="s">
        <v>252</v>
      </c>
      <c r="M17" s="841" t="s">
        <v>370</v>
      </c>
    </row>
    <row r="18" spans="2:13">
      <c r="B18" s="842"/>
      <c r="C18" s="845"/>
      <c r="D18" s="842"/>
      <c r="E18" s="275" t="str">
        <f>+E5</f>
        <v>12-31-2024</v>
      </c>
      <c r="F18" s="454" t="str">
        <f>+F5</f>
        <v>12-31-2023</v>
      </c>
      <c r="G18" s="842"/>
      <c r="H18" s="842"/>
      <c r="I18" s="842"/>
      <c r="J18" s="842"/>
      <c r="K18" s="842"/>
      <c r="L18" s="842"/>
      <c r="M18" s="842"/>
    </row>
    <row r="19" spans="2:13">
      <c r="B19" s="843"/>
      <c r="C19" s="846"/>
      <c r="D19" s="269">
        <f>+D6</f>
        <v>45473</v>
      </c>
      <c r="E19" s="270" t="s">
        <v>4</v>
      </c>
      <c r="F19" s="270" t="s">
        <v>4</v>
      </c>
      <c r="G19" s="843"/>
      <c r="H19" s="843"/>
      <c r="I19" s="843"/>
      <c r="J19" s="843"/>
      <c r="K19" s="843"/>
      <c r="L19" s="843"/>
      <c r="M19" s="843"/>
    </row>
    <row r="20" spans="2:13">
      <c r="B20" s="480" t="s">
        <v>642</v>
      </c>
      <c r="C20" s="480" t="s">
        <v>648</v>
      </c>
      <c r="D20" s="481">
        <v>2935688</v>
      </c>
      <c r="E20" s="481">
        <v>113471069</v>
      </c>
      <c r="F20" s="481">
        <v>120389286</v>
      </c>
      <c r="G20" s="487">
        <v>51121</v>
      </c>
      <c r="H20" s="483">
        <v>2.4845065690449773E-2</v>
      </c>
      <c r="I20" s="483">
        <v>2.3760323748059295E-2</v>
      </c>
      <c r="J20" s="484" t="s">
        <v>649</v>
      </c>
      <c r="K20" s="485" t="s">
        <v>371</v>
      </c>
      <c r="L20" s="486" t="s">
        <v>372</v>
      </c>
      <c r="M20" s="480" t="s">
        <v>373</v>
      </c>
    </row>
    <row r="21" spans="2:13">
      <c r="B21" s="480" t="s">
        <v>642</v>
      </c>
      <c r="C21" s="480" t="s">
        <v>648</v>
      </c>
      <c r="D21" s="481">
        <v>493574</v>
      </c>
      <c r="E21" s="481">
        <v>19082171</v>
      </c>
      <c r="F21" s="481">
        <v>20229845</v>
      </c>
      <c r="G21" s="487">
        <v>51121</v>
      </c>
      <c r="H21" s="483">
        <v>2.5774707201749764E-2</v>
      </c>
      <c r="I21" s="483">
        <v>2.4454321855994898E-2</v>
      </c>
      <c r="J21" s="484" t="s">
        <v>650</v>
      </c>
      <c r="K21" s="485" t="s">
        <v>374</v>
      </c>
      <c r="L21" s="486" t="s">
        <v>372</v>
      </c>
      <c r="M21" s="480" t="s">
        <v>373</v>
      </c>
    </row>
    <row r="22" spans="2:13">
      <c r="B22" s="480" t="s">
        <v>642</v>
      </c>
      <c r="C22" s="480" t="s">
        <v>648</v>
      </c>
      <c r="D22" s="481">
        <v>317803</v>
      </c>
      <c r="E22" s="481">
        <v>12281712</v>
      </c>
      <c r="F22" s="481">
        <v>14410757</v>
      </c>
      <c r="G22" s="487">
        <v>50192</v>
      </c>
      <c r="H22" s="483">
        <v>2.3959546332569172E-2</v>
      </c>
      <c r="I22" s="483">
        <v>2.2957577249617774E-2</v>
      </c>
      <c r="J22" s="484" t="s">
        <v>651</v>
      </c>
      <c r="K22" s="485" t="s">
        <v>375</v>
      </c>
      <c r="L22" s="486" t="s">
        <v>372</v>
      </c>
      <c r="M22" s="480" t="s">
        <v>373</v>
      </c>
    </row>
    <row r="23" spans="2:13" ht="0.6" hidden="1" customHeight="1">
      <c r="B23" s="276"/>
      <c r="C23" s="276"/>
      <c r="D23" s="277"/>
      <c r="E23" s="277"/>
      <c r="F23" s="277"/>
      <c r="G23" s="278"/>
      <c r="H23" s="278"/>
      <c r="I23" s="276"/>
      <c r="J23" s="279"/>
      <c r="K23" s="280"/>
      <c r="L23" s="281"/>
      <c r="M23" s="276"/>
    </row>
    <row r="24" spans="2:13">
      <c r="B24" s="449"/>
      <c r="C24" s="450"/>
      <c r="D24" s="451">
        <f>+SUM(D20:D23)</f>
        <v>3747065</v>
      </c>
      <c r="E24" s="451">
        <f>+SUM(E20:E23)</f>
        <v>144834952</v>
      </c>
      <c r="F24" s="451">
        <f>+SUM(F20:F23)</f>
        <v>155029888</v>
      </c>
      <c r="G24" s="451"/>
      <c r="H24" s="452"/>
      <c r="I24" s="453"/>
      <c r="J24" s="453"/>
      <c r="K24" s="453"/>
      <c r="L24" s="453"/>
      <c r="M24" s="453"/>
    </row>
    <row r="25" spans="2:13">
      <c r="B25" s="265"/>
      <c r="C25" s="265"/>
      <c r="D25" s="265"/>
      <c r="E25" s="282"/>
      <c r="F25" s="265"/>
      <c r="G25" s="265"/>
      <c r="H25" s="265"/>
      <c r="I25" s="265"/>
      <c r="J25" s="265"/>
      <c r="K25" s="265"/>
      <c r="L25" s="265"/>
      <c r="M25" s="265"/>
    </row>
  </sheetData>
  <mergeCells count="22">
    <mergeCell ref="J4:J6"/>
    <mergeCell ref="K4:K6"/>
    <mergeCell ref="L4:L6"/>
    <mergeCell ref="M4:M6"/>
    <mergeCell ref="I4:I6"/>
    <mergeCell ref="B4:B6"/>
    <mergeCell ref="C4:C6"/>
    <mergeCell ref="D4:D5"/>
    <mergeCell ref="E4:F4"/>
    <mergeCell ref="H4:H6"/>
    <mergeCell ref="G4:G6"/>
    <mergeCell ref="B17:B19"/>
    <mergeCell ref="C17:C19"/>
    <mergeCell ref="D17:D18"/>
    <mergeCell ref="E17:F17"/>
    <mergeCell ref="G17:G19"/>
    <mergeCell ref="M17:M19"/>
    <mergeCell ref="H17:H19"/>
    <mergeCell ref="I17:I19"/>
    <mergeCell ref="J17:J19"/>
    <mergeCell ref="K17:K19"/>
    <mergeCell ref="L17:L19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8">
    <tabColor theme="9" tint="-0.249977111117893"/>
  </sheetPr>
  <dimension ref="A1:M74"/>
  <sheetViews>
    <sheetView showGridLines="0" workbookViewId="0">
      <selection activeCell="M32" sqref="A31:M32"/>
    </sheetView>
  </sheetViews>
  <sheetFormatPr baseColWidth="10" defaultColWidth="0" defaultRowHeight="12" zeroHeight="1" outlineLevelRow="1"/>
  <cols>
    <col min="1" max="2" width="11.5546875" style="8" customWidth="1"/>
    <col min="3" max="3" width="14.5546875" style="8" customWidth="1"/>
    <col min="4" max="4" width="11.5546875" style="8" customWidth="1"/>
    <col min="5" max="5" width="16.44140625" style="8" customWidth="1"/>
    <col min="6" max="7" width="11.5546875" style="8" customWidth="1"/>
    <col min="8" max="9" width="12.44140625" style="8" bestFit="1" customWidth="1"/>
    <col min="10" max="13" width="11.5546875" style="8" customWidth="1"/>
    <col min="14" max="16384" width="11.5546875" style="8" hidden="1"/>
  </cols>
  <sheetData>
    <row r="1" spans="1:12"/>
    <row r="2" spans="1:12">
      <c r="A2" s="283"/>
      <c r="B2" s="284" t="s">
        <v>245</v>
      </c>
      <c r="C2" s="285"/>
      <c r="D2" s="283"/>
      <c r="E2" s="283"/>
      <c r="F2" s="283"/>
      <c r="G2" s="283"/>
      <c r="H2" s="283"/>
      <c r="I2" s="283"/>
      <c r="J2" s="283"/>
      <c r="K2" s="283"/>
      <c r="L2" s="283"/>
    </row>
    <row r="3" spans="1:12">
      <c r="A3" s="283"/>
      <c r="B3" s="286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>
      <c r="A4" s="283"/>
      <c r="B4" s="850" t="s">
        <v>377</v>
      </c>
      <c r="C4" s="851"/>
      <c r="D4" s="851"/>
      <c r="E4" s="851"/>
      <c r="F4" s="851"/>
      <c r="G4" s="851"/>
      <c r="H4" s="851"/>
      <c r="I4" s="851"/>
      <c r="J4" s="851"/>
      <c r="K4" s="851"/>
      <c r="L4" s="852"/>
    </row>
    <row r="5" spans="1:12">
      <c r="A5" s="283"/>
      <c r="B5" s="853" t="s">
        <v>645</v>
      </c>
      <c r="C5" s="853" t="s">
        <v>646</v>
      </c>
      <c r="D5" s="853" t="s">
        <v>663</v>
      </c>
      <c r="E5" s="853" t="s">
        <v>674</v>
      </c>
      <c r="F5" s="853" t="s">
        <v>378</v>
      </c>
      <c r="G5" s="856" t="s">
        <v>250</v>
      </c>
      <c r="H5" s="856"/>
      <c r="I5" s="856"/>
      <c r="J5" s="853" t="s">
        <v>252</v>
      </c>
      <c r="K5" s="853" t="s">
        <v>379</v>
      </c>
      <c r="L5" s="853" t="s">
        <v>254</v>
      </c>
    </row>
    <row r="6" spans="1:12" ht="36">
      <c r="A6" s="283"/>
      <c r="B6" s="854"/>
      <c r="C6" s="854"/>
      <c r="D6" s="854"/>
      <c r="E6" s="854"/>
      <c r="F6" s="854"/>
      <c r="G6" s="287" t="s">
        <v>226</v>
      </c>
      <c r="H6" s="287" t="s">
        <v>255</v>
      </c>
      <c r="I6" s="287" t="s">
        <v>251</v>
      </c>
      <c r="J6" s="854"/>
      <c r="K6" s="854"/>
      <c r="L6" s="854"/>
    </row>
    <row r="7" spans="1:12">
      <c r="A7" s="283"/>
      <c r="B7" s="855"/>
      <c r="C7" s="855"/>
      <c r="D7" s="855"/>
      <c r="E7" s="855"/>
      <c r="F7" s="855"/>
      <c r="G7" s="289" t="s">
        <v>4</v>
      </c>
      <c r="H7" s="289" t="s">
        <v>4</v>
      </c>
      <c r="I7" s="289" t="s">
        <v>4</v>
      </c>
      <c r="J7" s="855"/>
      <c r="K7" s="289" t="s">
        <v>256</v>
      </c>
      <c r="L7" s="289" t="s">
        <v>256</v>
      </c>
    </row>
    <row r="8" spans="1:12">
      <c r="A8" s="283">
        <v>1</v>
      </c>
      <c r="B8" s="456" t="s">
        <v>371</v>
      </c>
      <c r="C8" s="456" t="s">
        <v>649</v>
      </c>
      <c r="D8" s="516" t="s">
        <v>647</v>
      </c>
      <c r="E8" s="515" t="s">
        <v>664</v>
      </c>
      <c r="F8" s="516" t="s">
        <v>329</v>
      </c>
      <c r="G8" s="517">
        <v>0</v>
      </c>
      <c r="H8" s="517">
        <v>4437369</v>
      </c>
      <c r="I8" s="517">
        <v>4437369</v>
      </c>
      <c r="J8" s="518" t="s">
        <v>380</v>
      </c>
      <c r="K8" s="519">
        <v>5.6400000000000006E-2</v>
      </c>
      <c r="L8" s="519">
        <v>5.6400000000000006E-2</v>
      </c>
    </row>
    <row r="9" spans="1:12">
      <c r="A9" s="283">
        <v>2</v>
      </c>
      <c r="B9" s="456" t="s">
        <v>371</v>
      </c>
      <c r="C9" s="456" t="s">
        <v>649</v>
      </c>
      <c r="D9" s="516" t="s">
        <v>647</v>
      </c>
      <c r="E9" s="515" t="s">
        <v>665</v>
      </c>
      <c r="F9" s="516" t="s">
        <v>329</v>
      </c>
      <c r="G9" s="517">
        <v>0</v>
      </c>
      <c r="H9" s="517">
        <v>224324</v>
      </c>
      <c r="I9" s="517">
        <v>224324</v>
      </c>
      <c r="J9" s="518" t="s">
        <v>372</v>
      </c>
      <c r="K9" s="519">
        <v>6.4291841235596572E-2</v>
      </c>
      <c r="L9" s="519">
        <v>6.3199999999999992E-2</v>
      </c>
    </row>
    <row r="10" spans="1:12" hidden="1">
      <c r="A10" s="283">
        <v>3</v>
      </c>
      <c r="B10" s="456" t="s">
        <v>371</v>
      </c>
      <c r="C10" s="456" t="s">
        <v>649</v>
      </c>
      <c r="D10" s="516" t="s">
        <v>647</v>
      </c>
      <c r="E10" s="515" t="s">
        <v>664</v>
      </c>
      <c r="F10" s="516" t="s">
        <v>329</v>
      </c>
      <c r="G10" s="517">
        <v>0</v>
      </c>
      <c r="H10" s="517">
        <v>0</v>
      </c>
      <c r="I10" s="517">
        <v>0</v>
      </c>
      <c r="J10" s="518"/>
      <c r="K10" s="519"/>
      <c r="L10" s="519"/>
    </row>
    <row r="11" spans="1:12">
      <c r="A11" s="283">
        <v>4</v>
      </c>
      <c r="B11" s="456" t="s">
        <v>371</v>
      </c>
      <c r="C11" s="456" t="s">
        <v>649</v>
      </c>
      <c r="D11" s="516" t="s">
        <v>647</v>
      </c>
      <c r="E11" s="515" t="s">
        <v>671</v>
      </c>
      <c r="F11" s="516" t="s">
        <v>329</v>
      </c>
      <c r="G11" s="517">
        <v>658419</v>
      </c>
      <c r="H11" s="517">
        <v>32800000</v>
      </c>
      <c r="I11" s="517">
        <v>33458419</v>
      </c>
      <c r="J11" s="518" t="s">
        <v>372</v>
      </c>
      <c r="K11" s="519">
        <v>6.1789555996478285E-2</v>
      </c>
      <c r="L11" s="519">
        <v>6.0600000000000001E-2</v>
      </c>
    </row>
    <row r="12" spans="1:12">
      <c r="A12" s="283">
        <v>5</v>
      </c>
      <c r="B12" s="456" t="s">
        <v>371</v>
      </c>
      <c r="C12" s="456" t="s">
        <v>649</v>
      </c>
      <c r="D12" s="516" t="s">
        <v>647</v>
      </c>
      <c r="E12" s="515" t="s">
        <v>381</v>
      </c>
      <c r="F12" s="516" t="s">
        <v>329</v>
      </c>
      <c r="G12" s="517">
        <v>0</v>
      </c>
      <c r="H12" s="517">
        <v>30249683</v>
      </c>
      <c r="I12" s="517">
        <v>30249683</v>
      </c>
      <c r="J12" s="518" t="s">
        <v>372</v>
      </c>
      <c r="K12" s="519">
        <v>5.9769414939137899E-2</v>
      </c>
      <c r="L12" s="519">
        <v>5.8299999999999998E-2</v>
      </c>
    </row>
    <row r="13" spans="1:12">
      <c r="A13" s="283">
        <v>6</v>
      </c>
      <c r="B13" s="456" t="s">
        <v>371</v>
      </c>
      <c r="C13" s="456" t="s">
        <v>649</v>
      </c>
      <c r="D13" s="516" t="s">
        <v>647</v>
      </c>
      <c r="E13" s="515" t="s">
        <v>672</v>
      </c>
      <c r="F13" s="516" t="s">
        <v>329</v>
      </c>
      <c r="G13" s="517">
        <v>942000</v>
      </c>
      <c r="H13" s="517">
        <v>0</v>
      </c>
      <c r="I13" s="517">
        <v>942000</v>
      </c>
      <c r="J13" s="518" t="s">
        <v>380</v>
      </c>
      <c r="K13" s="519">
        <v>9.047453793830007E-2</v>
      </c>
      <c r="L13" s="519">
        <v>8.7999999999999995E-2</v>
      </c>
    </row>
    <row r="14" spans="1:12">
      <c r="A14" s="283">
        <v>7</v>
      </c>
      <c r="B14" s="456" t="s">
        <v>371</v>
      </c>
      <c r="C14" s="456" t="s">
        <v>649</v>
      </c>
      <c r="D14" s="516" t="s">
        <v>647</v>
      </c>
      <c r="E14" s="515" t="s">
        <v>666</v>
      </c>
      <c r="F14" s="516" t="s">
        <v>329</v>
      </c>
      <c r="G14" s="517">
        <v>0</v>
      </c>
      <c r="H14" s="517">
        <v>224486</v>
      </c>
      <c r="I14" s="517">
        <v>224486</v>
      </c>
      <c r="J14" s="518" t="s">
        <v>380</v>
      </c>
      <c r="K14" s="519">
        <v>7.7088835044103465E-2</v>
      </c>
      <c r="L14" s="519">
        <v>6.2600000000000003E-2</v>
      </c>
    </row>
    <row r="15" spans="1:12">
      <c r="A15" s="283">
        <v>8</v>
      </c>
      <c r="B15" s="456" t="s">
        <v>382</v>
      </c>
      <c r="C15" s="456" t="s">
        <v>650</v>
      </c>
      <c r="D15" s="516" t="s">
        <v>647</v>
      </c>
      <c r="E15" s="515" t="s">
        <v>381</v>
      </c>
      <c r="F15" s="516" t="s">
        <v>329</v>
      </c>
      <c r="G15" s="517">
        <v>0</v>
      </c>
      <c r="H15" s="517">
        <v>10077350</v>
      </c>
      <c r="I15" s="517">
        <v>10077350</v>
      </c>
      <c r="J15" s="518" t="s">
        <v>380</v>
      </c>
      <c r="K15" s="519">
        <v>6.6299999999999998E-2</v>
      </c>
      <c r="L15" s="519">
        <v>6.6299999999999998E-2</v>
      </c>
    </row>
    <row r="16" spans="1:12">
      <c r="A16" s="283"/>
      <c r="B16" s="303" t="s">
        <v>251</v>
      </c>
      <c r="C16" s="303"/>
      <c r="D16" s="303"/>
      <c r="E16" s="303"/>
      <c r="F16" s="303"/>
      <c r="G16" s="304">
        <v>1600419</v>
      </c>
      <c r="H16" s="304">
        <v>78013212</v>
      </c>
      <c r="I16" s="304">
        <v>79613631</v>
      </c>
      <c r="J16" s="303"/>
      <c r="K16" s="303"/>
      <c r="L16" s="303"/>
    </row>
    <row r="17" spans="1:12"/>
    <row r="18" spans="1:12">
      <c r="A18" s="283"/>
      <c r="B18" s="850" t="s">
        <v>383</v>
      </c>
      <c r="C18" s="851"/>
      <c r="D18" s="851"/>
      <c r="E18" s="851"/>
      <c r="F18" s="851"/>
      <c r="G18" s="851"/>
      <c r="H18" s="851"/>
      <c r="I18" s="851"/>
      <c r="J18" s="851"/>
      <c r="K18" s="851"/>
      <c r="L18" s="852"/>
    </row>
    <row r="19" spans="1:12" ht="12" customHeight="1">
      <c r="A19" s="283"/>
      <c r="B19" s="853" t="s">
        <v>645</v>
      </c>
      <c r="C19" s="853" t="s">
        <v>646</v>
      </c>
      <c r="D19" s="853" t="s">
        <v>663</v>
      </c>
      <c r="E19" s="853" t="s">
        <v>674</v>
      </c>
      <c r="F19" s="853" t="s">
        <v>378</v>
      </c>
      <c r="G19" s="856" t="s">
        <v>250</v>
      </c>
      <c r="H19" s="856"/>
      <c r="I19" s="856"/>
      <c r="J19" s="853" t="s">
        <v>252</v>
      </c>
      <c r="K19" s="853" t="s">
        <v>379</v>
      </c>
      <c r="L19" s="853" t="s">
        <v>254</v>
      </c>
    </row>
    <row r="20" spans="1:12" ht="36">
      <c r="A20" s="283"/>
      <c r="B20" s="854"/>
      <c r="C20" s="854"/>
      <c r="D20" s="854"/>
      <c r="E20" s="854"/>
      <c r="F20" s="854"/>
      <c r="G20" s="287" t="s">
        <v>226</v>
      </c>
      <c r="H20" s="287" t="s">
        <v>255</v>
      </c>
      <c r="I20" s="287" t="s">
        <v>251</v>
      </c>
      <c r="J20" s="854"/>
      <c r="K20" s="854"/>
      <c r="L20" s="854"/>
    </row>
    <row r="21" spans="1:12">
      <c r="A21" s="283"/>
      <c r="B21" s="855"/>
      <c r="C21" s="855"/>
      <c r="D21" s="855"/>
      <c r="E21" s="855"/>
      <c r="F21" s="855"/>
      <c r="G21" s="289" t="s">
        <v>4</v>
      </c>
      <c r="H21" s="289" t="s">
        <v>4</v>
      </c>
      <c r="I21" s="289" t="s">
        <v>4</v>
      </c>
      <c r="J21" s="855"/>
      <c r="K21" s="289" t="s">
        <v>256</v>
      </c>
      <c r="L21" s="289" t="s">
        <v>256</v>
      </c>
    </row>
    <row r="22" spans="1:12">
      <c r="A22" s="283">
        <v>1</v>
      </c>
      <c r="B22" s="456" t="s">
        <v>371</v>
      </c>
      <c r="C22" s="456" t="s">
        <v>649</v>
      </c>
      <c r="D22" s="516" t="s">
        <v>647</v>
      </c>
      <c r="E22" s="515" t="s">
        <v>664</v>
      </c>
      <c r="F22" s="516" t="s">
        <v>329</v>
      </c>
      <c r="G22" s="517">
        <v>0</v>
      </c>
      <c r="H22" s="517">
        <v>4437369</v>
      </c>
      <c r="I22" s="517">
        <v>4437369</v>
      </c>
      <c r="J22" s="518" t="s">
        <v>380</v>
      </c>
      <c r="K22" s="519">
        <v>5.6400000000000006E-2</v>
      </c>
      <c r="L22" s="519">
        <v>5.6400000000000006E-2</v>
      </c>
    </row>
    <row r="23" spans="1:12">
      <c r="A23" s="283">
        <v>2</v>
      </c>
      <c r="B23" s="456" t="s">
        <v>371</v>
      </c>
      <c r="C23" s="456" t="s">
        <v>649</v>
      </c>
      <c r="D23" s="516" t="s">
        <v>647</v>
      </c>
      <c r="E23" s="515" t="s">
        <v>665</v>
      </c>
      <c r="F23" s="516" t="s">
        <v>329</v>
      </c>
      <c r="G23" s="517">
        <v>0</v>
      </c>
      <c r="H23" s="517">
        <v>240194</v>
      </c>
      <c r="I23" s="517">
        <v>240194</v>
      </c>
      <c r="J23" s="518" t="s">
        <v>372</v>
      </c>
      <c r="K23" s="519">
        <v>6.4291841235596572E-2</v>
      </c>
      <c r="L23" s="519">
        <v>6.3199999999999992E-2</v>
      </c>
    </row>
    <row r="24" spans="1:12">
      <c r="A24" s="283">
        <v>3</v>
      </c>
      <c r="B24" s="456" t="s">
        <v>371</v>
      </c>
      <c r="C24" s="456" t="s">
        <v>649</v>
      </c>
      <c r="D24" s="516" t="s">
        <v>647</v>
      </c>
      <c r="E24" s="515" t="s">
        <v>664</v>
      </c>
      <c r="F24" s="516" t="s">
        <v>329</v>
      </c>
      <c r="G24" s="517">
        <v>0</v>
      </c>
      <c r="H24" s="517">
        <v>0</v>
      </c>
      <c r="I24" s="517">
        <v>0</v>
      </c>
      <c r="J24" s="518"/>
      <c r="K24" s="519"/>
      <c r="L24" s="519"/>
    </row>
    <row r="25" spans="1:12">
      <c r="A25" s="283">
        <v>4</v>
      </c>
      <c r="B25" s="456" t="s">
        <v>371</v>
      </c>
      <c r="C25" s="456" t="s">
        <v>649</v>
      </c>
      <c r="D25" s="516" t="s">
        <v>647</v>
      </c>
      <c r="E25" s="515" t="s">
        <v>671</v>
      </c>
      <c r="F25" s="516" t="s">
        <v>329</v>
      </c>
      <c r="G25" s="517">
        <v>706731</v>
      </c>
      <c r="H25" s="517">
        <v>32800000</v>
      </c>
      <c r="I25" s="517">
        <v>33506731</v>
      </c>
      <c r="J25" s="518" t="s">
        <v>372</v>
      </c>
      <c r="K25" s="519">
        <v>6.1789555996478285E-2</v>
      </c>
      <c r="L25" s="519">
        <v>6.0600000000000001E-2</v>
      </c>
    </row>
    <row r="26" spans="1:12">
      <c r="A26" s="283">
        <v>5</v>
      </c>
      <c r="B26" s="456" t="s">
        <v>371</v>
      </c>
      <c r="C26" s="456" t="s">
        <v>649</v>
      </c>
      <c r="D26" s="516" t="s">
        <v>647</v>
      </c>
      <c r="E26" s="515" t="s">
        <v>381</v>
      </c>
      <c r="F26" s="516" t="s">
        <v>329</v>
      </c>
      <c r="G26" s="517">
        <v>0</v>
      </c>
      <c r="H26" s="517">
        <v>30310933</v>
      </c>
      <c r="I26" s="517">
        <v>30310933</v>
      </c>
      <c r="J26" s="518" t="s">
        <v>372</v>
      </c>
      <c r="K26" s="519">
        <v>5.9769414939137899E-2</v>
      </c>
      <c r="L26" s="519">
        <v>5.8299999999999998E-2</v>
      </c>
    </row>
    <row r="27" spans="1:12">
      <c r="A27" s="283">
        <v>6</v>
      </c>
      <c r="B27" s="456" t="s">
        <v>371</v>
      </c>
      <c r="C27" s="456" t="s">
        <v>649</v>
      </c>
      <c r="D27" s="516" t="s">
        <v>647</v>
      </c>
      <c r="E27" s="515" t="s">
        <v>672</v>
      </c>
      <c r="F27" s="516" t="s">
        <v>329</v>
      </c>
      <c r="G27" s="517">
        <v>990000</v>
      </c>
      <c r="H27" s="517">
        <v>0</v>
      </c>
      <c r="I27" s="517">
        <v>990000</v>
      </c>
      <c r="J27" s="518" t="s">
        <v>380</v>
      </c>
      <c r="K27" s="519">
        <v>9.047453793830007E-2</v>
      </c>
      <c r="L27" s="519">
        <v>8.7999999999999995E-2</v>
      </c>
    </row>
    <row r="28" spans="1:12">
      <c r="A28" s="283">
        <v>7</v>
      </c>
      <c r="B28" s="456" t="s">
        <v>371</v>
      </c>
      <c r="C28" s="456" t="s">
        <v>649</v>
      </c>
      <c r="D28" s="516" t="s">
        <v>647</v>
      </c>
      <c r="E28" s="515" t="s">
        <v>666</v>
      </c>
      <c r="F28" s="516" t="s">
        <v>329</v>
      </c>
      <c r="G28" s="517">
        <v>0</v>
      </c>
      <c r="H28" s="517">
        <v>302567</v>
      </c>
      <c r="I28" s="517">
        <v>302567</v>
      </c>
      <c r="J28" s="518" t="s">
        <v>380</v>
      </c>
      <c r="K28" s="519">
        <v>7.7088835044103465E-2</v>
      </c>
      <c r="L28" s="519">
        <v>6.2600000000000003E-2</v>
      </c>
    </row>
    <row r="29" spans="1:12">
      <c r="A29" s="283">
        <v>8</v>
      </c>
      <c r="B29" s="456" t="s">
        <v>382</v>
      </c>
      <c r="C29" s="456" t="s">
        <v>650</v>
      </c>
      <c r="D29" s="516" t="s">
        <v>647</v>
      </c>
      <c r="E29" s="515" t="s">
        <v>381</v>
      </c>
      <c r="F29" s="516" t="s">
        <v>329</v>
      </c>
      <c r="G29" s="517">
        <v>0</v>
      </c>
      <c r="H29" s="517">
        <v>10077350</v>
      </c>
      <c r="I29" s="517">
        <v>10077350</v>
      </c>
      <c r="J29" s="518" t="s">
        <v>380</v>
      </c>
      <c r="K29" s="519">
        <v>6.6299999999999998E-2</v>
      </c>
      <c r="L29" s="519">
        <v>6.6299999999999998E-2</v>
      </c>
    </row>
    <row r="30" spans="1:12">
      <c r="A30" s="283"/>
      <c r="B30" s="303" t="s">
        <v>251</v>
      </c>
      <c r="C30" s="303"/>
      <c r="D30" s="303"/>
      <c r="E30" s="303"/>
      <c r="F30" s="303"/>
      <c r="G30" s="304">
        <v>1696731</v>
      </c>
      <c r="H30" s="304">
        <v>78168413</v>
      </c>
      <c r="I30" s="304">
        <v>79865144</v>
      </c>
      <c r="J30" s="303"/>
      <c r="K30" s="303"/>
      <c r="L30" s="303"/>
    </row>
    <row r="31" spans="1:12"/>
    <row r="32" spans="1:12"/>
    <row r="33" spans="1:12">
      <c r="A33" s="283"/>
      <c r="B33" s="284" t="s">
        <v>272</v>
      </c>
      <c r="C33" s="283"/>
      <c r="D33" s="283"/>
      <c r="E33" s="283"/>
      <c r="F33" s="283"/>
      <c r="G33" s="283"/>
      <c r="H33" s="283"/>
      <c r="I33" s="283"/>
      <c r="J33" s="283"/>
      <c r="K33" s="283"/>
      <c r="L33" s="283"/>
    </row>
    <row r="34" spans="1:12" ht="12.6" thickBot="1">
      <c r="A34" s="283"/>
      <c r="B34" s="286"/>
      <c r="C34" s="283"/>
      <c r="D34" s="283"/>
      <c r="E34" s="283"/>
      <c r="F34" s="283"/>
      <c r="G34" s="283"/>
      <c r="H34" s="283"/>
      <c r="I34" s="283"/>
      <c r="J34" s="283"/>
      <c r="K34" s="283"/>
      <c r="L34" s="283"/>
    </row>
    <row r="35" spans="1:12">
      <c r="A35" s="283"/>
      <c r="B35" s="857" t="s">
        <v>384</v>
      </c>
      <c r="C35" s="858"/>
      <c r="D35" s="858"/>
      <c r="E35" s="858"/>
      <c r="F35" s="858"/>
      <c r="G35" s="858"/>
      <c r="H35" s="858"/>
      <c r="I35" s="858"/>
      <c r="J35" s="858"/>
      <c r="K35" s="858"/>
      <c r="L35" s="859"/>
    </row>
    <row r="36" spans="1:12">
      <c r="A36" s="283"/>
      <c r="B36" s="860" t="s">
        <v>645</v>
      </c>
      <c r="C36" s="853" t="s">
        <v>646</v>
      </c>
      <c r="D36" s="853" t="s">
        <v>663</v>
      </c>
      <c r="E36" s="853" t="s">
        <v>674</v>
      </c>
      <c r="F36" s="853" t="s">
        <v>378</v>
      </c>
      <c r="G36" s="856" t="s">
        <v>250</v>
      </c>
      <c r="H36" s="856"/>
      <c r="I36" s="856"/>
      <c r="J36" s="853" t="s">
        <v>252</v>
      </c>
      <c r="K36" s="853" t="s">
        <v>379</v>
      </c>
      <c r="L36" s="862" t="s">
        <v>254</v>
      </c>
    </row>
    <row r="37" spans="1:12" ht="36">
      <c r="A37" s="283"/>
      <c r="B37" s="861"/>
      <c r="C37" s="854"/>
      <c r="D37" s="854"/>
      <c r="E37" s="854"/>
      <c r="F37" s="854"/>
      <c r="G37" s="287" t="s">
        <v>226</v>
      </c>
      <c r="H37" s="287" t="s">
        <v>255</v>
      </c>
      <c r="I37" s="287" t="s">
        <v>251</v>
      </c>
      <c r="J37" s="854"/>
      <c r="K37" s="854"/>
      <c r="L37" s="863"/>
    </row>
    <row r="38" spans="1:12">
      <c r="A38" s="283"/>
      <c r="B38" s="861"/>
      <c r="C38" s="854"/>
      <c r="D38" s="854"/>
      <c r="E38" s="854"/>
      <c r="F38" s="854"/>
      <c r="G38" s="290" t="s">
        <v>4</v>
      </c>
      <c r="H38" s="290" t="s">
        <v>4</v>
      </c>
      <c r="I38" s="290" t="s">
        <v>4</v>
      </c>
      <c r="J38" s="854"/>
      <c r="K38" s="290" t="s">
        <v>256</v>
      </c>
      <c r="L38" s="371" t="s">
        <v>256</v>
      </c>
    </row>
    <row r="39" spans="1:12">
      <c r="A39" s="283">
        <v>1</v>
      </c>
      <c r="B39" s="520" t="s">
        <v>371</v>
      </c>
      <c r="C39" s="518" t="s">
        <v>649</v>
      </c>
      <c r="D39" s="520" t="s">
        <v>647</v>
      </c>
      <c r="E39" s="518" t="s">
        <v>664</v>
      </c>
      <c r="F39" s="520" t="s">
        <v>329</v>
      </c>
      <c r="G39" s="521">
        <v>0</v>
      </c>
      <c r="H39" s="521">
        <v>8908389</v>
      </c>
      <c r="I39" s="521">
        <v>8908389</v>
      </c>
      <c r="J39" s="518" t="s">
        <v>380</v>
      </c>
      <c r="K39" s="519">
        <v>8.8300000000000003E-2</v>
      </c>
      <c r="L39" s="519">
        <v>8.8300000000000003E-2</v>
      </c>
    </row>
    <row r="40" spans="1:12">
      <c r="A40" s="283">
        <v>2</v>
      </c>
      <c r="B40" s="520" t="s">
        <v>371</v>
      </c>
      <c r="C40" s="518" t="s">
        <v>649</v>
      </c>
      <c r="D40" s="520" t="s">
        <v>647</v>
      </c>
      <c r="E40" s="518" t="s">
        <v>665</v>
      </c>
      <c r="F40" s="520" t="s">
        <v>329</v>
      </c>
      <c r="G40" s="521">
        <v>0</v>
      </c>
      <c r="H40" s="521">
        <v>362578</v>
      </c>
      <c r="I40" s="521">
        <v>362578</v>
      </c>
      <c r="J40" s="518" t="s">
        <v>372</v>
      </c>
      <c r="K40" s="519">
        <v>0.10325123686237062</v>
      </c>
      <c r="L40" s="519">
        <v>0.10099999999999999</v>
      </c>
    </row>
    <row r="41" spans="1:12">
      <c r="A41" s="283">
        <v>3</v>
      </c>
      <c r="B41" s="520" t="s">
        <v>371</v>
      </c>
      <c r="C41" s="518" t="s">
        <v>649</v>
      </c>
      <c r="D41" s="520" t="s">
        <v>647</v>
      </c>
      <c r="E41" s="518" t="s">
        <v>664</v>
      </c>
      <c r="F41" s="520" t="s">
        <v>329</v>
      </c>
      <c r="G41" s="521">
        <v>105636</v>
      </c>
      <c r="H41" s="521">
        <v>28000000</v>
      </c>
      <c r="I41" s="521">
        <v>28105636</v>
      </c>
      <c r="J41" s="518" t="s">
        <v>372</v>
      </c>
      <c r="K41" s="519">
        <v>1.9600673674656566E-2</v>
      </c>
      <c r="L41" s="519">
        <v>1.9E-2</v>
      </c>
    </row>
    <row r="42" spans="1:12">
      <c r="A42" s="283">
        <v>4</v>
      </c>
      <c r="B42" s="520" t="s">
        <v>371</v>
      </c>
      <c r="C42" s="518" t="s">
        <v>649</v>
      </c>
      <c r="D42" s="520" t="s">
        <v>647</v>
      </c>
      <c r="E42" s="518" t="s">
        <v>385</v>
      </c>
      <c r="F42" s="520" t="s">
        <v>329</v>
      </c>
      <c r="G42" s="521">
        <v>0</v>
      </c>
      <c r="H42" s="521">
        <v>20002333</v>
      </c>
      <c r="I42" s="521">
        <v>20002333</v>
      </c>
      <c r="J42" s="518" t="s">
        <v>372</v>
      </c>
      <c r="K42" s="519">
        <v>2.1000000000000001E-2</v>
      </c>
      <c r="L42" s="519">
        <v>2.1000000000000001E-2</v>
      </c>
    </row>
    <row r="43" spans="1:12">
      <c r="A43" s="283">
        <v>5</v>
      </c>
      <c r="B43" s="520" t="s">
        <v>371</v>
      </c>
      <c r="C43" s="518" t="s">
        <v>649</v>
      </c>
      <c r="D43" s="520" t="s">
        <v>647</v>
      </c>
      <c r="E43" s="518" t="s">
        <v>667</v>
      </c>
      <c r="F43" s="520" t="s">
        <v>329</v>
      </c>
      <c r="G43" s="521">
        <v>113765</v>
      </c>
      <c r="H43" s="521">
        <v>22000000</v>
      </c>
      <c r="I43" s="521">
        <v>22113765</v>
      </c>
      <c r="J43" s="518" t="s">
        <v>372</v>
      </c>
      <c r="K43" s="519">
        <v>1.9E-2</v>
      </c>
      <c r="L43" s="519">
        <v>1.9E-2</v>
      </c>
    </row>
    <row r="44" spans="1:12" hidden="1">
      <c r="A44" s="455">
        <v>6</v>
      </c>
      <c r="B44" s="522" t="s">
        <v>371</v>
      </c>
      <c r="C44" s="523" t="s">
        <v>649</v>
      </c>
      <c r="D44" s="522" t="s">
        <v>647</v>
      </c>
      <c r="E44" s="523" t="s">
        <v>673</v>
      </c>
      <c r="F44" s="522" t="s">
        <v>329</v>
      </c>
      <c r="G44" s="524"/>
      <c r="H44" s="524"/>
      <c r="I44" s="524">
        <v>0</v>
      </c>
      <c r="J44" s="523"/>
      <c r="K44" s="525"/>
      <c r="L44" s="525"/>
    </row>
    <row r="45" spans="1:12">
      <c r="A45" s="283">
        <v>7</v>
      </c>
      <c r="B45" s="520" t="s">
        <v>371</v>
      </c>
      <c r="C45" s="518" t="s">
        <v>649</v>
      </c>
      <c r="D45" s="520" t="s">
        <v>647</v>
      </c>
      <c r="E45" s="518" t="s">
        <v>671</v>
      </c>
      <c r="F45" s="520" t="s">
        <v>329</v>
      </c>
      <c r="G45" s="526">
        <v>1021576</v>
      </c>
      <c r="H45" s="526">
        <v>0</v>
      </c>
      <c r="I45" s="526">
        <v>1021576</v>
      </c>
      <c r="J45" s="518" t="s">
        <v>372</v>
      </c>
      <c r="K45" s="519">
        <v>9.7685809352384023E-2</v>
      </c>
      <c r="L45" s="519">
        <v>9.5299999999999996E-2</v>
      </c>
    </row>
    <row r="46" spans="1:12">
      <c r="A46" s="283">
        <v>8</v>
      </c>
      <c r="B46" s="520" t="s">
        <v>371</v>
      </c>
      <c r="C46" s="518" t="s">
        <v>649</v>
      </c>
      <c r="D46" s="520" t="s">
        <v>647</v>
      </c>
      <c r="E46" s="518" t="s">
        <v>668</v>
      </c>
      <c r="F46" s="520" t="s">
        <v>329</v>
      </c>
      <c r="G46" s="526">
        <v>58897</v>
      </c>
      <c r="H46" s="526">
        <v>25000000</v>
      </c>
      <c r="I46" s="526">
        <v>25058897</v>
      </c>
      <c r="J46" s="518" t="s">
        <v>372</v>
      </c>
      <c r="K46" s="519">
        <v>1.5396290650918854E-2</v>
      </c>
      <c r="L46" s="519">
        <v>1.4999999999999999E-2</v>
      </c>
    </row>
    <row r="47" spans="1:12">
      <c r="A47" s="283">
        <v>9</v>
      </c>
      <c r="B47" s="520" t="s">
        <v>371</v>
      </c>
      <c r="C47" s="518" t="s">
        <v>649</v>
      </c>
      <c r="D47" s="520" t="s">
        <v>647</v>
      </c>
      <c r="E47" s="518" t="s">
        <v>381</v>
      </c>
      <c r="F47" s="520" t="s">
        <v>329</v>
      </c>
      <c r="G47" s="526">
        <v>0</v>
      </c>
      <c r="H47" s="526">
        <v>452350</v>
      </c>
      <c r="I47" s="526">
        <v>452350</v>
      </c>
      <c r="J47" s="518" t="s">
        <v>372</v>
      </c>
      <c r="K47" s="519">
        <v>9.8008018152835774E-2</v>
      </c>
      <c r="L47" s="519">
        <v>9.5200000000000007E-2</v>
      </c>
    </row>
    <row r="48" spans="1:12" outlineLevel="1">
      <c r="A48" s="283">
        <v>10</v>
      </c>
      <c r="B48" s="520" t="s">
        <v>371</v>
      </c>
      <c r="C48" s="518" t="s">
        <v>649</v>
      </c>
      <c r="D48" s="520" t="s">
        <v>647</v>
      </c>
      <c r="E48" s="518" t="s">
        <v>672</v>
      </c>
      <c r="F48" s="520" t="s">
        <v>329</v>
      </c>
      <c r="G48" s="526">
        <v>949333</v>
      </c>
      <c r="H48" s="526">
        <v>0</v>
      </c>
      <c r="I48" s="526">
        <v>949333</v>
      </c>
      <c r="J48" s="518" t="s">
        <v>380</v>
      </c>
      <c r="K48" s="519">
        <v>9.0881019198399304E-2</v>
      </c>
      <c r="L48" s="519">
        <v>8.7999999999999995E-2</v>
      </c>
    </row>
    <row r="49" spans="1:12" hidden="1" outlineLevel="1">
      <c r="A49" s="283">
        <v>11</v>
      </c>
      <c r="B49" s="520" t="s">
        <v>371</v>
      </c>
      <c r="C49" s="518" t="s">
        <v>649</v>
      </c>
      <c r="D49" s="520" t="s">
        <v>647</v>
      </c>
      <c r="E49" s="518" t="s">
        <v>664</v>
      </c>
      <c r="F49" s="520" t="s">
        <v>329</v>
      </c>
      <c r="G49" s="526">
        <v>0</v>
      </c>
      <c r="H49" s="526">
        <v>0</v>
      </c>
      <c r="I49" s="526">
        <v>0</v>
      </c>
      <c r="J49" s="518" t="s">
        <v>372</v>
      </c>
      <c r="K49" s="519">
        <v>0</v>
      </c>
      <c r="L49" s="519">
        <v>0</v>
      </c>
    </row>
    <row r="50" spans="1:12" hidden="1" outlineLevel="1">
      <c r="A50" s="283">
        <v>12</v>
      </c>
      <c r="B50" s="520" t="s">
        <v>371</v>
      </c>
      <c r="C50" s="518" t="s">
        <v>649</v>
      </c>
      <c r="D50" s="520" t="s">
        <v>647</v>
      </c>
      <c r="E50" s="518" t="s">
        <v>665</v>
      </c>
      <c r="F50" s="520" t="s">
        <v>329</v>
      </c>
      <c r="G50" s="526">
        <v>0</v>
      </c>
      <c r="H50" s="526">
        <v>0</v>
      </c>
      <c r="I50" s="526">
        <v>0</v>
      </c>
      <c r="J50" s="518" t="s">
        <v>372</v>
      </c>
      <c r="K50" s="519">
        <v>0</v>
      </c>
      <c r="L50" s="519">
        <v>0</v>
      </c>
    </row>
    <row r="51" spans="1:12" hidden="1" outlineLevel="1">
      <c r="A51" s="283">
        <v>12</v>
      </c>
      <c r="B51" s="520" t="s">
        <v>371</v>
      </c>
      <c r="C51" s="518" t="s">
        <v>649</v>
      </c>
      <c r="D51" s="520" t="s">
        <v>647</v>
      </c>
      <c r="E51" s="518" t="s">
        <v>381</v>
      </c>
      <c r="F51" s="520" t="s">
        <v>329</v>
      </c>
      <c r="G51" s="526">
        <v>0</v>
      </c>
      <c r="H51" s="526">
        <v>0</v>
      </c>
      <c r="I51" s="526">
        <v>0</v>
      </c>
      <c r="J51" s="518" t="s">
        <v>372</v>
      </c>
      <c r="K51" s="519">
        <v>0</v>
      </c>
      <c r="L51" s="519">
        <v>0</v>
      </c>
    </row>
    <row r="52" spans="1:12">
      <c r="A52" s="283">
        <v>13</v>
      </c>
      <c r="B52" s="520" t="s">
        <v>382</v>
      </c>
      <c r="C52" s="518" t="s">
        <v>650</v>
      </c>
      <c r="D52" s="520" t="s">
        <v>647</v>
      </c>
      <c r="E52" s="518" t="s">
        <v>381</v>
      </c>
      <c r="F52" s="520" t="s">
        <v>329</v>
      </c>
      <c r="G52" s="526">
        <v>0</v>
      </c>
      <c r="H52" s="526">
        <v>109000</v>
      </c>
      <c r="I52" s="526">
        <v>109000</v>
      </c>
      <c r="J52" s="518" t="s">
        <v>380</v>
      </c>
      <c r="K52" s="519">
        <v>9.8099999999999993E-2</v>
      </c>
      <c r="L52" s="519">
        <v>9.8099999999999993E-2</v>
      </c>
    </row>
    <row r="53" spans="1:12" ht="12.6" thickBot="1">
      <c r="A53" s="283"/>
      <c r="B53" s="306" t="s">
        <v>251</v>
      </c>
      <c r="C53" s="307"/>
      <c r="D53" s="307"/>
      <c r="E53" s="307"/>
      <c r="F53" s="307"/>
      <c r="G53" s="372">
        <v>2249207</v>
      </c>
      <c r="H53" s="372">
        <v>104834650</v>
      </c>
      <c r="I53" s="372">
        <v>107083857</v>
      </c>
      <c r="J53" s="307"/>
      <c r="K53" s="307"/>
      <c r="L53" s="315"/>
    </row>
    <row r="54" spans="1:12" ht="12.6" thickBot="1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</row>
    <row r="55" spans="1:12">
      <c r="A55" s="283"/>
      <c r="B55" s="857" t="s">
        <v>386</v>
      </c>
      <c r="C55" s="858"/>
      <c r="D55" s="858"/>
      <c r="E55" s="858"/>
      <c r="F55" s="858"/>
      <c r="G55" s="858"/>
      <c r="H55" s="858"/>
      <c r="I55" s="858"/>
      <c r="J55" s="858"/>
      <c r="K55" s="858"/>
      <c r="L55" s="859"/>
    </row>
    <row r="56" spans="1:12">
      <c r="A56" s="283"/>
      <c r="B56" s="860" t="s">
        <v>645</v>
      </c>
      <c r="C56" s="853" t="s">
        <v>646</v>
      </c>
      <c r="D56" s="853" t="s">
        <v>663</v>
      </c>
      <c r="E56" s="853" t="s">
        <v>674</v>
      </c>
      <c r="F56" s="853" t="s">
        <v>378</v>
      </c>
      <c r="G56" s="856" t="s">
        <v>250</v>
      </c>
      <c r="H56" s="856"/>
      <c r="I56" s="856"/>
      <c r="J56" s="853" t="s">
        <v>252</v>
      </c>
      <c r="K56" s="853" t="s">
        <v>379</v>
      </c>
      <c r="L56" s="862" t="s">
        <v>254</v>
      </c>
    </row>
    <row r="57" spans="1:12" ht="36">
      <c r="A57" s="283"/>
      <c r="B57" s="861"/>
      <c r="C57" s="854"/>
      <c r="D57" s="854"/>
      <c r="E57" s="854"/>
      <c r="F57" s="854"/>
      <c r="G57" s="287" t="s">
        <v>226</v>
      </c>
      <c r="H57" s="287" t="s">
        <v>255</v>
      </c>
      <c r="I57" s="287" t="s">
        <v>251</v>
      </c>
      <c r="J57" s="854"/>
      <c r="K57" s="854"/>
      <c r="L57" s="863"/>
    </row>
    <row r="58" spans="1:12">
      <c r="A58" s="283"/>
      <c r="B58" s="864"/>
      <c r="C58" s="855"/>
      <c r="D58" s="855"/>
      <c r="E58" s="855"/>
      <c r="F58" s="855"/>
      <c r="G58" s="289" t="s">
        <v>4</v>
      </c>
      <c r="H58" s="289" t="s">
        <v>4</v>
      </c>
      <c r="I58" s="289" t="s">
        <v>4</v>
      </c>
      <c r="J58" s="855"/>
      <c r="K58" s="289" t="s">
        <v>256</v>
      </c>
      <c r="L58" s="291" t="s">
        <v>256</v>
      </c>
    </row>
    <row r="59" spans="1:12">
      <c r="A59" s="283">
        <v>1</v>
      </c>
      <c r="B59" s="520" t="s">
        <v>371</v>
      </c>
      <c r="C59" s="518" t="s">
        <v>649</v>
      </c>
      <c r="D59" s="520" t="s">
        <v>647</v>
      </c>
      <c r="E59" s="518" t="s">
        <v>664</v>
      </c>
      <c r="F59" s="520" t="s">
        <v>329</v>
      </c>
      <c r="G59" s="521">
        <v>0</v>
      </c>
      <c r="H59" s="521">
        <v>8908389</v>
      </c>
      <c r="I59" s="521">
        <v>8908389</v>
      </c>
      <c r="J59" s="518" t="s">
        <v>380</v>
      </c>
      <c r="K59" s="519">
        <v>8.8300000000000003E-2</v>
      </c>
      <c r="L59" s="519">
        <v>8.8300000000000003E-2</v>
      </c>
    </row>
    <row r="60" spans="1:12">
      <c r="A60" s="283">
        <v>2</v>
      </c>
      <c r="B60" s="520" t="s">
        <v>371</v>
      </c>
      <c r="C60" s="518" t="s">
        <v>649</v>
      </c>
      <c r="D60" s="520" t="s">
        <v>647</v>
      </c>
      <c r="E60" s="518" t="s">
        <v>665</v>
      </c>
      <c r="F60" s="520" t="s">
        <v>329</v>
      </c>
      <c r="G60" s="521">
        <v>0</v>
      </c>
      <c r="H60" s="521">
        <v>378447</v>
      </c>
      <c r="I60" s="521">
        <v>378447</v>
      </c>
      <c r="J60" s="518" t="s">
        <v>372</v>
      </c>
      <c r="K60" s="519">
        <v>0.10325123686237062</v>
      </c>
      <c r="L60" s="519">
        <v>0.10099999999999999</v>
      </c>
    </row>
    <row r="61" spans="1:12">
      <c r="A61" s="283">
        <v>3</v>
      </c>
      <c r="B61" s="520" t="s">
        <v>371</v>
      </c>
      <c r="C61" s="518" t="s">
        <v>649</v>
      </c>
      <c r="D61" s="520" t="s">
        <v>647</v>
      </c>
      <c r="E61" s="518" t="s">
        <v>664</v>
      </c>
      <c r="F61" s="520" t="s">
        <v>329</v>
      </c>
      <c r="G61" s="521">
        <v>140448</v>
      </c>
      <c r="H61" s="521">
        <v>28000000</v>
      </c>
      <c r="I61" s="521">
        <v>28140448</v>
      </c>
      <c r="J61" s="518" t="s">
        <v>372</v>
      </c>
      <c r="K61" s="519">
        <v>1.9600673674656566E-2</v>
      </c>
      <c r="L61" s="519">
        <v>1.9E-2</v>
      </c>
    </row>
    <row r="62" spans="1:12">
      <c r="A62" s="283">
        <v>4</v>
      </c>
      <c r="B62" s="520" t="s">
        <v>371</v>
      </c>
      <c r="C62" s="518" t="s">
        <v>649</v>
      </c>
      <c r="D62" s="520" t="s">
        <v>647</v>
      </c>
      <c r="E62" s="518" t="s">
        <v>385</v>
      </c>
      <c r="F62" s="520" t="s">
        <v>329</v>
      </c>
      <c r="G62" s="521">
        <v>0</v>
      </c>
      <c r="H62" s="521">
        <v>20002333</v>
      </c>
      <c r="I62" s="521">
        <v>20002333</v>
      </c>
      <c r="J62" s="518" t="s">
        <v>372</v>
      </c>
      <c r="K62" s="519">
        <v>2.1000000000000001E-2</v>
      </c>
      <c r="L62" s="519">
        <v>2.1000000000000001E-2</v>
      </c>
    </row>
    <row r="63" spans="1:12">
      <c r="A63" s="283">
        <v>5</v>
      </c>
      <c r="B63" s="520" t="s">
        <v>371</v>
      </c>
      <c r="C63" s="518" t="s">
        <v>649</v>
      </c>
      <c r="D63" s="520" t="s">
        <v>647</v>
      </c>
      <c r="E63" s="518" t="s">
        <v>667</v>
      </c>
      <c r="F63" s="520" t="s">
        <v>329</v>
      </c>
      <c r="G63" s="521">
        <v>113765</v>
      </c>
      <c r="H63" s="521">
        <v>22000000</v>
      </c>
      <c r="I63" s="521">
        <v>22113765</v>
      </c>
      <c r="J63" s="518" t="s">
        <v>372</v>
      </c>
      <c r="K63" s="519">
        <v>1.9E-2</v>
      </c>
      <c r="L63" s="519">
        <v>1.9E-2</v>
      </c>
    </row>
    <row r="64" spans="1:12" hidden="1">
      <c r="A64" s="455">
        <v>6</v>
      </c>
      <c r="B64" s="522" t="s">
        <v>371</v>
      </c>
      <c r="C64" s="523" t="s">
        <v>649</v>
      </c>
      <c r="D64" s="522" t="s">
        <v>647</v>
      </c>
      <c r="E64" s="523" t="s">
        <v>673</v>
      </c>
      <c r="F64" s="522" t="s">
        <v>329</v>
      </c>
      <c r="G64" s="524">
        <v>0</v>
      </c>
      <c r="H64" s="524">
        <v>0</v>
      </c>
      <c r="I64" s="524">
        <v>0</v>
      </c>
      <c r="J64" s="523">
        <v>0</v>
      </c>
      <c r="K64" s="525">
        <v>0</v>
      </c>
      <c r="L64" s="525">
        <v>0</v>
      </c>
    </row>
    <row r="65" spans="1:12">
      <c r="A65" s="283">
        <v>7</v>
      </c>
      <c r="B65" s="520" t="s">
        <v>371</v>
      </c>
      <c r="C65" s="518" t="s">
        <v>649</v>
      </c>
      <c r="D65" s="520" t="s">
        <v>647</v>
      </c>
      <c r="E65" s="518" t="s">
        <v>671</v>
      </c>
      <c r="F65" s="520" t="s">
        <v>329</v>
      </c>
      <c r="G65" s="526">
        <v>1094044</v>
      </c>
      <c r="H65" s="526">
        <v>0</v>
      </c>
      <c r="I65" s="526">
        <v>1094044</v>
      </c>
      <c r="J65" s="518" t="s">
        <v>372</v>
      </c>
      <c r="K65" s="519">
        <v>9.7685809352384023E-2</v>
      </c>
      <c r="L65" s="519">
        <v>9.5299999999999996E-2</v>
      </c>
    </row>
    <row r="66" spans="1:12">
      <c r="A66" s="283">
        <v>8</v>
      </c>
      <c r="B66" s="520" t="s">
        <v>371</v>
      </c>
      <c r="C66" s="518" t="s">
        <v>649</v>
      </c>
      <c r="D66" s="520" t="s">
        <v>647</v>
      </c>
      <c r="E66" s="518" t="s">
        <v>668</v>
      </c>
      <c r="F66" s="520" t="s">
        <v>329</v>
      </c>
      <c r="G66" s="526">
        <v>131250</v>
      </c>
      <c r="H66" s="526">
        <v>25000000</v>
      </c>
      <c r="I66" s="526">
        <v>25131250</v>
      </c>
      <c r="J66" s="518" t="s">
        <v>372</v>
      </c>
      <c r="K66" s="519">
        <v>1.5396290650918854E-2</v>
      </c>
      <c r="L66" s="519">
        <v>1.4999999999999999E-2</v>
      </c>
    </row>
    <row r="67" spans="1:12">
      <c r="A67" s="283">
        <v>9</v>
      </c>
      <c r="B67" s="520" t="s">
        <v>371</v>
      </c>
      <c r="C67" s="518" t="s">
        <v>649</v>
      </c>
      <c r="D67" s="520" t="s">
        <v>647</v>
      </c>
      <c r="E67" s="518" t="s">
        <v>381</v>
      </c>
      <c r="F67" s="520" t="s">
        <v>329</v>
      </c>
      <c r="G67" s="526">
        <v>0</v>
      </c>
      <c r="H67" s="526">
        <v>523600</v>
      </c>
      <c r="I67" s="526">
        <v>523600</v>
      </c>
      <c r="J67" s="518" t="s">
        <v>372</v>
      </c>
      <c r="K67" s="519">
        <v>9.8008018152835774E-2</v>
      </c>
      <c r="L67" s="519">
        <v>9.5200000000000007E-2</v>
      </c>
    </row>
    <row r="68" spans="1:12" outlineLevel="1">
      <c r="A68" s="283">
        <v>10</v>
      </c>
      <c r="B68" s="520" t="s">
        <v>371</v>
      </c>
      <c r="C68" s="518" t="s">
        <v>649</v>
      </c>
      <c r="D68" s="520" t="s">
        <v>647</v>
      </c>
      <c r="E68" s="518" t="s">
        <v>672</v>
      </c>
      <c r="F68" s="520" t="s">
        <v>329</v>
      </c>
      <c r="G68" s="526">
        <v>997333</v>
      </c>
      <c r="H68" s="526">
        <v>0</v>
      </c>
      <c r="I68" s="526">
        <v>997333</v>
      </c>
      <c r="J68" s="518" t="s">
        <v>380</v>
      </c>
      <c r="K68" s="519">
        <v>9.0881019198399304E-2</v>
      </c>
      <c r="L68" s="519">
        <v>8.7999999999999995E-2</v>
      </c>
    </row>
    <row r="69" spans="1:12" hidden="1" outlineLevel="1">
      <c r="A69" s="283">
        <v>11</v>
      </c>
      <c r="B69" s="520" t="s">
        <v>371</v>
      </c>
      <c r="C69" s="518" t="s">
        <v>649</v>
      </c>
      <c r="D69" s="520" t="s">
        <v>647</v>
      </c>
      <c r="E69" s="518" t="s">
        <v>664</v>
      </c>
      <c r="F69" s="520" t="s">
        <v>329</v>
      </c>
      <c r="G69" s="526">
        <v>0</v>
      </c>
      <c r="H69" s="526">
        <v>0</v>
      </c>
      <c r="I69" s="526">
        <v>0</v>
      </c>
      <c r="J69" s="518" t="s">
        <v>372</v>
      </c>
      <c r="K69" s="519">
        <v>0</v>
      </c>
      <c r="L69" s="519">
        <v>0</v>
      </c>
    </row>
    <row r="70" spans="1:12" hidden="1" outlineLevel="1">
      <c r="A70" s="283">
        <v>12</v>
      </c>
      <c r="B70" s="520" t="s">
        <v>371</v>
      </c>
      <c r="C70" s="518" t="s">
        <v>649</v>
      </c>
      <c r="D70" s="520" t="s">
        <v>647</v>
      </c>
      <c r="E70" s="518" t="s">
        <v>665</v>
      </c>
      <c r="F70" s="520" t="s">
        <v>329</v>
      </c>
      <c r="G70" s="526">
        <v>0</v>
      </c>
      <c r="H70" s="526">
        <v>0</v>
      </c>
      <c r="I70" s="526">
        <v>0</v>
      </c>
      <c r="J70" s="518" t="s">
        <v>372</v>
      </c>
      <c r="K70" s="519">
        <v>0</v>
      </c>
      <c r="L70" s="519">
        <v>0</v>
      </c>
    </row>
    <row r="71" spans="1:12" hidden="1" outlineLevel="1">
      <c r="A71" s="283">
        <v>12</v>
      </c>
      <c r="B71" s="520" t="s">
        <v>371</v>
      </c>
      <c r="C71" s="518" t="s">
        <v>649</v>
      </c>
      <c r="D71" s="520" t="s">
        <v>647</v>
      </c>
      <c r="E71" s="518" t="s">
        <v>381</v>
      </c>
      <c r="F71" s="520" t="s">
        <v>329</v>
      </c>
      <c r="G71" s="526">
        <v>0</v>
      </c>
      <c r="H71" s="526">
        <v>0</v>
      </c>
      <c r="I71" s="526">
        <v>0</v>
      </c>
      <c r="J71" s="518" t="s">
        <v>372</v>
      </c>
      <c r="K71" s="519">
        <v>0</v>
      </c>
      <c r="L71" s="519">
        <v>0</v>
      </c>
    </row>
    <row r="72" spans="1:12">
      <c r="A72" s="283">
        <v>13</v>
      </c>
      <c r="B72" s="520" t="s">
        <v>382</v>
      </c>
      <c r="C72" s="518" t="s">
        <v>650</v>
      </c>
      <c r="D72" s="520" t="s">
        <v>647</v>
      </c>
      <c r="E72" s="518" t="s">
        <v>381</v>
      </c>
      <c r="F72" s="520" t="s">
        <v>329</v>
      </c>
      <c r="G72" s="526">
        <v>0</v>
      </c>
      <c r="H72" s="526">
        <v>109000</v>
      </c>
      <c r="I72" s="526">
        <v>109000</v>
      </c>
      <c r="J72" s="518" t="s">
        <v>380</v>
      </c>
      <c r="K72" s="519">
        <v>9.8099999999999993E-2</v>
      </c>
      <c r="L72" s="519">
        <v>9.8099999999999993E-2</v>
      </c>
    </row>
    <row r="73" spans="1:12" ht="12.6" thickBot="1">
      <c r="A73" s="283"/>
      <c r="B73" s="306" t="s">
        <v>251</v>
      </c>
      <c r="C73" s="307"/>
      <c r="D73" s="307"/>
      <c r="E73" s="307"/>
      <c r="F73" s="307"/>
      <c r="G73" s="372">
        <v>2476840</v>
      </c>
      <c r="H73" s="372">
        <v>104921769</v>
      </c>
      <c r="I73" s="372">
        <v>107398609</v>
      </c>
      <c r="J73" s="307"/>
      <c r="K73" s="307"/>
      <c r="L73" s="315"/>
    </row>
    <row r="74" spans="1:12"/>
  </sheetData>
  <mergeCells count="40">
    <mergeCell ref="B55:L55"/>
    <mergeCell ref="B56:B58"/>
    <mergeCell ref="C56:C58"/>
    <mergeCell ref="D56:D58"/>
    <mergeCell ref="E56:E58"/>
    <mergeCell ref="F56:F58"/>
    <mergeCell ref="G56:I56"/>
    <mergeCell ref="J56:J58"/>
    <mergeCell ref="K56:K57"/>
    <mergeCell ref="L56:L57"/>
    <mergeCell ref="B35:L35"/>
    <mergeCell ref="B36:B38"/>
    <mergeCell ref="C36:C38"/>
    <mergeCell ref="D36:D38"/>
    <mergeCell ref="E36:E38"/>
    <mergeCell ref="F36:F38"/>
    <mergeCell ref="G36:I36"/>
    <mergeCell ref="J36:J38"/>
    <mergeCell ref="K36:K37"/>
    <mergeCell ref="L36:L37"/>
    <mergeCell ref="B18:L18"/>
    <mergeCell ref="B19:B21"/>
    <mergeCell ref="C19:C21"/>
    <mergeCell ref="D19:D21"/>
    <mergeCell ref="E19:E21"/>
    <mergeCell ref="F19:F21"/>
    <mergeCell ref="G19:I19"/>
    <mergeCell ref="J19:J21"/>
    <mergeCell ref="K19:K20"/>
    <mergeCell ref="L19:L20"/>
    <mergeCell ref="B4:L4"/>
    <mergeCell ref="B5:B7"/>
    <mergeCell ref="C5:C7"/>
    <mergeCell ref="D5:D7"/>
    <mergeCell ref="E5:E7"/>
    <mergeCell ref="F5:F7"/>
    <mergeCell ref="G5:I5"/>
    <mergeCell ref="J5:J7"/>
    <mergeCell ref="K5:K6"/>
    <mergeCell ref="L5:L6"/>
  </mergeCells>
  <pageMargins left="0.7" right="0.7" top="0.75" bottom="0.75" header="0.3" footer="0.3"/>
  <pageSetup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9">
    <tabColor theme="9" tint="-0.249977111117893"/>
  </sheetPr>
  <dimension ref="A1:N79"/>
  <sheetViews>
    <sheetView showGridLines="0" zoomScaleNormal="100" workbookViewId="0">
      <selection activeCell="A69" sqref="A69:XFD1048576"/>
    </sheetView>
  </sheetViews>
  <sheetFormatPr baseColWidth="10" defaultColWidth="0" defaultRowHeight="12" zeroHeight="1"/>
  <cols>
    <col min="1" max="1" width="11.5546875" style="8" bestFit="1" customWidth="1"/>
    <col min="2" max="2" width="11.5546875" style="8" customWidth="1"/>
    <col min="3" max="3" width="22" style="8" bestFit="1" customWidth="1"/>
    <col min="4" max="4" width="11.5546875" style="8" customWidth="1"/>
    <col min="5" max="5" width="15.5546875" style="8" customWidth="1"/>
    <col min="6" max="6" width="11.5546875" style="8" customWidth="1"/>
    <col min="7" max="8" width="14.88671875" style="8" customWidth="1"/>
    <col min="9" max="9" width="11.5546875" style="8" hidden="1" customWidth="1"/>
    <col min="10" max="10" width="20.33203125" style="8" customWidth="1"/>
    <col min="11" max="11" width="11.5546875" style="8" customWidth="1"/>
    <col min="12" max="13" width="11.5546875" style="8" bestFit="1" customWidth="1"/>
    <col min="14" max="14" width="11.5546875" style="8" customWidth="1"/>
    <col min="15" max="16384" width="11.5546875" style="8" hidden="1"/>
  </cols>
  <sheetData>
    <row r="1" spans="1:13"/>
    <row r="2" spans="1:13">
      <c r="A2" s="283"/>
      <c r="B2" s="284" t="s">
        <v>245</v>
      </c>
      <c r="C2" s="285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>
      <c r="A3" s="283"/>
      <c r="B3" s="286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1:13">
      <c r="A4" s="283"/>
      <c r="B4" s="850" t="s">
        <v>387</v>
      </c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2"/>
    </row>
    <row r="5" spans="1:13">
      <c r="A5" s="283"/>
      <c r="B5" s="853" t="s">
        <v>645</v>
      </c>
      <c r="C5" s="853" t="s">
        <v>646</v>
      </c>
      <c r="D5" s="853" t="s">
        <v>663</v>
      </c>
      <c r="E5" s="853" t="s">
        <v>674</v>
      </c>
      <c r="F5" s="853" t="s">
        <v>378</v>
      </c>
      <c r="G5" s="856" t="s">
        <v>250</v>
      </c>
      <c r="H5" s="856"/>
      <c r="I5" s="856"/>
      <c r="J5" s="856"/>
      <c r="K5" s="853" t="s">
        <v>252</v>
      </c>
      <c r="L5" s="853" t="s">
        <v>379</v>
      </c>
      <c r="M5" s="853" t="s">
        <v>254</v>
      </c>
    </row>
    <row r="6" spans="1:13" ht="36">
      <c r="A6" s="283"/>
      <c r="B6" s="854"/>
      <c r="C6" s="854"/>
      <c r="D6" s="854"/>
      <c r="E6" s="854"/>
      <c r="F6" s="854"/>
      <c r="G6" s="287" t="s">
        <v>270</v>
      </c>
      <c r="H6" s="287" t="s">
        <v>271</v>
      </c>
      <c r="I6" s="287" t="s">
        <v>230</v>
      </c>
      <c r="J6" s="287" t="s">
        <v>251</v>
      </c>
      <c r="K6" s="854"/>
      <c r="L6" s="854"/>
      <c r="M6" s="854"/>
    </row>
    <row r="7" spans="1:13">
      <c r="A7" s="283"/>
      <c r="B7" s="855"/>
      <c r="C7" s="855"/>
      <c r="D7" s="855"/>
      <c r="E7" s="855"/>
      <c r="F7" s="855"/>
      <c r="G7" s="289" t="s">
        <v>4</v>
      </c>
      <c r="H7" s="289" t="s">
        <v>4</v>
      </c>
      <c r="I7" s="289" t="s">
        <v>4</v>
      </c>
      <c r="J7" s="289" t="s">
        <v>4</v>
      </c>
      <c r="K7" s="855"/>
      <c r="L7" s="290" t="s">
        <v>256</v>
      </c>
      <c r="M7" s="290" t="s">
        <v>256</v>
      </c>
    </row>
    <row r="8" spans="1:13">
      <c r="A8" s="283">
        <v>1</v>
      </c>
      <c r="B8" s="527" t="s">
        <v>371</v>
      </c>
      <c r="C8" s="528" t="s">
        <v>649</v>
      </c>
      <c r="D8" s="527" t="s">
        <v>647</v>
      </c>
      <c r="E8" s="528" t="s">
        <v>665</v>
      </c>
      <c r="F8" s="527" t="s">
        <v>329</v>
      </c>
      <c r="G8" s="529">
        <v>19268982</v>
      </c>
      <c r="H8" s="529">
        <v>0</v>
      </c>
      <c r="I8" s="529">
        <v>0</v>
      </c>
      <c r="J8" s="301">
        <v>19268982</v>
      </c>
      <c r="K8" s="528" t="s">
        <v>372</v>
      </c>
      <c r="L8" s="302">
        <v>6.4291841235596572E-2</v>
      </c>
      <c r="M8" s="302">
        <v>6.3199999999999992E-2</v>
      </c>
    </row>
    <row r="9" spans="1:13">
      <c r="A9" s="283">
        <v>2</v>
      </c>
      <c r="B9" s="527" t="s">
        <v>371</v>
      </c>
      <c r="C9" s="528" t="s">
        <v>649</v>
      </c>
      <c r="D9" s="527" t="s">
        <v>647</v>
      </c>
      <c r="E9" s="528" t="s">
        <v>671</v>
      </c>
      <c r="F9" s="527" t="s">
        <v>329</v>
      </c>
      <c r="G9" s="529">
        <v>0</v>
      </c>
      <c r="H9" s="529">
        <v>0</v>
      </c>
      <c r="I9" s="529">
        <v>0</v>
      </c>
      <c r="J9" s="529">
        <v>0</v>
      </c>
      <c r="K9" s="528" t="s">
        <v>372</v>
      </c>
      <c r="L9" s="530">
        <v>6.1789555996478285E-2</v>
      </c>
      <c r="M9" s="530">
        <v>6.0600000000000001E-2</v>
      </c>
    </row>
    <row r="10" spans="1:13">
      <c r="A10" s="283">
        <v>3</v>
      </c>
      <c r="B10" s="527" t="s">
        <v>371</v>
      </c>
      <c r="C10" s="528" t="s">
        <v>649</v>
      </c>
      <c r="D10" s="527" t="s">
        <v>647</v>
      </c>
      <c r="E10" s="528" t="s">
        <v>381</v>
      </c>
      <c r="F10" s="527" t="s">
        <v>329</v>
      </c>
      <c r="G10" s="529">
        <v>0</v>
      </c>
      <c r="H10" s="529">
        <v>0</v>
      </c>
      <c r="I10" s="529">
        <v>0</v>
      </c>
      <c r="J10" s="529">
        <v>0</v>
      </c>
      <c r="K10" s="528" t="s">
        <v>372</v>
      </c>
      <c r="L10" s="530">
        <v>5.9769414939137899E-2</v>
      </c>
      <c r="M10" s="530">
        <v>5.8299999999999998E-2</v>
      </c>
    </row>
    <row r="11" spans="1:13">
      <c r="A11" s="283">
        <v>4</v>
      </c>
      <c r="B11" s="527" t="s">
        <v>371</v>
      </c>
      <c r="C11" s="528" t="s">
        <v>649</v>
      </c>
      <c r="D11" s="527" t="s">
        <v>647</v>
      </c>
      <c r="E11" s="528" t="s">
        <v>672</v>
      </c>
      <c r="F11" s="527" t="s">
        <v>329</v>
      </c>
      <c r="G11" s="529">
        <v>29920000</v>
      </c>
      <c r="H11" s="529">
        <v>0</v>
      </c>
      <c r="I11" s="529">
        <v>0</v>
      </c>
      <c r="J11" s="529">
        <v>29920000</v>
      </c>
      <c r="K11" s="528" t="s">
        <v>380</v>
      </c>
      <c r="L11" s="530">
        <v>9.047453793830007E-2</v>
      </c>
      <c r="M11" s="530">
        <v>8.7999999999999995E-2</v>
      </c>
    </row>
    <row r="12" spans="1:13">
      <c r="A12" s="283">
        <v>5</v>
      </c>
      <c r="B12" s="527" t="s">
        <v>371</v>
      </c>
      <c r="C12" s="528" t="s">
        <v>649</v>
      </c>
      <c r="D12" s="527" t="s">
        <v>647</v>
      </c>
      <c r="E12" s="528" t="s">
        <v>666</v>
      </c>
      <c r="F12" s="527" t="s">
        <v>329</v>
      </c>
      <c r="G12" s="529">
        <v>0</v>
      </c>
      <c r="H12" s="529">
        <v>29733225</v>
      </c>
      <c r="I12" s="529">
        <v>0</v>
      </c>
      <c r="J12" s="529">
        <v>29733225</v>
      </c>
      <c r="K12" s="528" t="s">
        <v>380</v>
      </c>
      <c r="L12" s="530">
        <v>7.7088835044103465E-2</v>
      </c>
      <c r="M12" s="530">
        <v>6.2600000000000003E-2</v>
      </c>
    </row>
    <row r="13" spans="1:13">
      <c r="A13" s="283">
        <v>6</v>
      </c>
      <c r="B13" s="527" t="s">
        <v>382</v>
      </c>
      <c r="C13" s="528" t="s">
        <v>650</v>
      </c>
      <c r="D13" s="527" t="s">
        <v>647</v>
      </c>
      <c r="E13" s="528" t="s">
        <v>381</v>
      </c>
      <c r="F13" s="527" t="s">
        <v>329</v>
      </c>
      <c r="G13" s="529">
        <v>10000000</v>
      </c>
      <c r="H13" s="529">
        <v>0</v>
      </c>
      <c r="I13" s="529">
        <v>0</v>
      </c>
      <c r="J13" s="529">
        <v>10000000</v>
      </c>
      <c r="K13" s="528" t="s">
        <v>380</v>
      </c>
      <c r="L13" s="530">
        <v>6.6299999999999998E-2</v>
      </c>
      <c r="M13" s="530">
        <v>6.6299999999999998E-2</v>
      </c>
    </row>
    <row r="14" spans="1:13">
      <c r="A14" s="283"/>
      <c r="B14" s="303" t="s">
        <v>251</v>
      </c>
      <c r="C14" s="303"/>
      <c r="D14" s="303"/>
      <c r="E14" s="303"/>
      <c r="F14" s="303"/>
      <c r="G14" s="304">
        <v>59188982</v>
      </c>
      <c r="H14" s="304">
        <v>29733225</v>
      </c>
      <c r="I14" s="304">
        <v>0</v>
      </c>
      <c r="J14" s="304">
        <v>88922207</v>
      </c>
      <c r="K14" s="303"/>
      <c r="L14" s="457"/>
      <c r="M14" s="457"/>
    </row>
    <row r="15" spans="1:13">
      <c r="A15" s="283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</row>
    <row r="16" spans="1:13">
      <c r="A16" s="283"/>
      <c r="B16" s="850" t="s">
        <v>388</v>
      </c>
      <c r="C16" s="851"/>
      <c r="D16" s="851"/>
      <c r="E16" s="851"/>
      <c r="F16" s="851"/>
      <c r="G16" s="851"/>
      <c r="H16" s="851"/>
      <c r="I16" s="851"/>
      <c r="J16" s="851"/>
      <c r="K16" s="851"/>
      <c r="L16" s="851"/>
      <c r="M16" s="852"/>
    </row>
    <row r="17" spans="1:13">
      <c r="A17" s="283"/>
      <c r="B17" s="853" t="s">
        <v>645</v>
      </c>
      <c r="C17" s="853" t="s">
        <v>646</v>
      </c>
      <c r="D17" s="853" t="s">
        <v>663</v>
      </c>
      <c r="E17" s="853" t="s">
        <v>674</v>
      </c>
      <c r="F17" s="853" t="s">
        <v>378</v>
      </c>
      <c r="G17" s="856" t="s">
        <v>250</v>
      </c>
      <c r="H17" s="856"/>
      <c r="I17" s="856"/>
      <c r="J17" s="856"/>
      <c r="K17" s="853" t="s">
        <v>252</v>
      </c>
      <c r="L17" s="853" t="s">
        <v>379</v>
      </c>
      <c r="M17" s="853" t="s">
        <v>254</v>
      </c>
    </row>
    <row r="18" spans="1:13" ht="36">
      <c r="A18" s="283"/>
      <c r="B18" s="854"/>
      <c r="C18" s="854"/>
      <c r="D18" s="854"/>
      <c r="E18" s="854"/>
      <c r="F18" s="854"/>
      <c r="G18" s="287" t="s">
        <v>270</v>
      </c>
      <c r="H18" s="287" t="s">
        <v>271</v>
      </c>
      <c r="I18" s="287" t="s">
        <v>230</v>
      </c>
      <c r="J18" s="287" t="s">
        <v>251</v>
      </c>
      <c r="K18" s="854"/>
      <c r="L18" s="854"/>
      <c r="M18" s="854"/>
    </row>
    <row r="19" spans="1:13">
      <c r="A19" s="283"/>
      <c r="B19" s="855"/>
      <c r="C19" s="855"/>
      <c r="D19" s="855"/>
      <c r="E19" s="855"/>
      <c r="F19" s="855"/>
      <c r="G19" s="289" t="s">
        <v>4</v>
      </c>
      <c r="H19" s="289" t="s">
        <v>4</v>
      </c>
      <c r="I19" s="289" t="s">
        <v>4</v>
      </c>
      <c r="J19" s="289" t="s">
        <v>4</v>
      </c>
      <c r="K19" s="855"/>
      <c r="L19" s="290" t="s">
        <v>256</v>
      </c>
      <c r="M19" s="290" t="s">
        <v>256</v>
      </c>
    </row>
    <row r="20" spans="1:13">
      <c r="A20" s="283">
        <v>1</v>
      </c>
      <c r="B20" s="527" t="s">
        <v>371</v>
      </c>
      <c r="C20" s="528" t="s">
        <v>649</v>
      </c>
      <c r="D20" s="527" t="s">
        <v>647</v>
      </c>
      <c r="E20" s="528" t="s">
        <v>665</v>
      </c>
      <c r="F20" s="527" t="s">
        <v>329</v>
      </c>
      <c r="G20" s="529">
        <v>19270304</v>
      </c>
      <c r="H20" s="529">
        <v>0</v>
      </c>
      <c r="I20" s="529">
        <v>0</v>
      </c>
      <c r="J20" s="529">
        <v>19270304</v>
      </c>
      <c r="K20" s="528" t="s">
        <v>372</v>
      </c>
      <c r="L20" s="302">
        <v>6.4291841235596572E-2</v>
      </c>
      <c r="M20" s="302">
        <v>6.3199999999999992E-2</v>
      </c>
    </row>
    <row r="21" spans="1:13">
      <c r="A21" s="283">
        <v>2</v>
      </c>
      <c r="B21" s="527" t="s">
        <v>371</v>
      </c>
      <c r="C21" s="528" t="s">
        <v>649</v>
      </c>
      <c r="D21" s="527" t="s">
        <v>647</v>
      </c>
      <c r="E21" s="528" t="s">
        <v>671</v>
      </c>
      <c r="F21" s="527" t="s">
        <v>329</v>
      </c>
      <c r="G21" s="529">
        <v>0</v>
      </c>
      <c r="H21" s="529">
        <v>0</v>
      </c>
      <c r="I21" s="529">
        <v>0</v>
      </c>
      <c r="J21" s="529">
        <v>0</v>
      </c>
      <c r="K21" s="528" t="s">
        <v>372</v>
      </c>
      <c r="L21" s="530">
        <v>6.1789555996478285E-2</v>
      </c>
      <c r="M21" s="530">
        <v>6.0600000000000001E-2</v>
      </c>
    </row>
    <row r="22" spans="1:13">
      <c r="A22" s="283">
        <v>3</v>
      </c>
      <c r="B22" s="527" t="s">
        <v>371</v>
      </c>
      <c r="C22" s="528" t="s">
        <v>649</v>
      </c>
      <c r="D22" s="527" t="s">
        <v>647</v>
      </c>
      <c r="E22" s="528" t="s">
        <v>381</v>
      </c>
      <c r="F22" s="527" t="s">
        <v>329</v>
      </c>
      <c r="G22" s="529">
        <v>0</v>
      </c>
      <c r="H22" s="529">
        <v>0</v>
      </c>
      <c r="I22" s="529">
        <v>0</v>
      </c>
      <c r="J22" s="529">
        <v>0</v>
      </c>
      <c r="K22" s="528" t="s">
        <v>372</v>
      </c>
      <c r="L22" s="530">
        <v>5.9769414939137899E-2</v>
      </c>
      <c r="M22" s="530">
        <v>5.8299999999999998E-2</v>
      </c>
    </row>
    <row r="23" spans="1:13">
      <c r="A23" s="283">
        <v>4</v>
      </c>
      <c r="B23" s="527" t="s">
        <v>371</v>
      </c>
      <c r="C23" s="528" t="s">
        <v>649</v>
      </c>
      <c r="D23" s="527" t="s">
        <v>647</v>
      </c>
      <c r="E23" s="528" t="s">
        <v>672</v>
      </c>
      <c r="F23" s="527" t="s">
        <v>329</v>
      </c>
      <c r="G23" s="529">
        <v>30000000</v>
      </c>
      <c r="H23" s="529">
        <v>0</v>
      </c>
      <c r="I23" s="529">
        <v>0</v>
      </c>
      <c r="J23" s="529">
        <v>30000000</v>
      </c>
      <c r="K23" s="528" t="s">
        <v>380</v>
      </c>
      <c r="L23" s="530">
        <v>9.047453793830007E-2</v>
      </c>
      <c r="M23" s="530">
        <v>8.7999999999999995E-2</v>
      </c>
    </row>
    <row r="24" spans="1:13">
      <c r="A24" s="283">
        <v>5</v>
      </c>
      <c r="B24" s="527" t="s">
        <v>371</v>
      </c>
      <c r="C24" s="528" t="s">
        <v>649</v>
      </c>
      <c r="D24" s="527" t="s">
        <v>647</v>
      </c>
      <c r="E24" s="528" t="s">
        <v>666</v>
      </c>
      <c r="F24" s="527" t="s">
        <v>329</v>
      </c>
      <c r="G24" s="529">
        <v>0</v>
      </c>
      <c r="H24" s="529">
        <v>30000000</v>
      </c>
      <c r="I24" s="529">
        <v>0</v>
      </c>
      <c r="J24" s="529">
        <v>30000000</v>
      </c>
      <c r="K24" s="528" t="s">
        <v>380</v>
      </c>
      <c r="L24" s="530">
        <v>7.7088835044103465E-2</v>
      </c>
      <c r="M24" s="530">
        <v>6.2600000000000003E-2</v>
      </c>
    </row>
    <row r="25" spans="1:13">
      <c r="A25" s="283">
        <v>6</v>
      </c>
      <c r="B25" s="527" t="s">
        <v>382</v>
      </c>
      <c r="C25" s="528" t="s">
        <v>650</v>
      </c>
      <c r="D25" s="527" t="s">
        <v>647</v>
      </c>
      <c r="E25" s="528" t="s">
        <v>381</v>
      </c>
      <c r="F25" s="527" t="s">
        <v>329</v>
      </c>
      <c r="G25" s="529">
        <v>10000000</v>
      </c>
      <c r="H25" s="529">
        <v>0</v>
      </c>
      <c r="I25" s="529">
        <v>0</v>
      </c>
      <c r="J25" s="529">
        <v>10000000</v>
      </c>
      <c r="K25" s="528" t="s">
        <v>380</v>
      </c>
      <c r="L25" s="530">
        <v>6.6299999999999998E-2</v>
      </c>
      <c r="M25" s="530">
        <v>6.6299999999999998E-2</v>
      </c>
    </row>
    <row r="26" spans="1:13">
      <c r="A26" s="283"/>
      <c r="B26" s="303" t="s">
        <v>251</v>
      </c>
      <c r="C26" s="303"/>
      <c r="D26" s="303"/>
      <c r="E26" s="303"/>
      <c r="F26" s="303"/>
      <c r="G26" s="304">
        <v>59270304</v>
      </c>
      <c r="H26" s="304">
        <v>30000000</v>
      </c>
      <c r="I26" s="304">
        <v>0</v>
      </c>
      <c r="J26" s="304">
        <v>89270304</v>
      </c>
      <c r="K26" s="303"/>
      <c r="L26" s="457"/>
      <c r="M26" s="457"/>
    </row>
    <row r="27" spans="1:13">
      <c r="A27" s="283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</row>
    <row r="28" spans="1:13">
      <c r="A28" s="283"/>
      <c r="B28" s="283"/>
      <c r="C28" s="283"/>
      <c r="D28" s="283"/>
      <c r="E28" s="283"/>
      <c r="F28" s="283"/>
      <c r="G28" s="283"/>
      <c r="H28" s="283"/>
      <c r="I28" s="294"/>
      <c r="J28" s="283"/>
      <c r="K28" s="283"/>
      <c r="L28" s="283"/>
      <c r="M28" s="283"/>
    </row>
    <row r="29" spans="1:13">
      <c r="A29" s="283"/>
      <c r="B29" s="284" t="s">
        <v>272</v>
      </c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</row>
    <row r="30" spans="1:13" ht="12.6" thickBot="1">
      <c r="A30" s="283"/>
      <c r="B30" s="286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</row>
    <row r="31" spans="1:13">
      <c r="A31" s="283"/>
      <c r="B31" s="857" t="s">
        <v>387</v>
      </c>
      <c r="C31" s="858"/>
      <c r="D31" s="858"/>
      <c r="E31" s="858"/>
      <c r="F31" s="858"/>
      <c r="G31" s="858"/>
      <c r="H31" s="858"/>
      <c r="I31" s="858"/>
      <c r="J31" s="858"/>
      <c r="K31" s="858"/>
      <c r="L31" s="858"/>
      <c r="M31" s="859"/>
    </row>
    <row r="32" spans="1:13">
      <c r="A32" s="283"/>
      <c r="B32" s="860" t="s">
        <v>645</v>
      </c>
      <c r="C32" s="853" t="s">
        <v>646</v>
      </c>
      <c r="D32" s="853" t="s">
        <v>663</v>
      </c>
      <c r="E32" s="853" t="s">
        <v>674</v>
      </c>
      <c r="F32" s="853" t="s">
        <v>378</v>
      </c>
      <c r="G32" s="856" t="s">
        <v>250</v>
      </c>
      <c r="H32" s="856"/>
      <c r="I32" s="856"/>
      <c r="J32" s="856"/>
      <c r="K32" s="853" t="s">
        <v>252</v>
      </c>
      <c r="L32" s="853" t="s">
        <v>379</v>
      </c>
      <c r="M32" s="862" t="s">
        <v>254</v>
      </c>
    </row>
    <row r="33" spans="1:13" ht="36">
      <c r="A33" s="283"/>
      <c r="B33" s="861"/>
      <c r="C33" s="854"/>
      <c r="D33" s="854"/>
      <c r="E33" s="854"/>
      <c r="F33" s="854"/>
      <c r="G33" s="287" t="s">
        <v>270</v>
      </c>
      <c r="H33" s="287" t="s">
        <v>271</v>
      </c>
      <c r="I33" s="287" t="s">
        <v>230</v>
      </c>
      <c r="J33" s="287" t="s">
        <v>251</v>
      </c>
      <c r="K33" s="854"/>
      <c r="L33" s="854"/>
      <c r="M33" s="863"/>
    </row>
    <row r="34" spans="1:13">
      <c r="A34" s="283"/>
      <c r="B34" s="864"/>
      <c r="C34" s="855"/>
      <c r="D34" s="855"/>
      <c r="E34" s="855"/>
      <c r="F34" s="855"/>
      <c r="G34" s="289" t="s">
        <v>4</v>
      </c>
      <c r="H34" s="289" t="s">
        <v>4</v>
      </c>
      <c r="I34" s="289" t="s">
        <v>4</v>
      </c>
      <c r="J34" s="289" t="s">
        <v>4</v>
      </c>
      <c r="K34" s="855"/>
      <c r="L34" s="289" t="s">
        <v>256</v>
      </c>
      <c r="M34" s="291" t="s">
        <v>256</v>
      </c>
    </row>
    <row r="35" spans="1:13">
      <c r="A35" s="283">
        <v>1</v>
      </c>
      <c r="B35" s="458" t="s">
        <v>371</v>
      </c>
      <c r="C35" s="293" t="s">
        <v>649</v>
      </c>
      <c r="D35" s="292" t="s">
        <v>647</v>
      </c>
      <c r="E35" s="293" t="s">
        <v>664</v>
      </c>
      <c r="F35" s="292" t="s">
        <v>329</v>
      </c>
      <c r="G35" s="459">
        <v>4424891</v>
      </c>
      <c r="H35" s="459">
        <v>0</v>
      </c>
      <c r="I35" s="459">
        <v>0</v>
      </c>
      <c r="J35" s="460">
        <v>4424891</v>
      </c>
      <c r="K35" s="293" t="s">
        <v>380</v>
      </c>
      <c r="L35" s="461">
        <v>8.8300000000000003E-2</v>
      </c>
      <c r="M35" s="462">
        <v>8.8300000000000003E-2</v>
      </c>
    </row>
    <row r="36" spans="1:13">
      <c r="A36" s="283">
        <v>2</v>
      </c>
      <c r="B36" s="463" t="s">
        <v>371</v>
      </c>
      <c r="C36" s="297" t="s">
        <v>649</v>
      </c>
      <c r="D36" s="296" t="s">
        <v>647</v>
      </c>
      <c r="E36" s="297" t="s">
        <v>665</v>
      </c>
      <c r="F36" s="296" t="s">
        <v>329</v>
      </c>
      <c r="G36" s="464">
        <v>19253111</v>
      </c>
      <c r="H36" s="464">
        <v>0</v>
      </c>
      <c r="I36" s="464">
        <v>0</v>
      </c>
      <c r="J36" s="465">
        <v>19253111</v>
      </c>
      <c r="K36" s="297" t="s">
        <v>372</v>
      </c>
      <c r="L36" s="466">
        <v>0.10325123686237062</v>
      </c>
      <c r="M36" s="467">
        <v>0.10099999999999999</v>
      </c>
    </row>
    <row r="37" spans="1:13">
      <c r="A37" s="283">
        <v>3</v>
      </c>
      <c r="B37" s="463" t="s">
        <v>371</v>
      </c>
      <c r="C37" s="297" t="s">
        <v>649</v>
      </c>
      <c r="D37" s="296" t="s">
        <v>647</v>
      </c>
      <c r="E37" s="297" t="s">
        <v>664</v>
      </c>
      <c r="F37" s="296" t="s">
        <v>329</v>
      </c>
      <c r="G37" s="464">
        <v>0</v>
      </c>
      <c r="H37" s="464">
        <v>0</v>
      </c>
      <c r="I37" s="464">
        <v>0</v>
      </c>
      <c r="J37" s="465">
        <v>0</v>
      </c>
      <c r="K37" s="297" t="s">
        <v>372</v>
      </c>
      <c r="L37" s="466">
        <v>1.9708998801641009E-2</v>
      </c>
      <c r="M37" s="467">
        <v>1.9E-2</v>
      </c>
    </row>
    <row r="38" spans="1:13">
      <c r="A38" s="283">
        <v>4</v>
      </c>
      <c r="B38" s="463" t="s">
        <v>371</v>
      </c>
      <c r="C38" s="297" t="s">
        <v>649</v>
      </c>
      <c r="D38" s="296" t="s">
        <v>647</v>
      </c>
      <c r="E38" s="297" t="s">
        <v>385</v>
      </c>
      <c r="F38" s="296" t="s">
        <v>329</v>
      </c>
      <c r="G38" s="464">
        <v>0</v>
      </c>
      <c r="H38" s="464">
        <v>0</v>
      </c>
      <c r="I38" s="464">
        <v>0</v>
      </c>
      <c r="J38" s="465">
        <v>0</v>
      </c>
      <c r="K38" s="297" t="s">
        <v>372</v>
      </c>
      <c r="L38" s="466">
        <v>2.1000000000000001E-2</v>
      </c>
      <c r="M38" s="467">
        <v>2.1000000000000001E-2</v>
      </c>
    </row>
    <row r="39" spans="1:13">
      <c r="A39" s="283">
        <v>5</v>
      </c>
      <c r="B39" s="463" t="s">
        <v>371</v>
      </c>
      <c r="C39" s="297" t="s">
        <v>649</v>
      </c>
      <c r="D39" s="296" t="s">
        <v>647</v>
      </c>
      <c r="E39" s="297" t="s">
        <v>667</v>
      </c>
      <c r="F39" s="296" t="s">
        <v>329</v>
      </c>
      <c r="G39" s="464">
        <v>0</v>
      </c>
      <c r="H39" s="464">
        <v>0</v>
      </c>
      <c r="I39" s="464">
        <v>0</v>
      </c>
      <c r="J39" s="465">
        <v>0</v>
      </c>
      <c r="K39" s="297" t="s">
        <v>372</v>
      </c>
      <c r="L39" s="466">
        <v>1.9E-2</v>
      </c>
      <c r="M39" s="467">
        <v>1.9E-2</v>
      </c>
    </row>
    <row r="40" spans="1:13" ht="15.75" customHeight="1">
      <c r="A40" s="283">
        <v>6</v>
      </c>
      <c r="B40" s="463" t="s">
        <v>371</v>
      </c>
      <c r="C40" s="297" t="s">
        <v>649</v>
      </c>
      <c r="D40" s="296" t="s">
        <v>647</v>
      </c>
      <c r="E40" s="297" t="s">
        <v>671</v>
      </c>
      <c r="F40" s="296" t="s">
        <v>329</v>
      </c>
      <c r="G40" s="464">
        <v>32751688</v>
      </c>
      <c r="H40" s="464">
        <v>0</v>
      </c>
      <c r="I40" s="464">
        <v>0</v>
      </c>
      <c r="J40" s="465">
        <v>32751688</v>
      </c>
      <c r="K40" s="297" t="s">
        <v>372</v>
      </c>
      <c r="L40" s="466">
        <v>9.7685809352384023E-2</v>
      </c>
      <c r="M40" s="467">
        <v>9.5299999999999996E-2</v>
      </c>
    </row>
    <row r="41" spans="1:13">
      <c r="A41" s="283">
        <v>7</v>
      </c>
      <c r="B41" s="463" t="s">
        <v>371</v>
      </c>
      <c r="C41" s="297" t="s">
        <v>649</v>
      </c>
      <c r="D41" s="296" t="s">
        <v>647</v>
      </c>
      <c r="E41" s="297" t="s">
        <v>668</v>
      </c>
      <c r="F41" s="296" t="s">
        <v>329</v>
      </c>
      <c r="G41" s="464">
        <v>0</v>
      </c>
      <c r="H41" s="464">
        <v>0</v>
      </c>
      <c r="I41" s="464">
        <v>0</v>
      </c>
      <c r="J41" s="465">
        <v>0</v>
      </c>
      <c r="K41" s="297" t="s">
        <v>372</v>
      </c>
      <c r="L41" s="466">
        <v>1.589352780495501E-2</v>
      </c>
      <c r="M41" s="467">
        <v>1.4999999999999999E-2</v>
      </c>
    </row>
    <row r="42" spans="1:13">
      <c r="A42" s="283">
        <v>8</v>
      </c>
      <c r="B42" s="463" t="s">
        <v>371</v>
      </c>
      <c r="C42" s="297" t="s">
        <v>649</v>
      </c>
      <c r="D42" s="296" t="s">
        <v>647</v>
      </c>
      <c r="E42" s="297" t="s">
        <v>381</v>
      </c>
      <c r="F42" s="296" t="s">
        <v>329</v>
      </c>
      <c r="G42" s="464">
        <v>29938750</v>
      </c>
      <c r="H42" s="464">
        <v>0</v>
      </c>
      <c r="I42" s="464">
        <v>0</v>
      </c>
      <c r="J42" s="465">
        <v>29938750</v>
      </c>
      <c r="K42" s="297" t="s">
        <v>372</v>
      </c>
      <c r="L42" s="466">
        <v>9.8008018152835774E-2</v>
      </c>
      <c r="M42" s="467">
        <v>9.5200000000000007E-2</v>
      </c>
    </row>
    <row r="43" spans="1:13">
      <c r="A43" s="283">
        <v>9</v>
      </c>
      <c r="B43" s="463" t="s">
        <v>371</v>
      </c>
      <c r="C43" s="297" t="s">
        <v>649</v>
      </c>
      <c r="D43" s="296" t="s">
        <v>647</v>
      </c>
      <c r="E43" s="297" t="s">
        <v>672</v>
      </c>
      <c r="F43" s="296" t="s">
        <v>329</v>
      </c>
      <c r="G43" s="465">
        <v>0</v>
      </c>
      <c r="H43" s="465">
        <v>29872000</v>
      </c>
      <c r="I43" s="465">
        <v>0</v>
      </c>
      <c r="J43" s="465">
        <v>29872000</v>
      </c>
      <c r="K43" s="297" t="s">
        <v>380</v>
      </c>
      <c r="L43" s="468">
        <v>9.0881019198399304E-2</v>
      </c>
      <c r="M43" s="469">
        <v>8.7999999999999995E-2</v>
      </c>
    </row>
    <row r="44" spans="1:13">
      <c r="A44" s="283">
        <v>10</v>
      </c>
      <c r="B44" s="463" t="s">
        <v>371</v>
      </c>
      <c r="C44" s="297" t="s">
        <v>649</v>
      </c>
      <c r="D44" s="296" t="s">
        <v>647</v>
      </c>
      <c r="E44" s="297" t="s">
        <v>664</v>
      </c>
      <c r="F44" s="296" t="s">
        <v>329</v>
      </c>
      <c r="G44" s="465">
        <v>0</v>
      </c>
      <c r="H44" s="465">
        <v>0</v>
      </c>
      <c r="I44" s="465">
        <v>0</v>
      </c>
      <c r="J44" s="465">
        <v>0</v>
      </c>
      <c r="K44" s="297" t="s">
        <v>372</v>
      </c>
      <c r="L44" s="468">
        <v>0</v>
      </c>
      <c r="M44" s="469">
        <v>0</v>
      </c>
    </row>
    <row r="45" spans="1:13">
      <c r="A45" s="283">
        <v>11</v>
      </c>
      <c r="B45" s="463" t="s">
        <v>371</v>
      </c>
      <c r="C45" s="297" t="s">
        <v>649</v>
      </c>
      <c r="D45" s="296" t="s">
        <v>647</v>
      </c>
      <c r="E45" s="297" t="s">
        <v>665</v>
      </c>
      <c r="F45" s="296" t="s">
        <v>329</v>
      </c>
      <c r="G45" s="465">
        <v>0</v>
      </c>
      <c r="H45" s="465">
        <v>0</v>
      </c>
      <c r="I45" s="465">
        <v>0</v>
      </c>
      <c r="J45" s="465">
        <v>0</v>
      </c>
      <c r="K45" s="297" t="s">
        <v>372</v>
      </c>
      <c r="L45" s="468">
        <v>0</v>
      </c>
      <c r="M45" s="469">
        <v>0</v>
      </c>
    </row>
    <row r="46" spans="1:13">
      <c r="A46" s="283">
        <v>12</v>
      </c>
      <c r="B46" s="463" t="s">
        <v>371</v>
      </c>
      <c r="C46" s="297" t="s">
        <v>649</v>
      </c>
      <c r="D46" s="296" t="s">
        <v>647</v>
      </c>
      <c r="E46" s="297" t="s">
        <v>381</v>
      </c>
      <c r="F46" s="296" t="s">
        <v>329</v>
      </c>
      <c r="G46" s="465">
        <v>0</v>
      </c>
      <c r="H46" s="465">
        <v>0</v>
      </c>
      <c r="I46" s="465">
        <v>0</v>
      </c>
      <c r="J46" s="465">
        <v>0</v>
      </c>
      <c r="K46" s="297" t="s">
        <v>372</v>
      </c>
      <c r="L46" s="468">
        <v>0</v>
      </c>
      <c r="M46" s="469">
        <v>0</v>
      </c>
    </row>
    <row r="47" spans="1:13">
      <c r="A47" s="283">
        <v>13</v>
      </c>
      <c r="B47" s="463" t="s">
        <v>382</v>
      </c>
      <c r="C47" s="297" t="s">
        <v>650</v>
      </c>
      <c r="D47" s="296" t="s">
        <v>647</v>
      </c>
      <c r="E47" s="297" t="s">
        <v>381</v>
      </c>
      <c r="F47" s="296" t="s">
        <v>329</v>
      </c>
      <c r="G47" s="465">
        <v>20000000</v>
      </c>
      <c r="H47" s="465">
        <v>0</v>
      </c>
      <c r="I47" s="465">
        <v>0</v>
      </c>
      <c r="J47" s="465">
        <v>20000000</v>
      </c>
      <c r="K47" s="297" t="s">
        <v>380</v>
      </c>
      <c r="L47" s="468">
        <v>9.8099999999999993E-2</v>
      </c>
      <c r="M47" s="469">
        <v>9.8099999999999993E-2</v>
      </c>
    </row>
    <row r="48" spans="1:13" ht="12.6" thickBot="1">
      <c r="A48" s="283"/>
      <c r="B48" s="306" t="s">
        <v>251</v>
      </c>
      <c r="C48" s="307"/>
      <c r="D48" s="307"/>
      <c r="E48" s="307"/>
      <c r="F48" s="307"/>
      <c r="G48" s="308">
        <v>106368440</v>
      </c>
      <c r="H48" s="308">
        <v>29872000</v>
      </c>
      <c r="I48" s="308">
        <v>0</v>
      </c>
      <c r="J48" s="308">
        <v>136240440</v>
      </c>
      <c r="K48" s="307"/>
      <c r="L48" s="309"/>
      <c r="M48" s="310"/>
    </row>
    <row r="49" spans="1:13" ht="12.6" thickBot="1"/>
    <row r="50" spans="1:13">
      <c r="A50" s="283"/>
      <c r="B50" s="857" t="s">
        <v>388</v>
      </c>
      <c r="C50" s="858"/>
      <c r="D50" s="858"/>
      <c r="E50" s="858"/>
      <c r="F50" s="858"/>
      <c r="G50" s="858"/>
      <c r="H50" s="858"/>
      <c r="I50" s="858"/>
      <c r="J50" s="858"/>
      <c r="K50" s="858"/>
      <c r="L50" s="858"/>
      <c r="M50" s="859"/>
    </row>
    <row r="51" spans="1:13">
      <c r="A51" s="283"/>
      <c r="B51" s="860" t="s">
        <v>645</v>
      </c>
      <c r="C51" s="853" t="s">
        <v>646</v>
      </c>
      <c r="D51" s="853" t="s">
        <v>663</v>
      </c>
      <c r="E51" s="853" t="s">
        <v>674</v>
      </c>
      <c r="F51" s="853" t="s">
        <v>378</v>
      </c>
      <c r="G51" s="856" t="s">
        <v>250</v>
      </c>
      <c r="H51" s="856"/>
      <c r="I51" s="856"/>
      <c r="J51" s="856"/>
      <c r="K51" s="853" t="s">
        <v>252</v>
      </c>
      <c r="L51" s="853" t="s">
        <v>379</v>
      </c>
      <c r="M51" s="862" t="s">
        <v>254</v>
      </c>
    </row>
    <row r="52" spans="1:13" ht="36">
      <c r="A52" s="283"/>
      <c r="B52" s="861"/>
      <c r="C52" s="854"/>
      <c r="D52" s="854"/>
      <c r="E52" s="854"/>
      <c r="F52" s="854"/>
      <c r="G52" s="287" t="s">
        <v>270</v>
      </c>
      <c r="H52" s="287" t="s">
        <v>271</v>
      </c>
      <c r="I52" s="287" t="s">
        <v>230</v>
      </c>
      <c r="J52" s="287" t="s">
        <v>251</v>
      </c>
      <c r="K52" s="854"/>
      <c r="L52" s="854"/>
      <c r="M52" s="863"/>
    </row>
    <row r="53" spans="1:13">
      <c r="A53" s="283"/>
      <c r="B53" s="864"/>
      <c r="C53" s="855"/>
      <c r="D53" s="855"/>
      <c r="E53" s="855"/>
      <c r="F53" s="855"/>
      <c r="G53" s="289" t="s">
        <v>4</v>
      </c>
      <c r="H53" s="289" t="s">
        <v>4</v>
      </c>
      <c r="I53" s="289" t="s">
        <v>4</v>
      </c>
      <c r="J53" s="289" t="s">
        <v>4</v>
      </c>
      <c r="K53" s="855"/>
      <c r="L53" s="289" t="s">
        <v>256</v>
      </c>
      <c r="M53" s="291" t="s">
        <v>256</v>
      </c>
    </row>
    <row r="54" spans="1:13">
      <c r="A54" s="283">
        <v>1</v>
      </c>
      <c r="B54" s="458" t="s">
        <v>371</v>
      </c>
      <c r="C54" s="293" t="s">
        <v>649</v>
      </c>
      <c r="D54" s="292" t="s">
        <v>647</v>
      </c>
      <c r="E54" s="293" t="s">
        <v>664</v>
      </c>
      <c r="F54" s="292" t="s">
        <v>329</v>
      </c>
      <c r="G54" s="459">
        <v>4424891</v>
      </c>
      <c r="H54" s="459">
        <v>0</v>
      </c>
      <c r="I54" s="459">
        <v>0</v>
      </c>
      <c r="J54" s="459">
        <v>4424891</v>
      </c>
      <c r="K54" s="293" t="s">
        <v>380</v>
      </c>
      <c r="L54" s="461">
        <v>8.8300000000000003E-2</v>
      </c>
      <c r="M54" s="462">
        <v>8.8300000000000003E-2</v>
      </c>
    </row>
    <row r="55" spans="1:13">
      <c r="A55" s="283">
        <v>2</v>
      </c>
      <c r="B55" s="463" t="s">
        <v>371</v>
      </c>
      <c r="C55" s="297" t="s">
        <v>649</v>
      </c>
      <c r="D55" s="296" t="s">
        <v>647</v>
      </c>
      <c r="E55" s="297" t="s">
        <v>665</v>
      </c>
      <c r="F55" s="296" t="s">
        <v>329</v>
      </c>
      <c r="G55" s="464">
        <v>19270304</v>
      </c>
      <c r="H55" s="464">
        <v>0</v>
      </c>
      <c r="I55" s="464">
        <v>0</v>
      </c>
      <c r="J55" s="464">
        <v>19270304</v>
      </c>
      <c r="K55" s="297" t="s">
        <v>372</v>
      </c>
      <c r="L55" s="466">
        <v>0.10325123686237062</v>
      </c>
      <c r="M55" s="467">
        <v>0.10099999999999999</v>
      </c>
    </row>
    <row r="56" spans="1:13">
      <c r="A56" s="283">
        <v>3</v>
      </c>
      <c r="B56" s="463" t="s">
        <v>371</v>
      </c>
      <c r="C56" s="297" t="s">
        <v>649</v>
      </c>
      <c r="D56" s="296" t="s">
        <v>647</v>
      </c>
      <c r="E56" s="297" t="s">
        <v>664</v>
      </c>
      <c r="F56" s="296" t="s">
        <v>329</v>
      </c>
      <c r="G56" s="464">
        <v>0</v>
      </c>
      <c r="H56" s="464">
        <v>0</v>
      </c>
      <c r="I56" s="464">
        <v>0</v>
      </c>
      <c r="J56" s="464">
        <v>0</v>
      </c>
      <c r="K56" s="297" t="s">
        <v>372</v>
      </c>
      <c r="L56" s="466">
        <v>1.9708998801641009E-2</v>
      </c>
      <c r="M56" s="467">
        <v>1.9E-2</v>
      </c>
    </row>
    <row r="57" spans="1:13">
      <c r="A57" s="283">
        <v>4</v>
      </c>
      <c r="B57" s="463" t="s">
        <v>371</v>
      </c>
      <c r="C57" s="297" t="s">
        <v>649</v>
      </c>
      <c r="D57" s="296" t="s">
        <v>647</v>
      </c>
      <c r="E57" s="297" t="s">
        <v>385</v>
      </c>
      <c r="F57" s="296" t="s">
        <v>329</v>
      </c>
      <c r="G57" s="464">
        <v>0</v>
      </c>
      <c r="H57" s="464">
        <v>0</v>
      </c>
      <c r="I57" s="464">
        <v>0</v>
      </c>
      <c r="J57" s="464">
        <v>0</v>
      </c>
      <c r="K57" s="297" t="s">
        <v>372</v>
      </c>
      <c r="L57" s="466">
        <v>2.1000000000000001E-2</v>
      </c>
      <c r="M57" s="467">
        <v>2.1000000000000001E-2</v>
      </c>
    </row>
    <row r="58" spans="1:13">
      <c r="A58" s="283">
        <v>5</v>
      </c>
      <c r="B58" s="463" t="s">
        <v>371</v>
      </c>
      <c r="C58" s="297" t="s">
        <v>649</v>
      </c>
      <c r="D58" s="296" t="s">
        <v>647</v>
      </c>
      <c r="E58" s="297" t="s">
        <v>667</v>
      </c>
      <c r="F58" s="296" t="s">
        <v>329</v>
      </c>
      <c r="G58" s="464">
        <v>0</v>
      </c>
      <c r="H58" s="464">
        <v>0</v>
      </c>
      <c r="I58" s="464">
        <v>0</v>
      </c>
      <c r="J58" s="464">
        <v>0</v>
      </c>
      <c r="K58" s="297" t="s">
        <v>372</v>
      </c>
      <c r="L58" s="466">
        <v>1.9E-2</v>
      </c>
      <c r="M58" s="467">
        <v>1.9E-2</v>
      </c>
    </row>
    <row r="59" spans="1:13">
      <c r="A59" s="283">
        <v>6</v>
      </c>
      <c r="B59" s="463" t="s">
        <v>371</v>
      </c>
      <c r="C59" s="297" t="s">
        <v>649</v>
      </c>
      <c r="D59" s="296" t="s">
        <v>647</v>
      </c>
      <c r="E59" s="297" t="s">
        <v>671</v>
      </c>
      <c r="F59" s="296" t="s">
        <v>329</v>
      </c>
      <c r="G59" s="464">
        <v>32800000</v>
      </c>
      <c r="H59" s="464">
        <v>0</v>
      </c>
      <c r="I59" s="464">
        <v>0</v>
      </c>
      <c r="J59" s="464">
        <v>32800000</v>
      </c>
      <c r="K59" s="297" t="s">
        <v>372</v>
      </c>
      <c r="L59" s="466">
        <v>9.7685809352384023E-2</v>
      </c>
      <c r="M59" s="467">
        <v>9.5299999999999996E-2</v>
      </c>
    </row>
    <row r="60" spans="1:13">
      <c r="A60" s="283">
        <v>7</v>
      </c>
      <c r="B60" s="463" t="s">
        <v>371</v>
      </c>
      <c r="C60" s="297" t="s">
        <v>649</v>
      </c>
      <c r="D60" s="296" t="s">
        <v>647</v>
      </c>
      <c r="E60" s="297" t="s">
        <v>668</v>
      </c>
      <c r="F60" s="296" t="s">
        <v>329</v>
      </c>
      <c r="G60" s="464">
        <v>0</v>
      </c>
      <c r="H60" s="464">
        <v>0</v>
      </c>
      <c r="I60" s="464">
        <v>0</v>
      </c>
      <c r="J60" s="464">
        <v>0</v>
      </c>
      <c r="K60" s="297" t="s">
        <v>372</v>
      </c>
      <c r="L60" s="466">
        <v>1.589352780495501E-2</v>
      </c>
      <c r="M60" s="467">
        <v>1.4999999999999999E-2</v>
      </c>
    </row>
    <row r="61" spans="1:13">
      <c r="A61" s="283">
        <v>8</v>
      </c>
      <c r="B61" s="463" t="s">
        <v>371</v>
      </c>
      <c r="C61" s="297" t="s">
        <v>649</v>
      </c>
      <c r="D61" s="296" t="s">
        <v>647</v>
      </c>
      <c r="E61" s="297" t="s">
        <v>381</v>
      </c>
      <c r="F61" s="296" t="s">
        <v>329</v>
      </c>
      <c r="G61" s="464">
        <v>30000000</v>
      </c>
      <c r="H61" s="464">
        <v>0</v>
      </c>
      <c r="I61" s="464">
        <v>0</v>
      </c>
      <c r="J61" s="464">
        <v>30000000</v>
      </c>
      <c r="K61" s="297" t="s">
        <v>372</v>
      </c>
      <c r="L61" s="466">
        <v>9.8008018152835774E-2</v>
      </c>
      <c r="M61" s="467">
        <v>9.5200000000000007E-2</v>
      </c>
    </row>
    <row r="62" spans="1:13">
      <c r="A62" s="283">
        <v>9</v>
      </c>
      <c r="B62" s="463" t="s">
        <v>371</v>
      </c>
      <c r="C62" s="297" t="s">
        <v>649</v>
      </c>
      <c r="D62" s="296" t="s">
        <v>647</v>
      </c>
      <c r="E62" s="297" t="s">
        <v>672</v>
      </c>
      <c r="F62" s="296" t="s">
        <v>329</v>
      </c>
      <c r="G62" s="465">
        <v>0</v>
      </c>
      <c r="H62" s="465">
        <v>30000000</v>
      </c>
      <c r="I62" s="465">
        <v>0</v>
      </c>
      <c r="J62" s="465">
        <v>30000000</v>
      </c>
      <c r="K62" s="297" t="s">
        <v>380</v>
      </c>
      <c r="L62" s="468">
        <v>9.0881019198399304E-2</v>
      </c>
      <c r="M62" s="469">
        <v>8.7999999999999995E-2</v>
      </c>
    </row>
    <row r="63" spans="1:13">
      <c r="A63" s="283">
        <v>10</v>
      </c>
      <c r="B63" s="463" t="s">
        <v>371</v>
      </c>
      <c r="C63" s="297" t="s">
        <v>649</v>
      </c>
      <c r="D63" s="296" t="s">
        <v>647</v>
      </c>
      <c r="E63" s="297" t="s">
        <v>664</v>
      </c>
      <c r="F63" s="296" t="s">
        <v>329</v>
      </c>
      <c r="G63" s="465">
        <v>0</v>
      </c>
      <c r="H63" s="465">
        <v>0</v>
      </c>
      <c r="I63" s="465">
        <v>0</v>
      </c>
      <c r="J63" s="465">
        <v>0</v>
      </c>
      <c r="K63" s="297" t="s">
        <v>372</v>
      </c>
      <c r="L63" s="468">
        <v>0</v>
      </c>
      <c r="M63" s="469">
        <v>0</v>
      </c>
    </row>
    <row r="64" spans="1:13">
      <c r="A64" s="283">
        <v>11</v>
      </c>
      <c r="B64" s="463" t="s">
        <v>371</v>
      </c>
      <c r="C64" s="297" t="s">
        <v>649</v>
      </c>
      <c r="D64" s="296" t="s">
        <v>647</v>
      </c>
      <c r="E64" s="297" t="s">
        <v>665</v>
      </c>
      <c r="F64" s="296" t="s">
        <v>329</v>
      </c>
      <c r="G64" s="465">
        <v>0</v>
      </c>
      <c r="H64" s="465">
        <v>0</v>
      </c>
      <c r="I64" s="465">
        <v>0</v>
      </c>
      <c r="J64" s="465">
        <v>0</v>
      </c>
      <c r="K64" s="297" t="s">
        <v>372</v>
      </c>
      <c r="L64" s="468">
        <v>0</v>
      </c>
      <c r="M64" s="469">
        <v>0</v>
      </c>
    </row>
    <row r="65" spans="1:13">
      <c r="A65" s="283">
        <v>12</v>
      </c>
      <c r="B65" s="463" t="s">
        <v>371</v>
      </c>
      <c r="C65" s="297" t="s">
        <v>649</v>
      </c>
      <c r="D65" s="296" t="s">
        <v>647</v>
      </c>
      <c r="E65" s="297" t="s">
        <v>381</v>
      </c>
      <c r="F65" s="296" t="s">
        <v>329</v>
      </c>
      <c r="G65" s="465">
        <v>0</v>
      </c>
      <c r="H65" s="465">
        <v>0</v>
      </c>
      <c r="I65" s="465">
        <v>0</v>
      </c>
      <c r="J65" s="465">
        <v>0</v>
      </c>
      <c r="K65" s="297" t="s">
        <v>372</v>
      </c>
      <c r="L65" s="468">
        <v>0</v>
      </c>
      <c r="M65" s="469">
        <v>0</v>
      </c>
    </row>
    <row r="66" spans="1:13">
      <c r="A66" s="283">
        <v>13</v>
      </c>
      <c r="B66" s="463" t="s">
        <v>382</v>
      </c>
      <c r="C66" s="297" t="s">
        <v>650</v>
      </c>
      <c r="D66" s="296" t="s">
        <v>647</v>
      </c>
      <c r="E66" s="297" t="s">
        <v>381</v>
      </c>
      <c r="F66" s="296" t="s">
        <v>329</v>
      </c>
      <c r="G66" s="465">
        <v>20000000</v>
      </c>
      <c r="H66" s="465">
        <v>0</v>
      </c>
      <c r="I66" s="465">
        <v>0</v>
      </c>
      <c r="J66" s="465">
        <v>20000000</v>
      </c>
      <c r="K66" s="297" t="s">
        <v>380</v>
      </c>
      <c r="L66" s="468">
        <v>9.8099999999999993E-2</v>
      </c>
      <c r="M66" s="469">
        <v>9.8099999999999993E-2</v>
      </c>
    </row>
    <row r="67" spans="1:13" ht="12.6" thickBot="1">
      <c r="A67" s="283"/>
      <c r="B67" s="306" t="s">
        <v>251</v>
      </c>
      <c r="C67" s="307"/>
      <c r="D67" s="307"/>
      <c r="E67" s="307"/>
      <c r="F67" s="307"/>
      <c r="G67" s="308">
        <v>106495195</v>
      </c>
      <c r="H67" s="308">
        <v>30000000</v>
      </c>
      <c r="I67" s="308">
        <v>0</v>
      </c>
      <c r="J67" s="308">
        <v>136495195</v>
      </c>
      <c r="K67" s="307"/>
      <c r="L67" s="309"/>
      <c r="M67" s="310"/>
    </row>
    <row r="68" spans="1:13"/>
    <row r="70" spans="1:13" hidden="1">
      <c r="J70" s="11"/>
    </row>
    <row r="77" spans="1:13" hidden="1">
      <c r="C77" s="8" t="s">
        <v>389</v>
      </c>
    </row>
    <row r="79" spans="1:13" hidden="1">
      <c r="C79" s="8" t="s">
        <v>390</v>
      </c>
    </row>
  </sheetData>
  <mergeCells count="40">
    <mergeCell ref="B50:M50"/>
    <mergeCell ref="B51:B53"/>
    <mergeCell ref="C51:C53"/>
    <mergeCell ref="D51:D53"/>
    <mergeCell ref="E51:E53"/>
    <mergeCell ref="F51:F53"/>
    <mergeCell ref="G51:J51"/>
    <mergeCell ref="K51:K53"/>
    <mergeCell ref="L51:L52"/>
    <mergeCell ref="M51:M52"/>
    <mergeCell ref="B31:M31"/>
    <mergeCell ref="B32:B34"/>
    <mergeCell ref="C32:C34"/>
    <mergeCell ref="D32:D34"/>
    <mergeCell ref="E32:E34"/>
    <mergeCell ref="F32:F34"/>
    <mergeCell ref="G32:J32"/>
    <mergeCell ref="K32:K34"/>
    <mergeCell ref="L32:L33"/>
    <mergeCell ref="M32:M33"/>
    <mergeCell ref="B16:M16"/>
    <mergeCell ref="B17:B19"/>
    <mergeCell ref="C17:C19"/>
    <mergeCell ref="D17:D19"/>
    <mergeCell ref="E17:E19"/>
    <mergeCell ref="F17:F19"/>
    <mergeCell ref="G17:J17"/>
    <mergeCell ref="K17:K19"/>
    <mergeCell ref="L17:L18"/>
    <mergeCell ref="M17:M18"/>
    <mergeCell ref="B4:M4"/>
    <mergeCell ref="B5:B7"/>
    <mergeCell ref="C5:C7"/>
    <mergeCell ref="D5:D7"/>
    <mergeCell ref="E5:E7"/>
    <mergeCell ref="F5:F7"/>
    <mergeCell ref="G5:J5"/>
    <mergeCell ref="K5:K7"/>
    <mergeCell ref="L5:L6"/>
    <mergeCell ref="M5:M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40">
    <tabColor theme="9" tint="-0.249977111117893"/>
  </sheetPr>
  <dimension ref="A1:O90"/>
  <sheetViews>
    <sheetView showGridLines="0" zoomScaleNormal="100" workbookViewId="0">
      <selection activeCell="D2" sqref="D2"/>
    </sheetView>
  </sheetViews>
  <sheetFormatPr baseColWidth="10" defaultColWidth="0" defaultRowHeight="12" zeroHeight="1"/>
  <cols>
    <col min="1" max="2" width="11.5546875" style="8" customWidth="1"/>
    <col min="3" max="3" width="13.44140625" style="8" customWidth="1"/>
    <col min="4" max="6" width="11.5546875" style="8" customWidth="1"/>
    <col min="7" max="7" width="11.5546875" style="914" customWidth="1"/>
    <col min="8" max="8" width="11.5546875" style="8" customWidth="1"/>
    <col min="9" max="9" width="12.5546875" style="8" bestFit="1" customWidth="1"/>
    <col min="10" max="11" width="13.5546875" style="8" bestFit="1" customWidth="1"/>
    <col min="12" max="15" width="11.5546875" style="8" customWidth="1"/>
    <col min="16" max="16384" width="11.5546875" style="8" hidden="1"/>
  </cols>
  <sheetData>
    <row r="1" spans="1:14"/>
    <row r="2" spans="1:14">
      <c r="A2" s="283"/>
      <c r="B2" s="284" t="s">
        <v>245</v>
      </c>
      <c r="C2" s="283"/>
      <c r="D2" s="283"/>
      <c r="E2" s="283"/>
      <c r="F2" s="283"/>
      <c r="G2" s="915"/>
      <c r="H2" s="283"/>
      <c r="I2" s="283"/>
      <c r="J2" s="283"/>
      <c r="K2" s="283"/>
      <c r="L2" s="283"/>
      <c r="M2" s="283"/>
      <c r="N2" s="283"/>
    </row>
    <row r="3" spans="1:14">
      <c r="A3" s="283"/>
      <c r="B3" s="286"/>
      <c r="C3" s="283"/>
      <c r="D3" s="283"/>
      <c r="E3" s="283"/>
      <c r="F3" s="283"/>
      <c r="G3" s="915"/>
      <c r="H3" s="283"/>
      <c r="I3" s="283"/>
      <c r="J3" s="283"/>
      <c r="K3" s="283"/>
      <c r="L3" s="283"/>
      <c r="M3" s="283"/>
      <c r="N3" s="283"/>
    </row>
    <row r="4" spans="1:14">
      <c r="A4" s="283"/>
      <c r="B4" s="850" t="s">
        <v>391</v>
      </c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2"/>
    </row>
    <row r="5" spans="1:14" ht="12" customHeight="1">
      <c r="A5" s="283"/>
      <c r="B5" s="853" t="s">
        <v>645</v>
      </c>
      <c r="C5" s="853" t="s">
        <v>646</v>
      </c>
      <c r="D5" s="853" t="s">
        <v>663</v>
      </c>
      <c r="E5" s="853" t="s">
        <v>392</v>
      </c>
      <c r="F5" s="853" t="s">
        <v>393</v>
      </c>
      <c r="G5" s="916" t="s">
        <v>394</v>
      </c>
      <c r="H5" s="853" t="s">
        <v>378</v>
      </c>
      <c r="I5" s="856" t="s">
        <v>250</v>
      </c>
      <c r="J5" s="856"/>
      <c r="K5" s="856"/>
      <c r="L5" s="853" t="s">
        <v>252</v>
      </c>
      <c r="M5" s="853" t="s">
        <v>379</v>
      </c>
      <c r="N5" s="853" t="s">
        <v>254</v>
      </c>
    </row>
    <row r="6" spans="1:14" ht="36">
      <c r="A6" s="283"/>
      <c r="B6" s="854"/>
      <c r="C6" s="854"/>
      <c r="D6" s="854"/>
      <c r="E6" s="854"/>
      <c r="F6" s="854"/>
      <c r="G6" s="917"/>
      <c r="H6" s="854"/>
      <c r="I6" s="287" t="s">
        <v>226</v>
      </c>
      <c r="J6" s="287" t="s">
        <v>255</v>
      </c>
      <c r="K6" s="287" t="s">
        <v>251</v>
      </c>
      <c r="L6" s="854"/>
      <c r="M6" s="854"/>
      <c r="N6" s="854"/>
    </row>
    <row r="7" spans="1:14">
      <c r="A7" s="283"/>
      <c r="B7" s="855"/>
      <c r="C7" s="855"/>
      <c r="D7" s="855"/>
      <c r="E7" s="855"/>
      <c r="F7" s="855"/>
      <c r="G7" s="918"/>
      <c r="H7" s="855"/>
      <c r="I7" s="289" t="s">
        <v>4</v>
      </c>
      <c r="J7" s="289" t="s">
        <v>4</v>
      </c>
      <c r="K7" s="289" t="s">
        <v>4</v>
      </c>
      <c r="L7" s="855"/>
      <c r="M7" s="289" t="s">
        <v>256</v>
      </c>
      <c r="N7" s="289" t="s">
        <v>256</v>
      </c>
    </row>
    <row r="8" spans="1:14">
      <c r="A8" s="283"/>
      <c r="B8" s="527" t="s">
        <v>371</v>
      </c>
      <c r="C8" s="528" t="s">
        <v>649</v>
      </c>
      <c r="D8" s="527" t="s">
        <v>647</v>
      </c>
      <c r="E8" s="527">
        <v>630</v>
      </c>
      <c r="F8" s="527" t="s">
        <v>395</v>
      </c>
      <c r="G8" s="919">
        <v>47939</v>
      </c>
      <c r="H8" s="527" t="s">
        <v>648</v>
      </c>
      <c r="I8" s="529">
        <v>0</v>
      </c>
      <c r="J8" s="529">
        <v>714749</v>
      </c>
      <c r="K8" s="529">
        <v>714749</v>
      </c>
      <c r="L8" s="528" t="s">
        <v>372</v>
      </c>
      <c r="M8" s="530">
        <v>4.1688000000000003E-2</v>
      </c>
      <c r="N8" s="530">
        <v>4.2000000000000003E-2</v>
      </c>
    </row>
    <row r="9" spans="1:14">
      <c r="A9" s="283"/>
      <c r="B9" s="527" t="s">
        <v>371</v>
      </c>
      <c r="C9" s="528" t="s">
        <v>649</v>
      </c>
      <c r="D9" s="527" t="s">
        <v>647</v>
      </c>
      <c r="E9" s="527">
        <v>655</v>
      </c>
      <c r="F9" s="527" t="s">
        <v>396</v>
      </c>
      <c r="G9" s="919">
        <v>48853</v>
      </c>
      <c r="H9" s="527" t="s">
        <v>648</v>
      </c>
      <c r="I9" s="529">
        <v>0</v>
      </c>
      <c r="J9" s="529">
        <v>561156</v>
      </c>
      <c r="K9" s="529">
        <v>561156</v>
      </c>
      <c r="L9" s="528" t="s">
        <v>372</v>
      </c>
      <c r="M9" s="530">
        <v>3.8348E-2</v>
      </c>
      <c r="N9" s="530">
        <v>3.8600000000000002E-2</v>
      </c>
    </row>
    <row r="10" spans="1:14">
      <c r="A10" s="283"/>
      <c r="B10" s="527" t="s">
        <v>371</v>
      </c>
      <c r="C10" s="528" t="s">
        <v>649</v>
      </c>
      <c r="D10" s="527" t="s">
        <v>647</v>
      </c>
      <c r="E10" s="527">
        <v>655</v>
      </c>
      <c r="F10" s="527" t="s">
        <v>397</v>
      </c>
      <c r="G10" s="919">
        <v>48366</v>
      </c>
      <c r="H10" s="527" t="s">
        <v>648</v>
      </c>
      <c r="I10" s="529">
        <v>0</v>
      </c>
      <c r="J10" s="529">
        <v>227094</v>
      </c>
      <c r="K10" s="529">
        <v>227094</v>
      </c>
      <c r="L10" s="528" t="s">
        <v>372</v>
      </c>
      <c r="M10" s="530">
        <v>3.9621999999999997E-2</v>
      </c>
      <c r="N10" s="530">
        <v>0.04</v>
      </c>
    </row>
    <row r="11" spans="1:14">
      <c r="A11" s="283"/>
      <c r="B11" s="527" t="s">
        <v>371</v>
      </c>
      <c r="C11" s="528" t="s">
        <v>649</v>
      </c>
      <c r="D11" s="527" t="s">
        <v>647</v>
      </c>
      <c r="E11" s="527">
        <v>713</v>
      </c>
      <c r="F11" s="527" t="s">
        <v>398</v>
      </c>
      <c r="G11" s="919">
        <v>49400</v>
      </c>
      <c r="H11" s="527" t="s">
        <v>648</v>
      </c>
      <c r="I11" s="529">
        <v>0</v>
      </c>
      <c r="J11" s="529">
        <v>844516</v>
      </c>
      <c r="K11" s="529">
        <v>844516</v>
      </c>
      <c r="L11" s="528" t="s">
        <v>380</v>
      </c>
      <c r="M11" s="530">
        <v>3.9142000000000003E-2</v>
      </c>
      <c r="N11" s="530">
        <v>3.9E-2</v>
      </c>
    </row>
    <row r="12" spans="1:14">
      <c r="A12" s="283"/>
      <c r="B12" s="527" t="s">
        <v>371</v>
      </c>
      <c r="C12" s="528" t="s">
        <v>649</v>
      </c>
      <c r="D12" s="527" t="s">
        <v>647</v>
      </c>
      <c r="E12" s="527">
        <v>713</v>
      </c>
      <c r="F12" s="527" t="s">
        <v>399</v>
      </c>
      <c r="G12" s="919">
        <v>49766</v>
      </c>
      <c r="H12" s="527" t="s">
        <v>648</v>
      </c>
      <c r="I12" s="529">
        <v>0</v>
      </c>
      <c r="J12" s="529">
        <v>718731</v>
      </c>
      <c r="K12" s="529">
        <v>718731</v>
      </c>
      <c r="L12" s="528" t="s">
        <v>372</v>
      </c>
      <c r="M12" s="530">
        <v>3.8087999999999997E-2</v>
      </c>
      <c r="N12" s="530">
        <v>3.7999999999999999E-2</v>
      </c>
    </row>
    <row r="13" spans="1:14">
      <c r="A13" s="283"/>
      <c r="B13" s="527" t="s">
        <v>371</v>
      </c>
      <c r="C13" s="528" t="s">
        <v>649</v>
      </c>
      <c r="D13" s="527" t="s">
        <v>647</v>
      </c>
      <c r="E13" s="527">
        <v>778</v>
      </c>
      <c r="F13" s="531" t="s">
        <v>400</v>
      </c>
      <c r="G13" s="920">
        <v>50131</v>
      </c>
      <c r="H13" s="531" t="s">
        <v>648</v>
      </c>
      <c r="I13" s="532">
        <v>0</v>
      </c>
      <c r="J13" s="529">
        <v>666491</v>
      </c>
      <c r="K13" s="529">
        <v>666491</v>
      </c>
      <c r="L13" s="533" t="s">
        <v>372</v>
      </c>
      <c r="M13" s="534">
        <v>3.5000000000000003E-2</v>
      </c>
      <c r="N13" s="530">
        <v>3.5000000000000003E-2</v>
      </c>
    </row>
    <row r="14" spans="1:14">
      <c r="A14" s="283"/>
      <c r="B14" s="527" t="s">
        <v>371</v>
      </c>
      <c r="C14" s="528" t="s">
        <v>649</v>
      </c>
      <c r="D14" s="527" t="s">
        <v>647</v>
      </c>
      <c r="E14" s="527">
        <v>778</v>
      </c>
      <c r="F14" s="527" t="s">
        <v>401</v>
      </c>
      <c r="G14" s="919">
        <v>50192</v>
      </c>
      <c r="H14" s="527" t="s">
        <v>648</v>
      </c>
      <c r="I14" s="529">
        <v>0</v>
      </c>
      <c r="J14" s="529">
        <v>292141</v>
      </c>
      <c r="K14" s="529">
        <v>292141</v>
      </c>
      <c r="L14" s="528" t="s">
        <v>380</v>
      </c>
      <c r="M14" s="530">
        <v>3.2171999999999999E-2</v>
      </c>
      <c r="N14" s="530">
        <v>3.3000000000000002E-2</v>
      </c>
    </row>
    <row r="15" spans="1:14">
      <c r="A15" s="283"/>
      <c r="B15" s="527" t="s">
        <v>371</v>
      </c>
      <c r="C15" s="528" t="s">
        <v>649</v>
      </c>
      <c r="D15" s="527" t="s">
        <v>647</v>
      </c>
      <c r="E15" s="527">
        <v>806</v>
      </c>
      <c r="F15" s="527" t="s">
        <v>402</v>
      </c>
      <c r="G15" s="919">
        <v>50437</v>
      </c>
      <c r="H15" s="527" t="s">
        <v>648</v>
      </c>
      <c r="I15" s="529">
        <v>718608</v>
      </c>
      <c r="J15" s="529">
        <v>0</v>
      </c>
      <c r="K15" s="529">
        <v>718608</v>
      </c>
      <c r="L15" s="528" t="s">
        <v>372</v>
      </c>
      <c r="M15" s="530">
        <v>3.1077E-2</v>
      </c>
      <c r="N15" s="530">
        <v>0.03</v>
      </c>
    </row>
    <row r="16" spans="1:14">
      <c r="A16" s="283"/>
      <c r="B16" s="527" t="s">
        <v>371</v>
      </c>
      <c r="C16" s="528" t="s">
        <v>649</v>
      </c>
      <c r="D16" s="527" t="s">
        <v>647</v>
      </c>
      <c r="E16" s="527">
        <v>806</v>
      </c>
      <c r="F16" s="527" t="s">
        <v>403</v>
      </c>
      <c r="G16" s="919">
        <v>51150</v>
      </c>
      <c r="H16" s="527" t="s">
        <v>648</v>
      </c>
      <c r="I16" s="529">
        <v>1079706</v>
      </c>
      <c r="J16" s="529">
        <v>0</v>
      </c>
      <c r="K16" s="529">
        <v>1079706</v>
      </c>
      <c r="L16" s="528" t="s">
        <v>380</v>
      </c>
      <c r="M16" s="530">
        <v>3.2939999999999997E-2</v>
      </c>
      <c r="N16" s="530">
        <v>3.2000000000000001E-2</v>
      </c>
    </row>
    <row r="17" spans="1:14">
      <c r="A17" s="283"/>
      <c r="B17" s="527" t="s">
        <v>371</v>
      </c>
      <c r="C17" s="528" t="s">
        <v>649</v>
      </c>
      <c r="D17" s="527" t="s">
        <v>647</v>
      </c>
      <c r="E17" s="527">
        <v>887</v>
      </c>
      <c r="F17" s="527" t="s">
        <v>404</v>
      </c>
      <c r="G17" s="919">
        <v>52305</v>
      </c>
      <c r="H17" s="527" t="s">
        <v>648</v>
      </c>
      <c r="I17" s="529">
        <v>605834</v>
      </c>
      <c r="J17" s="529">
        <v>0</v>
      </c>
      <c r="K17" s="529">
        <v>605834</v>
      </c>
      <c r="L17" s="528" t="s">
        <v>380</v>
      </c>
      <c r="M17" s="530">
        <v>2.8496E-2</v>
      </c>
      <c r="N17" s="530">
        <v>2.8000000000000001E-2</v>
      </c>
    </row>
    <row r="18" spans="1:14">
      <c r="A18" s="283"/>
      <c r="B18" s="527" t="s">
        <v>371</v>
      </c>
      <c r="C18" s="528" t="s">
        <v>649</v>
      </c>
      <c r="D18" s="527" t="s">
        <v>647</v>
      </c>
      <c r="E18" s="527">
        <v>886</v>
      </c>
      <c r="F18" s="527" t="s">
        <v>405</v>
      </c>
      <c r="G18" s="919">
        <v>45731</v>
      </c>
      <c r="H18" s="527" t="s">
        <v>648</v>
      </c>
      <c r="I18" s="529">
        <v>7236661</v>
      </c>
      <c r="J18" s="529">
        <v>0</v>
      </c>
      <c r="K18" s="529">
        <v>7236661</v>
      </c>
      <c r="L18" s="528" t="s">
        <v>380</v>
      </c>
      <c r="M18" s="530">
        <v>2.0535000000000001E-2</v>
      </c>
      <c r="N18" s="530">
        <v>1.7999999999999999E-2</v>
      </c>
    </row>
    <row r="19" spans="1:14">
      <c r="A19" s="283"/>
      <c r="B19" s="527" t="s">
        <v>371</v>
      </c>
      <c r="C19" s="528" t="s">
        <v>649</v>
      </c>
      <c r="D19" s="527" t="s">
        <v>647</v>
      </c>
      <c r="E19" s="527">
        <v>887</v>
      </c>
      <c r="F19" s="527" t="s">
        <v>406</v>
      </c>
      <c r="G19" s="919">
        <v>52671</v>
      </c>
      <c r="H19" s="527" t="s">
        <v>648</v>
      </c>
      <c r="I19" s="529">
        <v>733335</v>
      </c>
      <c r="J19" s="529">
        <v>0</v>
      </c>
      <c r="K19" s="529">
        <v>733335</v>
      </c>
      <c r="L19" s="528" t="s">
        <v>380</v>
      </c>
      <c r="M19" s="530">
        <v>2.1669999999999998E-2</v>
      </c>
      <c r="N19" s="530">
        <v>2.5000000000000001E-2</v>
      </c>
    </row>
    <row r="20" spans="1:14">
      <c r="A20" s="283"/>
      <c r="B20" s="527" t="s">
        <v>371</v>
      </c>
      <c r="C20" s="528" t="s">
        <v>649</v>
      </c>
      <c r="D20" s="527" t="s">
        <v>647</v>
      </c>
      <c r="E20" s="527">
        <v>0</v>
      </c>
      <c r="F20" s="527" t="s">
        <v>407</v>
      </c>
      <c r="G20" s="919">
        <v>50388</v>
      </c>
      <c r="H20" s="527" t="s">
        <v>346</v>
      </c>
      <c r="I20" s="529">
        <v>0</v>
      </c>
      <c r="J20" s="529">
        <v>20915</v>
      </c>
      <c r="K20" s="529">
        <v>20915</v>
      </c>
      <c r="L20" s="528" t="s">
        <v>380</v>
      </c>
      <c r="M20" s="530">
        <v>7.0592405520023771E-2</v>
      </c>
      <c r="N20" s="530">
        <v>6.8199999999999997E-2</v>
      </c>
    </row>
    <row r="21" spans="1:14">
      <c r="A21" s="283"/>
      <c r="B21" s="527" t="s">
        <v>371</v>
      </c>
      <c r="C21" s="528" t="s">
        <v>649</v>
      </c>
      <c r="D21" s="527" t="s">
        <v>647</v>
      </c>
      <c r="E21" s="527">
        <v>0</v>
      </c>
      <c r="F21" s="527" t="s">
        <v>408</v>
      </c>
      <c r="G21" s="919">
        <v>50388</v>
      </c>
      <c r="H21" s="527" t="s">
        <v>347</v>
      </c>
      <c r="I21" s="529">
        <v>0</v>
      </c>
      <c r="J21" s="529"/>
      <c r="K21" s="529">
        <v>0</v>
      </c>
      <c r="L21" s="528" t="s">
        <v>380</v>
      </c>
      <c r="M21" s="530">
        <v>2.3409163353616425E-2</v>
      </c>
      <c r="N21" s="530">
        <v>2.1600000000000001E-2</v>
      </c>
    </row>
    <row r="22" spans="1:14">
      <c r="A22" s="283"/>
      <c r="B22" s="527" t="s">
        <v>371</v>
      </c>
      <c r="C22" s="528" t="s">
        <v>649</v>
      </c>
      <c r="D22" s="527" t="s">
        <v>647</v>
      </c>
      <c r="E22" s="527">
        <v>0</v>
      </c>
      <c r="F22" s="527" t="s">
        <v>409</v>
      </c>
      <c r="G22" s="919">
        <v>47268</v>
      </c>
      <c r="H22" s="527" t="s">
        <v>348</v>
      </c>
      <c r="I22" s="529">
        <v>0</v>
      </c>
      <c r="J22" s="529">
        <v>1110477</v>
      </c>
      <c r="K22" s="529">
        <v>1110477</v>
      </c>
      <c r="L22" s="528" t="s">
        <v>372</v>
      </c>
      <c r="M22" s="530">
        <v>2.3433600270092114E-2</v>
      </c>
      <c r="N22" s="530">
        <v>2.0975000000000001E-2</v>
      </c>
    </row>
    <row r="23" spans="1:14">
      <c r="A23" s="283"/>
      <c r="B23" s="303" t="s">
        <v>251</v>
      </c>
      <c r="C23" s="303"/>
      <c r="D23" s="303"/>
      <c r="E23" s="303"/>
      <c r="F23" s="303"/>
      <c r="G23" s="921"/>
      <c r="H23" s="303"/>
      <c r="I23" s="470">
        <v>10374144</v>
      </c>
      <c r="J23" s="470">
        <v>5156270</v>
      </c>
      <c r="K23" s="470">
        <v>15530414</v>
      </c>
      <c r="L23" s="303"/>
      <c r="M23" s="303"/>
      <c r="N23" s="303"/>
    </row>
    <row r="24" spans="1:14">
      <c r="A24" s="283"/>
      <c r="B24" s="283"/>
      <c r="C24" s="283"/>
      <c r="D24" s="283"/>
      <c r="E24" s="283"/>
      <c r="F24" s="283"/>
      <c r="G24" s="915"/>
      <c r="H24" s="283"/>
      <c r="I24" s="283"/>
      <c r="J24" s="283"/>
      <c r="K24" s="283"/>
      <c r="L24" s="283"/>
      <c r="M24" s="283"/>
      <c r="N24" s="283"/>
    </row>
    <row r="25" spans="1:14">
      <c r="A25" s="283"/>
      <c r="B25" s="850" t="s">
        <v>410</v>
      </c>
      <c r="C25" s="851"/>
      <c r="D25" s="851"/>
      <c r="E25" s="851"/>
      <c r="F25" s="851"/>
      <c r="G25" s="851"/>
      <c r="H25" s="851"/>
      <c r="I25" s="851"/>
      <c r="J25" s="851"/>
      <c r="K25" s="851"/>
      <c r="L25" s="851"/>
      <c r="M25" s="851"/>
      <c r="N25" s="852"/>
    </row>
    <row r="26" spans="1:14" ht="12" customHeight="1">
      <c r="A26" s="283"/>
      <c r="B26" s="853" t="s">
        <v>645</v>
      </c>
      <c r="C26" s="853" t="s">
        <v>646</v>
      </c>
      <c r="D26" s="853" t="s">
        <v>663</v>
      </c>
      <c r="E26" s="853" t="s">
        <v>392</v>
      </c>
      <c r="F26" s="853" t="s">
        <v>393</v>
      </c>
      <c r="G26" s="916" t="s">
        <v>394</v>
      </c>
      <c r="H26" s="853" t="s">
        <v>378</v>
      </c>
      <c r="I26" s="856" t="s">
        <v>250</v>
      </c>
      <c r="J26" s="856"/>
      <c r="K26" s="856"/>
      <c r="L26" s="853" t="s">
        <v>252</v>
      </c>
      <c r="M26" s="853" t="s">
        <v>379</v>
      </c>
      <c r="N26" s="853" t="s">
        <v>254</v>
      </c>
    </row>
    <row r="27" spans="1:14" ht="36">
      <c r="A27" s="283"/>
      <c r="B27" s="854"/>
      <c r="C27" s="854"/>
      <c r="D27" s="854"/>
      <c r="E27" s="854"/>
      <c r="F27" s="854"/>
      <c r="G27" s="917"/>
      <c r="H27" s="854"/>
      <c r="I27" s="287" t="s">
        <v>226</v>
      </c>
      <c r="J27" s="287" t="s">
        <v>255</v>
      </c>
      <c r="K27" s="287" t="s">
        <v>251</v>
      </c>
      <c r="L27" s="854"/>
      <c r="M27" s="854"/>
      <c r="N27" s="854"/>
    </row>
    <row r="28" spans="1:14">
      <c r="A28" s="283"/>
      <c r="B28" s="855"/>
      <c r="C28" s="855"/>
      <c r="D28" s="855"/>
      <c r="E28" s="855"/>
      <c r="F28" s="855"/>
      <c r="G28" s="918"/>
      <c r="H28" s="855"/>
      <c r="I28" s="289" t="s">
        <v>4</v>
      </c>
      <c r="J28" s="289" t="s">
        <v>4</v>
      </c>
      <c r="K28" s="289" t="s">
        <v>4</v>
      </c>
      <c r="L28" s="855"/>
      <c r="M28" s="289" t="s">
        <v>256</v>
      </c>
      <c r="N28" s="289" t="s">
        <v>256</v>
      </c>
    </row>
    <row r="29" spans="1:14">
      <c r="A29" s="283"/>
      <c r="B29" s="527" t="s">
        <v>371</v>
      </c>
      <c r="C29" s="528" t="s">
        <v>649</v>
      </c>
      <c r="D29" s="527" t="s">
        <v>647</v>
      </c>
      <c r="E29" s="527">
        <v>630</v>
      </c>
      <c r="F29" s="527" t="s">
        <v>395</v>
      </c>
      <c r="G29" s="919">
        <v>47939</v>
      </c>
      <c r="H29" s="527" t="s">
        <v>648</v>
      </c>
      <c r="I29" s="529">
        <v>0</v>
      </c>
      <c r="J29" s="529">
        <v>698646</v>
      </c>
      <c r="K29" s="529">
        <v>698646</v>
      </c>
      <c r="L29" s="528" t="s">
        <v>372</v>
      </c>
      <c r="M29" s="530">
        <v>4.1688000000000003E-2</v>
      </c>
      <c r="N29" s="530">
        <v>4.2000000000000003E-2</v>
      </c>
    </row>
    <row r="30" spans="1:14">
      <c r="A30" s="283"/>
      <c r="B30" s="527" t="s">
        <v>371</v>
      </c>
      <c r="C30" s="528" t="s">
        <v>649</v>
      </c>
      <c r="D30" s="527" t="s">
        <v>647</v>
      </c>
      <c r="E30" s="527">
        <v>655</v>
      </c>
      <c r="F30" s="527" t="s">
        <v>396</v>
      </c>
      <c r="G30" s="919">
        <v>48853</v>
      </c>
      <c r="H30" s="527" t="s">
        <v>648</v>
      </c>
      <c r="I30" s="529">
        <v>0</v>
      </c>
      <c r="J30" s="529">
        <v>550809</v>
      </c>
      <c r="K30" s="529">
        <v>550809</v>
      </c>
      <c r="L30" s="528" t="s">
        <v>372</v>
      </c>
      <c r="M30" s="530">
        <v>3.8348E-2</v>
      </c>
      <c r="N30" s="530">
        <v>3.8600000000000002E-2</v>
      </c>
    </row>
    <row r="31" spans="1:14">
      <c r="A31" s="283"/>
      <c r="B31" s="527" t="s">
        <v>371</v>
      </c>
      <c r="C31" s="528" t="s">
        <v>649</v>
      </c>
      <c r="D31" s="527" t="s">
        <v>647</v>
      </c>
      <c r="E31" s="527">
        <v>655</v>
      </c>
      <c r="F31" s="527" t="s">
        <v>397</v>
      </c>
      <c r="G31" s="919">
        <v>48366</v>
      </c>
      <c r="H31" s="527" t="s">
        <v>648</v>
      </c>
      <c r="I31" s="529">
        <v>0</v>
      </c>
      <c r="J31" s="529">
        <v>209221</v>
      </c>
      <c r="K31" s="529">
        <v>209221</v>
      </c>
      <c r="L31" s="528" t="s">
        <v>372</v>
      </c>
      <c r="M31" s="530">
        <v>3.9621999999999997E-2</v>
      </c>
      <c r="N31" s="530">
        <v>0.04</v>
      </c>
    </row>
    <row r="32" spans="1:14">
      <c r="A32" s="283"/>
      <c r="B32" s="527" t="s">
        <v>371</v>
      </c>
      <c r="C32" s="528" t="s">
        <v>649</v>
      </c>
      <c r="D32" s="527" t="s">
        <v>647</v>
      </c>
      <c r="E32" s="527">
        <v>713</v>
      </c>
      <c r="F32" s="527" t="s">
        <v>398</v>
      </c>
      <c r="G32" s="919">
        <v>49400</v>
      </c>
      <c r="H32" s="527" t="s">
        <v>648</v>
      </c>
      <c r="I32" s="529">
        <v>0</v>
      </c>
      <c r="J32" s="529">
        <v>853233</v>
      </c>
      <c r="K32" s="529">
        <v>853233</v>
      </c>
      <c r="L32" s="528" t="s">
        <v>380</v>
      </c>
      <c r="M32" s="530">
        <v>3.9142000000000003E-2</v>
      </c>
      <c r="N32" s="530">
        <v>3.9E-2</v>
      </c>
    </row>
    <row r="33" spans="1:14">
      <c r="A33" s="283"/>
      <c r="B33" s="527" t="s">
        <v>371</v>
      </c>
      <c r="C33" s="528" t="s">
        <v>649</v>
      </c>
      <c r="D33" s="527" t="s">
        <v>647</v>
      </c>
      <c r="E33" s="527">
        <v>713</v>
      </c>
      <c r="F33" s="527" t="s">
        <v>399</v>
      </c>
      <c r="G33" s="919">
        <v>49766</v>
      </c>
      <c r="H33" s="527" t="s">
        <v>648</v>
      </c>
      <c r="I33" s="529">
        <v>0</v>
      </c>
      <c r="J33" s="529">
        <v>723117</v>
      </c>
      <c r="K33" s="529">
        <v>723117</v>
      </c>
      <c r="L33" s="528" t="s">
        <v>372</v>
      </c>
      <c r="M33" s="530">
        <v>3.8087999999999997E-2</v>
      </c>
      <c r="N33" s="530">
        <v>3.7999999999999999E-2</v>
      </c>
    </row>
    <row r="34" spans="1:14">
      <c r="A34" s="283"/>
      <c r="B34" s="527" t="s">
        <v>371</v>
      </c>
      <c r="C34" s="528" t="s">
        <v>649</v>
      </c>
      <c r="D34" s="527" t="s">
        <v>647</v>
      </c>
      <c r="E34" s="527">
        <v>778</v>
      </c>
      <c r="F34" s="531" t="s">
        <v>400</v>
      </c>
      <c r="G34" s="920">
        <v>50131</v>
      </c>
      <c r="H34" s="531" t="s">
        <v>648</v>
      </c>
      <c r="I34" s="532">
        <v>0</v>
      </c>
      <c r="J34" s="529">
        <v>666491</v>
      </c>
      <c r="K34" s="529">
        <v>666491</v>
      </c>
      <c r="L34" s="533" t="s">
        <v>372</v>
      </c>
      <c r="M34" s="534">
        <v>3.5000000000000003E-2</v>
      </c>
      <c r="N34" s="530">
        <v>3.5000000000000003E-2</v>
      </c>
    </row>
    <row r="35" spans="1:14">
      <c r="A35" s="283"/>
      <c r="B35" s="527" t="s">
        <v>371</v>
      </c>
      <c r="C35" s="528" t="s">
        <v>649</v>
      </c>
      <c r="D35" s="527" t="s">
        <v>647</v>
      </c>
      <c r="E35" s="527">
        <v>778</v>
      </c>
      <c r="F35" s="527" t="s">
        <v>401</v>
      </c>
      <c r="G35" s="919">
        <v>50192</v>
      </c>
      <c r="H35" s="527" t="s">
        <v>648</v>
      </c>
      <c r="I35" s="529">
        <v>0</v>
      </c>
      <c r="J35" s="529">
        <v>241012</v>
      </c>
      <c r="K35" s="529">
        <v>241012</v>
      </c>
      <c r="L35" s="528" t="s">
        <v>380</v>
      </c>
      <c r="M35" s="530">
        <v>3.2171999999999999E-2</v>
      </c>
      <c r="N35" s="530">
        <v>3.3000000000000002E-2</v>
      </c>
    </row>
    <row r="36" spans="1:14">
      <c r="A36" s="283"/>
      <c r="B36" s="527" t="s">
        <v>371</v>
      </c>
      <c r="C36" s="528" t="s">
        <v>649</v>
      </c>
      <c r="D36" s="527" t="s">
        <v>647</v>
      </c>
      <c r="E36" s="527">
        <v>806</v>
      </c>
      <c r="F36" s="527" t="s">
        <v>402</v>
      </c>
      <c r="G36" s="919">
        <v>50437</v>
      </c>
      <c r="H36" s="527" t="s">
        <v>648</v>
      </c>
      <c r="I36" s="529">
        <v>762648</v>
      </c>
      <c r="J36" s="529">
        <v>0</v>
      </c>
      <c r="K36" s="529">
        <v>762648</v>
      </c>
      <c r="L36" s="528" t="s">
        <v>372</v>
      </c>
      <c r="M36" s="530">
        <v>3.1077E-2</v>
      </c>
      <c r="N36" s="530">
        <v>0.03</v>
      </c>
    </row>
    <row r="37" spans="1:14">
      <c r="A37" s="283"/>
      <c r="B37" s="527" t="s">
        <v>371</v>
      </c>
      <c r="C37" s="528" t="s">
        <v>649</v>
      </c>
      <c r="D37" s="527" t="s">
        <v>647</v>
      </c>
      <c r="E37" s="527">
        <v>806</v>
      </c>
      <c r="F37" s="527" t="s">
        <v>403</v>
      </c>
      <c r="G37" s="919">
        <v>51150</v>
      </c>
      <c r="H37" s="527" t="s">
        <v>648</v>
      </c>
      <c r="I37" s="529">
        <v>1124791</v>
      </c>
      <c r="J37" s="529">
        <v>0</v>
      </c>
      <c r="K37" s="529">
        <v>1124791</v>
      </c>
      <c r="L37" s="528" t="s">
        <v>380</v>
      </c>
      <c r="M37" s="530">
        <v>3.2939999999999997E-2</v>
      </c>
      <c r="N37" s="530">
        <v>3.2000000000000001E-2</v>
      </c>
    </row>
    <row r="38" spans="1:14">
      <c r="A38" s="283"/>
      <c r="B38" s="527" t="s">
        <v>371</v>
      </c>
      <c r="C38" s="528" t="s">
        <v>649</v>
      </c>
      <c r="D38" s="527" t="s">
        <v>647</v>
      </c>
      <c r="E38" s="527">
        <v>887</v>
      </c>
      <c r="F38" s="527" t="s">
        <v>404</v>
      </c>
      <c r="G38" s="919">
        <v>52305</v>
      </c>
      <c r="H38" s="527" t="s">
        <v>648</v>
      </c>
      <c r="I38" s="529">
        <v>629060</v>
      </c>
      <c r="J38" s="529">
        <v>0</v>
      </c>
      <c r="K38" s="529">
        <v>629060</v>
      </c>
      <c r="L38" s="528" t="s">
        <v>380</v>
      </c>
      <c r="M38" s="530">
        <v>2.8496E-2</v>
      </c>
      <c r="N38" s="530">
        <v>2.8000000000000001E-2</v>
      </c>
    </row>
    <row r="39" spans="1:14">
      <c r="A39" s="283"/>
      <c r="B39" s="527" t="s">
        <v>371</v>
      </c>
      <c r="C39" s="528" t="s">
        <v>649</v>
      </c>
      <c r="D39" s="527" t="s">
        <v>647</v>
      </c>
      <c r="E39" s="527">
        <v>886</v>
      </c>
      <c r="F39" s="527" t="s">
        <v>405</v>
      </c>
      <c r="G39" s="919">
        <v>45731</v>
      </c>
      <c r="H39" s="527" t="s">
        <v>648</v>
      </c>
      <c r="I39" s="529">
        <v>7241136</v>
      </c>
      <c r="J39" s="529">
        <v>0</v>
      </c>
      <c r="K39" s="529">
        <v>7241136</v>
      </c>
      <c r="L39" s="528" t="s">
        <v>380</v>
      </c>
      <c r="M39" s="530">
        <v>2.0535000000000001E-2</v>
      </c>
      <c r="N39" s="530">
        <v>1.7999999999999999E-2</v>
      </c>
    </row>
    <row r="40" spans="1:14">
      <c r="A40" s="283"/>
      <c r="B40" s="527" t="s">
        <v>371</v>
      </c>
      <c r="C40" s="528" t="s">
        <v>649</v>
      </c>
      <c r="D40" s="527" t="s">
        <v>647</v>
      </c>
      <c r="E40" s="527">
        <v>887</v>
      </c>
      <c r="F40" s="527" t="s">
        <v>406</v>
      </c>
      <c r="G40" s="919">
        <v>52671</v>
      </c>
      <c r="H40" s="527" t="s">
        <v>648</v>
      </c>
      <c r="I40" s="529">
        <v>562095</v>
      </c>
      <c r="J40" s="529">
        <v>0</v>
      </c>
      <c r="K40" s="529">
        <v>562095</v>
      </c>
      <c r="L40" s="528" t="s">
        <v>380</v>
      </c>
      <c r="M40" s="530">
        <v>2.1669999999999998E-2</v>
      </c>
      <c r="N40" s="530">
        <v>2.5000000000000001E-2</v>
      </c>
    </row>
    <row r="41" spans="1:14">
      <c r="A41" s="283"/>
      <c r="B41" s="527" t="s">
        <v>371</v>
      </c>
      <c r="C41" s="528" t="s">
        <v>649</v>
      </c>
      <c r="D41" s="527" t="s">
        <v>647</v>
      </c>
      <c r="E41" s="527">
        <v>0</v>
      </c>
      <c r="F41" s="527" t="s">
        <v>407</v>
      </c>
      <c r="G41" s="919">
        <v>50388</v>
      </c>
      <c r="H41" s="527" t="s">
        <v>346</v>
      </c>
      <c r="I41" s="529">
        <v>0</v>
      </c>
      <c r="J41" s="529">
        <v>42279</v>
      </c>
      <c r="K41" s="529">
        <v>42279</v>
      </c>
      <c r="L41" s="528" t="s">
        <v>380</v>
      </c>
      <c r="M41" s="530">
        <v>7.0592405520023771E-2</v>
      </c>
      <c r="N41" s="530">
        <v>6.8199999999999997E-2</v>
      </c>
    </row>
    <row r="42" spans="1:14">
      <c r="A42" s="283"/>
      <c r="B42" s="527" t="s">
        <v>371</v>
      </c>
      <c r="C42" s="528" t="s">
        <v>649</v>
      </c>
      <c r="D42" s="527" t="s">
        <v>647</v>
      </c>
      <c r="E42" s="527">
        <v>0</v>
      </c>
      <c r="F42" s="527" t="s">
        <v>408</v>
      </c>
      <c r="G42" s="919">
        <v>50388</v>
      </c>
      <c r="H42" s="527" t="s">
        <v>347</v>
      </c>
      <c r="I42" s="529">
        <v>0</v>
      </c>
      <c r="J42" s="529"/>
      <c r="K42" s="529">
        <v>0</v>
      </c>
      <c r="L42" s="528" t="s">
        <v>380</v>
      </c>
      <c r="M42" s="530">
        <v>2.3409163353616425E-2</v>
      </c>
      <c r="N42" s="530">
        <v>2.1600000000000001E-2</v>
      </c>
    </row>
    <row r="43" spans="1:14">
      <c r="A43" s="283"/>
      <c r="B43" s="527" t="s">
        <v>371</v>
      </c>
      <c r="C43" s="528" t="s">
        <v>649</v>
      </c>
      <c r="D43" s="527" t="s">
        <v>647</v>
      </c>
      <c r="E43" s="527">
        <v>0</v>
      </c>
      <c r="F43" s="527" t="s">
        <v>409</v>
      </c>
      <c r="G43" s="919">
        <v>47268</v>
      </c>
      <c r="H43" s="527" t="s">
        <v>348</v>
      </c>
      <c r="I43" s="529">
        <v>0</v>
      </c>
      <c r="J43" s="529">
        <v>1353006</v>
      </c>
      <c r="K43" s="529">
        <v>1353006</v>
      </c>
      <c r="L43" s="528" t="s">
        <v>372</v>
      </c>
      <c r="M43" s="530">
        <v>2.3433600270092114E-2</v>
      </c>
      <c r="N43" s="530">
        <v>2.0975000000000001E-2</v>
      </c>
    </row>
    <row r="44" spans="1:14">
      <c r="A44" s="283"/>
      <c r="B44" s="303" t="s">
        <v>251</v>
      </c>
      <c r="C44" s="303"/>
      <c r="D44" s="303"/>
      <c r="E44" s="303"/>
      <c r="F44" s="303"/>
      <c r="G44" s="921"/>
      <c r="H44" s="303"/>
      <c r="I44" s="304">
        <v>10319730</v>
      </c>
      <c r="J44" s="304">
        <v>5337814</v>
      </c>
      <c r="K44" s="304">
        <v>15657544</v>
      </c>
      <c r="L44" s="303"/>
      <c r="M44" s="303"/>
      <c r="N44" s="303"/>
    </row>
    <row r="45" spans="1:14">
      <c r="A45" s="283"/>
      <c r="B45" s="283"/>
      <c r="C45" s="283"/>
      <c r="D45" s="283"/>
      <c r="E45" s="283"/>
      <c r="F45" s="283"/>
      <c r="G45" s="915"/>
      <c r="H45" s="283"/>
      <c r="I45" s="283"/>
      <c r="J45" s="283"/>
      <c r="K45" s="283"/>
      <c r="L45" s="283"/>
      <c r="M45" s="283"/>
      <c r="N45" s="283"/>
    </row>
    <row r="46" spans="1:14">
      <c r="A46" s="283"/>
      <c r="B46" s="283"/>
      <c r="C46" s="283"/>
      <c r="D46" s="283"/>
      <c r="E46" s="283"/>
      <c r="F46" s="283"/>
      <c r="G46" s="915"/>
      <c r="H46" s="283"/>
      <c r="I46" s="283"/>
      <c r="J46" s="283"/>
      <c r="K46" s="283"/>
      <c r="L46" s="283"/>
      <c r="M46" s="283"/>
      <c r="N46" s="283"/>
    </row>
    <row r="47" spans="1:14">
      <c r="A47" s="283"/>
      <c r="B47" s="284" t="s">
        <v>272</v>
      </c>
      <c r="C47" s="283"/>
      <c r="D47" s="283"/>
      <c r="E47" s="283"/>
      <c r="F47" s="283"/>
      <c r="G47" s="915"/>
      <c r="H47" s="283"/>
      <c r="I47" s="283"/>
      <c r="J47" s="283"/>
      <c r="K47" s="283"/>
      <c r="L47" s="283"/>
      <c r="M47" s="283"/>
      <c r="N47" s="283"/>
    </row>
    <row r="48" spans="1:14" ht="12.6" thickBot="1"/>
    <row r="49" spans="1:14">
      <c r="A49" s="283"/>
      <c r="B49" s="857" t="s">
        <v>411</v>
      </c>
      <c r="C49" s="858"/>
      <c r="D49" s="858"/>
      <c r="E49" s="858"/>
      <c r="F49" s="858"/>
      <c r="G49" s="858"/>
      <c r="H49" s="858"/>
      <c r="I49" s="858"/>
      <c r="J49" s="858"/>
      <c r="K49" s="858"/>
      <c r="L49" s="858"/>
      <c r="M49" s="858"/>
      <c r="N49" s="859"/>
    </row>
    <row r="50" spans="1:14" ht="12" customHeight="1">
      <c r="A50" s="283"/>
      <c r="B50" s="860" t="s">
        <v>645</v>
      </c>
      <c r="C50" s="853" t="s">
        <v>646</v>
      </c>
      <c r="D50" s="853" t="s">
        <v>663</v>
      </c>
      <c r="E50" s="853" t="s">
        <v>392</v>
      </c>
      <c r="F50" s="853" t="s">
        <v>393</v>
      </c>
      <c r="G50" s="916" t="s">
        <v>394</v>
      </c>
      <c r="H50" s="853" t="s">
        <v>378</v>
      </c>
      <c r="I50" s="865" t="s">
        <v>250</v>
      </c>
      <c r="J50" s="866"/>
      <c r="K50" s="867"/>
      <c r="L50" s="853" t="s">
        <v>252</v>
      </c>
      <c r="M50" s="853" t="s">
        <v>379</v>
      </c>
      <c r="N50" s="862" t="s">
        <v>254</v>
      </c>
    </row>
    <row r="51" spans="1:14" ht="36">
      <c r="A51" s="283"/>
      <c r="B51" s="861"/>
      <c r="C51" s="854"/>
      <c r="D51" s="854"/>
      <c r="E51" s="854"/>
      <c r="F51" s="854"/>
      <c r="G51" s="917"/>
      <c r="H51" s="854"/>
      <c r="I51" s="287" t="s">
        <v>226</v>
      </c>
      <c r="J51" s="287" t="s">
        <v>255</v>
      </c>
      <c r="K51" s="287" t="s">
        <v>251</v>
      </c>
      <c r="L51" s="854"/>
      <c r="M51" s="854"/>
      <c r="N51" s="863"/>
    </row>
    <row r="52" spans="1:14">
      <c r="A52" s="283"/>
      <c r="B52" s="864"/>
      <c r="C52" s="855"/>
      <c r="D52" s="855"/>
      <c r="E52" s="855"/>
      <c r="F52" s="855"/>
      <c r="G52" s="918"/>
      <c r="H52" s="855"/>
      <c r="I52" s="289" t="s">
        <v>4</v>
      </c>
      <c r="J52" s="289" t="s">
        <v>4</v>
      </c>
      <c r="K52" s="289" t="s">
        <v>4</v>
      </c>
      <c r="L52" s="855"/>
      <c r="M52" s="289" t="s">
        <v>256</v>
      </c>
      <c r="N52" s="291" t="s">
        <v>256</v>
      </c>
    </row>
    <row r="53" spans="1:14">
      <c r="A53" s="283"/>
      <c r="B53" s="527" t="s">
        <v>371</v>
      </c>
      <c r="C53" s="528" t="s">
        <v>649</v>
      </c>
      <c r="D53" s="527" t="s">
        <v>647</v>
      </c>
      <c r="E53" s="527">
        <v>630</v>
      </c>
      <c r="F53" s="527" t="s">
        <v>395</v>
      </c>
      <c r="G53" s="919">
        <v>47939</v>
      </c>
      <c r="H53" s="527" t="s">
        <v>648</v>
      </c>
      <c r="I53" s="529">
        <v>0</v>
      </c>
      <c r="J53" s="529">
        <v>684481</v>
      </c>
      <c r="K53" s="311">
        <v>684481</v>
      </c>
      <c r="L53" s="528" t="s">
        <v>372</v>
      </c>
      <c r="M53" s="530">
        <v>4.1674000000000003E-2</v>
      </c>
      <c r="N53" s="530">
        <v>4.2000000000000003E-2</v>
      </c>
    </row>
    <row r="54" spans="1:14">
      <c r="A54" s="283"/>
      <c r="B54" s="527" t="s">
        <v>371</v>
      </c>
      <c r="C54" s="528" t="s">
        <v>649</v>
      </c>
      <c r="D54" s="527" t="s">
        <v>647</v>
      </c>
      <c r="E54" s="527">
        <v>655</v>
      </c>
      <c r="F54" s="527" t="s">
        <v>396</v>
      </c>
      <c r="G54" s="919">
        <v>48853</v>
      </c>
      <c r="H54" s="527" t="s">
        <v>648</v>
      </c>
      <c r="I54" s="529">
        <v>0</v>
      </c>
      <c r="J54" s="529">
        <v>537293</v>
      </c>
      <c r="K54" s="311">
        <v>537293</v>
      </c>
      <c r="L54" s="528" t="s">
        <v>372</v>
      </c>
      <c r="M54" s="530">
        <v>3.8337000000000003E-2</v>
      </c>
      <c r="N54" s="530">
        <v>3.8600000000000002E-2</v>
      </c>
    </row>
    <row r="55" spans="1:14">
      <c r="A55" s="283"/>
      <c r="B55" s="527" t="s">
        <v>371</v>
      </c>
      <c r="C55" s="528" t="s">
        <v>649</v>
      </c>
      <c r="D55" s="527" t="s">
        <v>647</v>
      </c>
      <c r="E55" s="527">
        <v>655</v>
      </c>
      <c r="F55" s="527" t="s">
        <v>397</v>
      </c>
      <c r="G55" s="919">
        <v>48366</v>
      </c>
      <c r="H55" s="527" t="s">
        <v>648</v>
      </c>
      <c r="I55" s="529">
        <v>0</v>
      </c>
      <c r="J55" s="529">
        <v>216655</v>
      </c>
      <c r="K55" s="311">
        <v>216655</v>
      </c>
      <c r="L55" s="528" t="s">
        <v>372</v>
      </c>
      <c r="M55" s="530">
        <v>4.0377999999999997E-2</v>
      </c>
      <c r="N55" s="530">
        <v>0.04</v>
      </c>
    </row>
    <row r="56" spans="1:14">
      <c r="A56" s="283"/>
      <c r="B56" s="527" t="s">
        <v>371</v>
      </c>
      <c r="C56" s="528" t="s">
        <v>649</v>
      </c>
      <c r="D56" s="527" t="s">
        <v>647</v>
      </c>
      <c r="E56" s="527">
        <v>713</v>
      </c>
      <c r="F56" s="527" t="s">
        <v>398</v>
      </c>
      <c r="G56" s="919">
        <v>49400</v>
      </c>
      <c r="H56" s="527" t="s">
        <v>648</v>
      </c>
      <c r="I56" s="529">
        <v>0</v>
      </c>
      <c r="J56" s="529">
        <v>808708</v>
      </c>
      <c r="K56" s="311">
        <v>808708</v>
      </c>
      <c r="L56" s="528" t="s">
        <v>380</v>
      </c>
      <c r="M56" s="530">
        <v>3.9149000000000003E-2</v>
      </c>
      <c r="N56" s="530">
        <v>3.9E-2</v>
      </c>
    </row>
    <row r="57" spans="1:14">
      <c r="A57" s="283"/>
      <c r="B57" s="527" t="s">
        <v>371</v>
      </c>
      <c r="C57" s="528" t="s">
        <v>649</v>
      </c>
      <c r="D57" s="527" t="s">
        <v>647</v>
      </c>
      <c r="E57" s="527">
        <v>713</v>
      </c>
      <c r="F57" s="527" t="s">
        <v>399</v>
      </c>
      <c r="G57" s="919">
        <v>49766</v>
      </c>
      <c r="H57" s="527" t="s">
        <v>648</v>
      </c>
      <c r="I57" s="529">
        <v>0</v>
      </c>
      <c r="J57" s="529">
        <v>688263</v>
      </c>
      <c r="K57" s="311">
        <v>688263</v>
      </c>
      <c r="L57" s="528" t="s">
        <v>372</v>
      </c>
      <c r="M57" s="530">
        <v>3.8092000000000001E-2</v>
      </c>
      <c r="N57" s="530">
        <v>3.7999999999999999E-2</v>
      </c>
    </row>
    <row r="58" spans="1:14">
      <c r="A58" s="283"/>
      <c r="B58" s="527" t="s">
        <v>371</v>
      </c>
      <c r="C58" s="528" t="s">
        <v>649</v>
      </c>
      <c r="D58" s="527" t="s">
        <v>647</v>
      </c>
      <c r="E58" s="527">
        <v>778</v>
      </c>
      <c r="F58" s="531" t="s">
        <v>400</v>
      </c>
      <c r="G58" s="920">
        <v>50131</v>
      </c>
      <c r="H58" s="531" t="s">
        <v>648</v>
      </c>
      <c r="I58" s="529">
        <v>0</v>
      </c>
      <c r="J58" s="529">
        <v>638259</v>
      </c>
      <c r="K58" s="311">
        <v>638259</v>
      </c>
      <c r="L58" s="533" t="s">
        <v>372</v>
      </c>
      <c r="M58" s="534">
        <v>3.5000000000000003E-2</v>
      </c>
      <c r="N58" s="530">
        <v>3.5000000000000003E-2</v>
      </c>
    </row>
    <row r="59" spans="1:14">
      <c r="A59" s="283"/>
      <c r="B59" s="527" t="s">
        <v>371</v>
      </c>
      <c r="C59" s="528" t="s">
        <v>649</v>
      </c>
      <c r="D59" s="527" t="s">
        <v>647</v>
      </c>
      <c r="E59" s="527">
        <v>778</v>
      </c>
      <c r="F59" s="527" t="s">
        <v>401</v>
      </c>
      <c r="G59" s="919">
        <v>50192</v>
      </c>
      <c r="H59" s="527" t="s">
        <v>648</v>
      </c>
      <c r="I59" s="529">
        <v>0</v>
      </c>
      <c r="J59" s="529">
        <v>282112</v>
      </c>
      <c r="K59" s="311">
        <v>282112</v>
      </c>
      <c r="L59" s="528" t="s">
        <v>380</v>
      </c>
      <c r="M59" s="530">
        <v>3.2105000000000002E-2</v>
      </c>
      <c r="N59" s="530">
        <v>3.3000000000000002E-2</v>
      </c>
    </row>
    <row r="60" spans="1:14">
      <c r="A60" s="283"/>
      <c r="B60" s="527" t="s">
        <v>371</v>
      </c>
      <c r="C60" s="528" t="s">
        <v>649</v>
      </c>
      <c r="D60" s="527" t="s">
        <v>647</v>
      </c>
      <c r="E60" s="527">
        <v>806</v>
      </c>
      <c r="F60" s="527" t="s">
        <v>402</v>
      </c>
      <c r="G60" s="919">
        <v>50437</v>
      </c>
      <c r="H60" s="527" t="s">
        <v>648</v>
      </c>
      <c r="I60" s="529">
        <v>687649</v>
      </c>
      <c r="J60" s="529">
        <v>0</v>
      </c>
      <c r="K60" s="311">
        <v>687649</v>
      </c>
      <c r="L60" s="528" t="s">
        <v>372</v>
      </c>
      <c r="M60" s="530">
        <v>3.1125E-2</v>
      </c>
      <c r="N60" s="530">
        <v>0.03</v>
      </c>
    </row>
    <row r="61" spans="1:14">
      <c r="A61" s="283"/>
      <c r="B61" s="527" t="s">
        <v>371</v>
      </c>
      <c r="C61" s="528" t="s">
        <v>649</v>
      </c>
      <c r="D61" s="527" t="s">
        <v>647</v>
      </c>
      <c r="E61" s="527">
        <v>806</v>
      </c>
      <c r="F61" s="527" t="s">
        <v>403</v>
      </c>
      <c r="G61" s="919">
        <v>51150</v>
      </c>
      <c r="H61" s="527" t="s">
        <v>648</v>
      </c>
      <c r="I61" s="529">
        <v>1033510</v>
      </c>
      <c r="J61" s="529">
        <v>0</v>
      </c>
      <c r="K61" s="311">
        <v>1033510</v>
      </c>
      <c r="L61" s="528" t="s">
        <v>380</v>
      </c>
      <c r="M61" s="530">
        <v>3.2981999999999997E-2</v>
      </c>
      <c r="N61" s="530">
        <v>3.2000000000000001E-2</v>
      </c>
    </row>
    <row r="62" spans="1:14">
      <c r="A62" s="283"/>
      <c r="B62" s="527" t="s">
        <v>371</v>
      </c>
      <c r="C62" s="528" t="s">
        <v>649</v>
      </c>
      <c r="D62" s="527" t="s">
        <v>647</v>
      </c>
      <c r="E62" s="527">
        <v>887</v>
      </c>
      <c r="F62" s="527" t="s">
        <v>404</v>
      </c>
      <c r="G62" s="919">
        <v>52305</v>
      </c>
      <c r="H62" s="527" t="s">
        <v>648</v>
      </c>
      <c r="I62" s="529">
        <v>579839</v>
      </c>
      <c r="J62" s="529">
        <v>0</v>
      </c>
      <c r="K62" s="311">
        <v>579839</v>
      </c>
      <c r="L62" s="528" t="s">
        <v>380</v>
      </c>
      <c r="M62" s="530">
        <v>2.8518000000000002E-2</v>
      </c>
      <c r="N62" s="530">
        <v>2.8000000000000001E-2</v>
      </c>
    </row>
    <row r="63" spans="1:14">
      <c r="A63" s="283"/>
      <c r="B63" s="527" t="s">
        <v>371</v>
      </c>
      <c r="C63" s="528" t="s">
        <v>649</v>
      </c>
      <c r="D63" s="527" t="s">
        <v>647</v>
      </c>
      <c r="E63" s="527">
        <v>886</v>
      </c>
      <c r="F63" s="527" t="s">
        <v>405</v>
      </c>
      <c r="G63" s="919">
        <v>45731</v>
      </c>
      <c r="H63" s="527" t="s">
        <v>648</v>
      </c>
      <c r="I63" s="529">
        <v>6976894</v>
      </c>
      <c r="J63" s="311">
        <v>6889700</v>
      </c>
      <c r="K63" s="311">
        <v>13866594</v>
      </c>
      <c r="L63" s="528" t="s">
        <v>380</v>
      </c>
      <c r="M63" s="530">
        <v>1.9668000000000001E-2</v>
      </c>
      <c r="N63" s="530">
        <v>1.7999999999999999E-2</v>
      </c>
    </row>
    <row r="64" spans="1:14">
      <c r="A64" s="283"/>
      <c r="B64" s="527" t="s">
        <v>371</v>
      </c>
      <c r="C64" s="528" t="s">
        <v>649</v>
      </c>
      <c r="D64" s="527" t="s">
        <v>647</v>
      </c>
      <c r="E64" s="527">
        <v>887</v>
      </c>
      <c r="F64" s="527" t="s">
        <v>406</v>
      </c>
      <c r="G64" s="919">
        <v>52671</v>
      </c>
      <c r="H64" s="527" t="s">
        <v>648</v>
      </c>
      <c r="I64" s="529">
        <v>706095</v>
      </c>
      <c r="J64" s="311">
        <v>0</v>
      </c>
      <c r="K64" s="311">
        <v>706095</v>
      </c>
      <c r="L64" s="528" t="s">
        <v>380</v>
      </c>
      <c r="M64" s="530">
        <v>2.1527000000000001E-2</v>
      </c>
      <c r="N64" s="530">
        <v>2.5000000000000001E-2</v>
      </c>
    </row>
    <row r="65" spans="1:14">
      <c r="A65" s="283"/>
      <c r="B65" s="527" t="s">
        <v>371</v>
      </c>
      <c r="C65" s="528" t="s">
        <v>649</v>
      </c>
      <c r="D65" s="527" t="s">
        <v>647</v>
      </c>
      <c r="E65" s="527" t="s">
        <v>233</v>
      </c>
      <c r="F65" s="527" t="s">
        <v>407</v>
      </c>
      <c r="G65" s="919">
        <v>50388</v>
      </c>
      <c r="H65" s="527" t="s">
        <v>346</v>
      </c>
      <c r="I65" s="529">
        <v>0</v>
      </c>
      <c r="J65" s="311">
        <v>29507</v>
      </c>
      <c r="K65" s="311">
        <v>29507</v>
      </c>
      <c r="L65" s="528" t="s">
        <v>380</v>
      </c>
      <c r="M65" s="530">
        <v>7.078230901902538E-2</v>
      </c>
      <c r="N65" s="530">
        <v>6.8199999999999997E-2</v>
      </c>
    </row>
    <row r="66" spans="1:14" ht="12" hidden="1" customHeight="1">
      <c r="A66" s="283"/>
      <c r="B66" s="527" t="s">
        <v>371</v>
      </c>
      <c r="C66" s="528" t="s">
        <v>649</v>
      </c>
      <c r="D66" s="527" t="s">
        <v>647</v>
      </c>
      <c r="E66" s="527" t="s">
        <v>233</v>
      </c>
      <c r="F66" s="527" t="s">
        <v>408</v>
      </c>
      <c r="G66" s="919">
        <v>50388</v>
      </c>
      <c r="H66" s="527" t="s">
        <v>347</v>
      </c>
      <c r="I66" s="529">
        <v>0</v>
      </c>
      <c r="J66" s="529">
        <v>0</v>
      </c>
      <c r="K66" s="529">
        <v>0</v>
      </c>
      <c r="L66" s="528" t="s">
        <v>380</v>
      </c>
      <c r="M66" s="530">
        <v>2.3535014391485198E-2</v>
      </c>
      <c r="N66" s="530">
        <v>2.1600000000000001E-2</v>
      </c>
    </row>
    <row r="67" spans="1:14" ht="12" hidden="1" customHeight="1">
      <c r="A67" s="283"/>
      <c r="B67" s="527"/>
      <c r="C67" s="528"/>
      <c r="D67" s="527"/>
      <c r="E67" s="527"/>
      <c r="F67" s="527"/>
      <c r="G67" s="919"/>
      <c r="H67" s="527"/>
      <c r="I67" s="529"/>
      <c r="J67" s="311"/>
      <c r="K67" s="311"/>
      <c r="L67" s="528"/>
      <c r="M67" s="530"/>
      <c r="N67" s="530"/>
    </row>
    <row r="68" spans="1:14" ht="12.6" thickBot="1">
      <c r="A68" s="283"/>
      <c r="B68" s="306" t="s">
        <v>251</v>
      </c>
      <c r="C68" s="307"/>
      <c r="D68" s="307"/>
      <c r="E68" s="307"/>
      <c r="F68" s="307"/>
      <c r="G68" s="922"/>
      <c r="H68" s="307"/>
      <c r="I68" s="308">
        <v>9983987</v>
      </c>
      <c r="J68" s="308">
        <v>10774978</v>
      </c>
      <c r="K68" s="308">
        <v>20758965</v>
      </c>
      <c r="L68" s="307"/>
      <c r="M68" s="307"/>
      <c r="N68" s="315"/>
    </row>
    <row r="69" spans="1:14" ht="12.6" thickBot="1">
      <c r="A69" s="283"/>
      <c r="B69" s="283"/>
      <c r="C69" s="283"/>
      <c r="D69" s="283"/>
      <c r="E69" s="283"/>
      <c r="F69" s="283"/>
      <c r="G69" s="915"/>
      <c r="H69" s="283"/>
      <c r="I69" s="283"/>
      <c r="J69" s="283"/>
      <c r="K69" s="283"/>
      <c r="L69" s="283"/>
      <c r="M69" s="283"/>
      <c r="N69" s="283"/>
    </row>
    <row r="70" spans="1:14">
      <c r="A70" s="283"/>
      <c r="B70" s="857" t="s">
        <v>410</v>
      </c>
      <c r="C70" s="858"/>
      <c r="D70" s="858"/>
      <c r="E70" s="858"/>
      <c r="F70" s="858"/>
      <c r="G70" s="858"/>
      <c r="H70" s="858"/>
      <c r="I70" s="858"/>
      <c r="J70" s="858"/>
      <c r="K70" s="858"/>
      <c r="L70" s="858"/>
      <c r="M70" s="858"/>
      <c r="N70" s="859"/>
    </row>
    <row r="71" spans="1:14" ht="12" customHeight="1">
      <c r="A71" s="283"/>
      <c r="B71" s="860" t="s">
        <v>645</v>
      </c>
      <c r="C71" s="853" t="s">
        <v>646</v>
      </c>
      <c r="D71" s="853" t="s">
        <v>663</v>
      </c>
      <c r="E71" s="853" t="s">
        <v>392</v>
      </c>
      <c r="F71" s="853" t="s">
        <v>393</v>
      </c>
      <c r="G71" s="916" t="s">
        <v>394</v>
      </c>
      <c r="H71" s="853" t="s">
        <v>378</v>
      </c>
      <c r="I71" s="865" t="s">
        <v>250</v>
      </c>
      <c r="J71" s="866"/>
      <c r="K71" s="867"/>
      <c r="L71" s="853" t="s">
        <v>252</v>
      </c>
      <c r="M71" s="853" t="s">
        <v>379</v>
      </c>
      <c r="N71" s="862" t="s">
        <v>254</v>
      </c>
    </row>
    <row r="72" spans="1:14" ht="36">
      <c r="A72" s="283"/>
      <c r="B72" s="861"/>
      <c r="C72" s="854"/>
      <c r="D72" s="854"/>
      <c r="E72" s="854"/>
      <c r="F72" s="854"/>
      <c r="G72" s="917"/>
      <c r="H72" s="854"/>
      <c r="I72" s="287" t="s">
        <v>226</v>
      </c>
      <c r="J72" s="287" t="s">
        <v>255</v>
      </c>
      <c r="K72" s="287" t="s">
        <v>251</v>
      </c>
      <c r="L72" s="854"/>
      <c r="M72" s="854"/>
      <c r="N72" s="863"/>
    </row>
    <row r="73" spans="1:14" ht="12" customHeight="1">
      <c r="A73" s="283"/>
      <c r="B73" s="864"/>
      <c r="C73" s="855"/>
      <c r="D73" s="855"/>
      <c r="E73" s="855"/>
      <c r="F73" s="855"/>
      <c r="G73" s="918"/>
      <c r="H73" s="855"/>
      <c r="I73" s="289" t="s">
        <v>4</v>
      </c>
      <c r="J73" s="289" t="s">
        <v>4</v>
      </c>
      <c r="K73" s="289" t="s">
        <v>4</v>
      </c>
      <c r="L73" s="855"/>
      <c r="M73" s="289" t="s">
        <v>256</v>
      </c>
      <c r="N73" s="291" t="s">
        <v>256</v>
      </c>
    </row>
    <row r="74" spans="1:14">
      <c r="A74" s="283"/>
      <c r="B74" s="527" t="s">
        <v>371</v>
      </c>
      <c r="C74" s="528" t="s">
        <v>649</v>
      </c>
      <c r="D74" s="527" t="s">
        <v>647</v>
      </c>
      <c r="E74" s="527">
        <v>630</v>
      </c>
      <c r="F74" s="527" t="s">
        <v>395</v>
      </c>
      <c r="G74" s="919">
        <v>47939</v>
      </c>
      <c r="H74" s="527" t="s">
        <v>648</v>
      </c>
      <c r="I74" s="529">
        <v>0</v>
      </c>
      <c r="J74" s="529">
        <v>669051</v>
      </c>
      <c r="K74" s="529">
        <v>669051</v>
      </c>
      <c r="L74" s="528" t="s">
        <v>372</v>
      </c>
      <c r="M74" s="535">
        <v>4.1674000000000003E-2</v>
      </c>
      <c r="N74" s="535">
        <v>4.2000000000000003E-2</v>
      </c>
    </row>
    <row r="75" spans="1:14">
      <c r="A75" s="283"/>
      <c r="B75" s="527" t="s">
        <v>371</v>
      </c>
      <c r="C75" s="528" t="s">
        <v>649</v>
      </c>
      <c r="D75" s="527" t="s">
        <v>647</v>
      </c>
      <c r="E75" s="527">
        <v>655</v>
      </c>
      <c r="F75" s="527" t="s">
        <v>396</v>
      </c>
      <c r="G75" s="919">
        <v>48853</v>
      </c>
      <c r="H75" s="527" t="s">
        <v>648</v>
      </c>
      <c r="I75" s="529">
        <v>0</v>
      </c>
      <c r="J75" s="529">
        <v>527477</v>
      </c>
      <c r="K75" s="529">
        <v>527477</v>
      </c>
      <c r="L75" s="528" t="s">
        <v>372</v>
      </c>
      <c r="M75" s="535">
        <v>3.8337000000000003E-2</v>
      </c>
      <c r="N75" s="535">
        <v>3.8600000000000002E-2</v>
      </c>
    </row>
    <row r="76" spans="1:14">
      <c r="A76" s="283"/>
      <c r="B76" s="527" t="s">
        <v>371</v>
      </c>
      <c r="C76" s="528" t="s">
        <v>649</v>
      </c>
      <c r="D76" s="527" t="s">
        <v>647</v>
      </c>
      <c r="E76" s="527">
        <v>655</v>
      </c>
      <c r="F76" s="527" t="s">
        <v>397</v>
      </c>
      <c r="G76" s="919">
        <v>48366</v>
      </c>
      <c r="H76" s="527" t="s">
        <v>648</v>
      </c>
      <c r="I76" s="529">
        <v>0</v>
      </c>
      <c r="J76" s="529">
        <v>200359</v>
      </c>
      <c r="K76" s="529">
        <v>200359</v>
      </c>
      <c r="L76" s="528" t="s">
        <v>372</v>
      </c>
      <c r="M76" s="535">
        <v>4.0377999999999997E-2</v>
      </c>
      <c r="N76" s="535">
        <v>0.04</v>
      </c>
    </row>
    <row r="77" spans="1:14">
      <c r="A77" s="283"/>
      <c r="B77" s="527" t="s">
        <v>371</v>
      </c>
      <c r="C77" s="528" t="s">
        <v>649</v>
      </c>
      <c r="D77" s="527" t="s">
        <v>647</v>
      </c>
      <c r="E77" s="527">
        <v>713</v>
      </c>
      <c r="F77" s="527" t="s">
        <v>398</v>
      </c>
      <c r="G77" s="919">
        <v>49400</v>
      </c>
      <c r="H77" s="527" t="s">
        <v>648</v>
      </c>
      <c r="I77" s="529">
        <v>0</v>
      </c>
      <c r="J77" s="529">
        <v>817090</v>
      </c>
      <c r="K77" s="529">
        <v>817090</v>
      </c>
      <c r="L77" s="528" t="s">
        <v>380</v>
      </c>
      <c r="M77" s="535">
        <v>3.9149000000000003E-2</v>
      </c>
      <c r="N77" s="535">
        <v>3.9E-2</v>
      </c>
    </row>
    <row r="78" spans="1:14">
      <c r="A78" s="283"/>
      <c r="B78" s="527" t="s">
        <v>371</v>
      </c>
      <c r="C78" s="528" t="s">
        <v>649</v>
      </c>
      <c r="D78" s="527" t="s">
        <v>647</v>
      </c>
      <c r="E78" s="527">
        <v>713</v>
      </c>
      <c r="F78" s="527" t="s">
        <v>399</v>
      </c>
      <c r="G78" s="919">
        <v>49766</v>
      </c>
      <c r="H78" s="527" t="s">
        <v>648</v>
      </c>
      <c r="I78" s="529">
        <v>0</v>
      </c>
      <c r="J78" s="529">
        <v>692486</v>
      </c>
      <c r="K78" s="529">
        <v>692486</v>
      </c>
      <c r="L78" s="528" t="s">
        <v>372</v>
      </c>
      <c r="M78" s="535">
        <v>3.8092000000000001E-2</v>
      </c>
      <c r="N78" s="535">
        <v>3.7999999999999999E-2</v>
      </c>
    </row>
    <row r="79" spans="1:14">
      <c r="A79" s="283"/>
      <c r="B79" s="527" t="s">
        <v>371</v>
      </c>
      <c r="C79" s="528" t="s">
        <v>649</v>
      </c>
      <c r="D79" s="527" t="s">
        <v>647</v>
      </c>
      <c r="E79" s="527">
        <v>778</v>
      </c>
      <c r="F79" s="527" t="s">
        <v>400</v>
      </c>
      <c r="G79" s="919">
        <v>50131</v>
      </c>
      <c r="H79" s="527" t="s">
        <v>648</v>
      </c>
      <c r="I79" s="529">
        <v>0</v>
      </c>
      <c r="J79" s="529">
        <v>638259</v>
      </c>
      <c r="K79" s="529">
        <v>638259</v>
      </c>
      <c r="L79" s="528" t="s">
        <v>372</v>
      </c>
      <c r="M79" s="535">
        <v>3.5000000000000003E-2</v>
      </c>
      <c r="N79" s="535">
        <v>3.5000000000000003E-2</v>
      </c>
    </row>
    <row r="80" spans="1:14">
      <c r="A80" s="283"/>
      <c r="B80" s="527" t="s">
        <v>371</v>
      </c>
      <c r="C80" s="528" t="s">
        <v>649</v>
      </c>
      <c r="D80" s="527" t="s">
        <v>647</v>
      </c>
      <c r="E80" s="527">
        <v>778</v>
      </c>
      <c r="F80" s="527" t="s">
        <v>401</v>
      </c>
      <c r="G80" s="919">
        <v>50192</v>
      </c>
      <c r="H80" s="527" t="s">
        <v>648</v>
      </c>
      <c r="I80" s="529">
        <v>0</v>
      </c>
      <c r="J80" s="529">
        <v>230803</v>
      </c>
      <c r="K80" s="529">
        <v>230803</v>
      </c>
      <c r="L80" s="528" t="s">
        <v>380</v>
      </c>
      <c r="M80" s="535">
        <v>3.2105000000000002E-2</v>
      </c>
      <c r="N80" s="535">
        <v>3.3000000000000002E-2</v>
      </c>
    </row>
    <row r="81" spans="1:14">
      <c r="A81" s="283"/>
      <c r="B81" s="527" t="s">
        <v>371</v>
      </c>
      <c r="C81" s="528" t="s">
        <v>649</v>
      </c>
      <c r="D81" s="527" t="s">
        <v>647</v>
      </c>
      <c r="E81" s="527">
        <v>806</v>
      </c>
      <c r="F81" s="527" t="s">
        <v>402</v>
      </c>
      <c r="G81" s="919">
        <v>50437</v>
      </c>
      <c r="H81" s="527" t="s">
        <v>648</v>
      </c>
      <c r="I81" s="529">
        <v>730342</v>
      </c>
      <c r="J81" s="529">
        <v>0</v>
      </c>
      <c r="K81" s="529">
        <v>730342</v>
      </c>
      <c r="L81" s="528" t="s">
        <v>372</v>
      </c>
      <c r="M81" s="535">
        <v>3.1125E-2</v>
      </c>
      <c r="N81" s="535">
        <v>0.03</v>
      </c>
    </row>
    <row r="82" spans="1:14">
      <c r="A82" s="283"/>
      <c r="B82" s="527" t="s">
        <v>371</v>
      </c>
      <c r="C82" s="528" t="s">
        <v>649</v>
      </c>
      <c r="D82" s="527" t="s">
        <v>647</v>
      </c>
      <c r="E82" s="527">
        <v>806</v>
      </c>
      <c r="F82" s="527" t="s">
        <v>403</v>
      </c>
      <c r="G82" s="919">
        <v>51150</v>
      </c>
      <c r="H82" s="527" t="s">
        <v>648</v>
      </c>
      <c r="I82" s="529">
        <v>1077145</v>
      </c>
      <c r="J82" s="529">
        <v>0</v>
      </c>
      <c r="K82" s="529">
        <v>1077145</v>
      </c>
      <c r="L82" s="528" t="s">
        <v>380</v>
      </c>
      <c r="M82" s="535">
        <v>3.2981999999999997E-2</v>
      </c>
      <c r="N82" s="535">
        <v>3.2000000000000001E-2</v>
      </c>
    </row>
    <row r="83" spans="1:14">
      <c r="A83" s="283"/>
      <c r="B83" s="527" t="s">
        <v>371</v>
      </c>
      <c r="C83" s="528" t="s">
        <v>649</v>
      </c>
      <c r="D83" s="527" t="s">
        <v>647</v>
      </c>
      <c r="E83" s="527">
        <v>887</v>
      </c>
      <c r="F83" s="527" t="s">
        <v>404</v>
      </c>
      <c r="G83" s="919">
        <v>52305</v>
      </c>
      <c r="H83" s="527" t="s">
        <v>648</v>
      </c>
      <c r="I83" s="529">
        <v>602413</v>
      </c>
      <c r="J83" s="529">
        <v>0</v>
      </c>
      <c r="K83" s="529">
        <v>602413</v>
      </c>
      <c r="L83" s="528" t="s">
        <v>380</v>
      </c>
      <c r="M83" s="535">
        <v>2.8518000000000002E-2</v>
      </c>
      <c r="N83" s="535">
        <v>2.8000000000000001E-2</v>
      </c>
    </row>
    <row r="84" spans="1:14">
      <c r="A84" s="283"/>
      <c r="B84" s="527" t="s">
        <v>371</v>
      </c>
      <c r="C84" s="528" t="s">
        <v>649</v>
      </c>
      <c r="D84" s="527" t="s">
        <v>647</v>
      </c>
      <c r="E84" s="527">
        <v>886</v>
      </c>
      <c r="F84" s="527" t="s">
        <v>405</v>
      </c>
      <c r="G84" s="919">
        <v>45731</v>
      </c>
      <c r="H84" s="527" t="s">
        <v>648</v>
      </c>
      <c r="I84" s="529">
        <v>7007196</v>
      </c>
      <c r="J84" s="529">
        <v>6898005</v>
      </c>
      <c r="K84" s="529">
        <v>13905201</v>
      </c>
      <c r="L84" s="528" t="s">
        <v>380</v>
      </c>
      <c r="M84" s="535">
        <v>1.9668000000000001E-2</v>
      </c>
      <c r="N84" s="535">
        <v>1.7999999999999999E-2</v>
      </c>
    </row>
    <row r="85" spans="1:14">
      <c r="A85" s="283"/>
      <c r="B85" s="527" t="s">
        <v>371</v>
      </c>
      <c r="C85" s="528" t="s">
        <v>649</v>
      </c>
      <c r="D85" s="527" t="s">
        <v>647</v>
      </c>
      <c r="E85" s="527">
        <v>887</v>
      </c>
      <c r="F85" s="527" t="s">
        <v>406</v>
      </c>
      <c r="G85" s="919">
        <v>52671</v>
      </c>
      <c r="H85" s="527" t="s">
        <v>648</v>
      </c>
      <c r="I85" s="529">
        <v>538285</v>
      </c>
      <c r="J85" s="529">
        <v>0</v>
      </c>
      <c r="K85" s="529">
        <v>538285</v>
      </c>
      <c r="L85" s="528" t="s">
        <v>380</v>
      </c>
      <c r="M85" s="535">
        <v>2.1527000000000001E-2</v>
      </c>
      <c r="N85" s="535">
        <v>2.5000000000000001E-2</v>
      </c>
    </row>
    <row r="86" spans="1:14">
      <c r="A86" s="283"/>
      <c r="B86" s="527" t="s">
        <v>371</v>
      </c>
      <c r="C86" s="528" t="s">
        <v>649</v>
      </c>
      <c r="D86" s="527" t="s">
        <v>647</v>
      </c>
      <c r="E86" s="527" t="s">
        <v>233</v>
      </c>
      <c r="F86" s="527" t="s">
        <v>407</v>
      </c>
      <c r="G86" s="919">
        <v>50388</v>
      </c>
      <c r="H86" s="527" t="s">
        <v>346</v>
      </c>
      <c r="I86" s="529">
        <v>0</v>
      </c>
      <c r="J86" s="529">
        <v>40866</v>
      </c>
      <c r="K86" s="529">
        <v>40866</v>
      </c>
      <c r="L86" s="528" t="s">
        <v>380</v>
      </c>
      <c r="M86" s="535">
        <v>7.078230901902538E-2</v>
      </c>
      <c r="N86" s="535">
        <v>6.8199999999999997E-2</v>
      </c>
    </row>
    <row r="87" spans="1:14">
      <c r="A87" s="283"/>
      <c r="B87" s="527" t="s">
        <v>371</v>
      </c>
      <c r="C87" s="528" t="s">
        <v>649</v>
      </c>
      <c r="D87" s="527" t="s">
        <v>647</v>
      </c>
      <c r="E87" s="527" t="s">
        <v>233</v>
      </c>
      <c r="F87" s="527" t="s">
        <v>408</v>
      </c>
      <c r="G87" s="919">
        <v>50388</v>
      </c>
      <c r="H87" s="527" t="s">
        <v>347</v>
      </c>
      <c r="I87" s="529">
        <v>0</v>
      </c>
      <c r="J87" s="529">
        <v>33642</v>
      </c>
      <c r="K87" s="529">
        <v>33642</v>
      </c>
      <c r="L87" s="528" t="s">
        <v>380</v>
      </c>
      <c r="M87" s="535">
        <v>2.3535014391485198E-2</v>
      </c>
      <c r="N87" s="535">
        <v>2.1600000000000001E-2</v>
      </c>
    </row>
    <row r="88" spans="1:14" ht="12" hidden="1" customHeight="1">
      <c r="A88" s="283"/>
      <c r="B88" s="299"/>
      <c r="C88" s="300"/>
      <c r="D88" s="299"/>
      <c r="E88" s="299"/>
      <c r="F88" s="299"/>
      <c r="G88" s="923"/>
      <c r="H88" s="299"/>
      <c r="I88" s="301"/>
      <c r="J88" s="301"/>
      <c r="K88" s="298"/>
      <c r="L88" s="300"/>
      <c r="M88" s="314"/>
      <c r="N88" s="314"/>
    </row>
    <row r="89" spans="1:14" ht="12.6" thickBot="1">
      <c r="A89" s="283"/>
      <c r="B89" s="306" t="s">
        <v>251</v>
      </c>
      <c r="C89" s="307"/>
      <c r="D89" s="307"/>
      <c r="E89" s="307"/>
      <c r="F89" s="307"/>
      <c r="G89" s="922"/>
      <c r="H89" s="307"/>
      <c r="I89" s="308">
        <v>9955381</v>
      </c>
      <c r="J89" s="308">
        <v>10748038</v>
      </c>
      <c r="K89" s="308">
        <v>20703419</v>
      </c>
      <c r="L89" s="307"/>
      <c r="M89" s="307"/>
      <c r="N89" s="315"/>
    </row>
    <row r="90" spans="1:14"/>
  </sheetData>
  <mergeCells count="48">
    <mergeCell ref="L71:L73"/>
    <mergeCell ref="M71:M72"/>
    <mergeCell ref="N71:N72"/>
    <mergeCell ref="E71:E73"/>
    <mergeCell ref="F71:F73"/>
    <mergeCell ref="G71:G73"/>
    <mergeCell ref="H71:H73"/>
    <mergeCell ref="I71:K71"/>
    <mergeCell ref="B49:N49"/>
    <mergeCell ref="B70:N70"/>
    <mergeCell ref="B71:B73"/>
    <mergeCell ref="C71:C73"/>
    <mergeCell ref="D71:D73"/>
    <mergeCell ref="N50:N51"/>
    <mergeCell ref="B50:B52"/>
    <mergeCell ref="C50:C52"/>
    <mergeCell ref="D50:D52"/>
    <mergeCell ref="E50:E52"/>
    <mergeCell ref="F50:F52"/>
    <mergeCell ref="G50:G52"/>
    <mergeCell ref="H50:H52"/>
    <mergeCell ref="I50:K50"/>
    <mergeCell ref="L50:L52"/>
    <mergeCell ref="M50:M51"/>
    <mergeCell ref="B25:N25"/>
    <mergeCell ref="B26:B28"/>
    <mergeCell ref="C26:C28"/>
    <mergeCell ref="D26:D28"/>
    <mergeCell ref="E26:E28"/>
    <mergeCell ref="F26:F28"/>
    <mergeCell ref="G26:G28"/>
    <mergeCell ref="H26:H28"/>
    <mergeCell ref="I26:K26"/>
    <mergeCell ref="L26:L28"/>
    <mergeCell ref="M26:M27"/>
    <mergeCell ref="N26:N27"/>
    <mergeCell ref="B4:N4"/>
    <mergeCell ref="B5:B7"/>
    <mergeCell ref="C5:C7"/>
    <mergeCell ref="D5:D7"/>
    <mergeCell ref="E5:E7"/>
    <mergeCell ref="F5:F7"/>
    <mergeCell ref="G5:G7"/>
    <mergeCell ref="H5:H7"/>
    <mergeCell ref="I5:K5"/>
    <mergeCell ref="L5:L7"/>
    <mergeCell ref="M5:M6"/>
    <mergeCell ref="N5:N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41">
    <tabColor theme="9" tint="-0.249977111117893"/>
  </sheetPr>
  <dimension ref="A1:AF90"/>
  <sheetViews>
    <sheetView showGridLines="0" workbookViewId="0">
      <selection activeCell="J2" sqref="J2"/>
    </sheetView>
  </sheetViews>
  <sheetFormatPr baseColWidth="10" defaultColWidth="0" defaultRowHeight="12" zeroHeight="1"/>
  <cols>
    <col min="1" max="1" width="11.5546875" style="8" bestFit="1" customWidth="1"/>
    <col min="2" max="2" width="10.6640625" style="8" customWidth="1"/>
    <col min="3" max="3" width="20.5546875" style="8" bestFit="1" customWidth="1"/>
    <col min="4" max="4" width="9.33203125" style="8" customWidth="1"/>
    <col min="5" max="5" width="10.33203125" style="8" customWidth="1"/>
    <col min="6" max="6" width="8.5546875" style="8" bestFit="1" customWidth="1"/>
    <col min="7" max="7" width="10.5546875" style="914" customWidth="1"/>
    <col min="8" max="8" width="8.5546875" style="8" customWidth="1"/>
    <col min="9" max="9" width="11.5546875" style="8" customWidth="1"/>
    <col min="10" max="10" width="12.33203125" style="8" customWidth="1"/>
    <col min="11" max="11" width="13" style="8" bestFit="1" customWidth="1"/>
    <col min="12" max="12" width="12.5546875" style="8" bestFit="1" customWidth="1"/>
    <col min="13" max="13" width="11.5546875" style="8" customWidth="1"/>
    <col min="14" max="15" width="8.5546875" style="8" customWidth="1"/>
    <col min="16" max="16" width="9.33203125" style="8" customWidth="1"/>
    <col min="17" max="18" width="2" style="8" customWidth="1"/>
    <col min="19" max="21" width="11.5546875" style="8" bestFit="1" customWidth="1"/>
    <col min="22" max="22" width="12.33203125" style="8" bestFit="1" customWidth="1"/>
    <col min="23" max="24" width="12.44140625" style="8" bestFit="1" customWidth="1"/>
    <col min="25" max="25" width="11.5546875" style="8" customWidth="1"/>
    <col min="26" max="28" width="11.5546875" style="8" hidden="1" customWidth="1"/>
    <col min="29" max="29" width="9.5546875" style="8" hidden="1" customWidth="1"/>
    <col min="30" max="30" width="14.6640625" style="8" hidden="1" customWidth="1"/>
    <col min="31" max="31" width="14.33203125" style="8" hidden="1" customWidth="1"/>
    <col min="32" max="32" width="13.44140625" style="8" hidden="1" customWidth="1"/>
    <col min="33" max="16384" width="11.5546875" style="8" hidden="1"/>
  </cols>
  <sheetData>
    <row r="1" spans="1:32"/>
    <row r="2" spans="1:32">
      <c r="A2" s="283"/>
      <c r="B2" s="284" t="s">
        <v>245</v>
      </c>
      <c r="C2" s="283"/>
      <c r="D2" s="283"/>
      <c r="E2" s="283"/>
      <c r="F2" s="283"/>
      <c r="G2" s="915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</row>
    <row r="3" spans="1:32" ht="12.6" thickBot="1">
      <c r="A3" s="283"/>
      <c r="B3" s="286"/>
      <c r="C3" s="283"/>
      <c r="D3" s="283"/>
      <c r="E3" s="283"/>
      <c r="F3" s="283"/>
      <c r="G3" s="915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</row>
    <row r="4" spans="1:32">
      <c r="A4" s="283"/>
      <c r="B4" s="316" t="s">
        <v>412</v>
      </c>
      <c r="C4" s="317"/>
      <c r="D4" s="317"/>
      <c r="E4" s="317"/>
      <c r="F4" s="317"/>
      <c r="G4" s="924"/>
      <c r="H4" s="317"/>
      <c r="I4" s="317"/>
      <c r="J4" s="317"/>
      <c r="K4" s="317"/>
      <c r="L4" s="317"/>
      <c r="M4" s="317"/>
      <c r="N4" s="317"/>
      <c r="O4" s="318"/>
      <c r="P4" s="283"/>
      <c r="Q4" s="283"/>
      <c r="R4" s="283"/>
      <c r="S4" s="868" t="s">
        <v>250</v>
      </c>
      <c r="T4" s="869"/>
      <c r="U4" s="869"/>
      <c r="V4" s="869"/>
      <c r="W4" s="869"/>
      <c r="X4" s="870"/>
    </row>
    <row r="5" spans="1:32" ht="12" customHeight="1">
      <c r="A5" s="283"/>
      <c r="B5" s="853" t="s">
        <v>645</v>
      </c>
      <c r="C5" s="853" t="s">
        <v>646</v>
      </c>
      <c r="D5" s="853" t="s">
        <v>663</v>
      </c>
      <c r="E5" s="853" t="s">
        <v>392</v>
      </c>
      <c r="F5" s="853" t="s">
        <v>393</v>
      </c>
      <c r="G5" s="916" t="s">
        <v>394</v>
      </c>
      <c r="H5" s="853" t="s">
        <v>378</v>
      </c>
      <c r="I5" s="856" t="s">
        <v>250</v>
      </c>
      <c r="J5" s="856"/>
      <c r="K5" s="856"/>
      <c r="L5" s="856"/>
      <c r="M5" s="853" t="s">
        <v>252</v>
      </c>
      <c r="N5" s="853" t="s">
        <v>379</v>
      </c>
      <c r="O5" s="853" t="s">
        <v>254</v>
      </c>
      <c r="P5" s="283"/>
      <c r="Q5" s="283"/>
      <c r="R5" s="283"/>
      <c r="S5" s="871"/>
      <c r="T5" s="872"/>
      <c r="U5" s="872"/>
      <c r="V5" s="872"/>
      <c r="W5" s="872"/>
      <c r="X5" s="873"/>
    </row>
    <row r="6" spans="1:32" ht="36">
      <c r="A6" s="283"/>
      <c r="B6" s="854"/>
      <c r="C6" s="854"/>
      <c r="D6" s="854"/>
      <c r="E6" s="854"/>
      <c r="F6" s="854"/>
      <c r="G6" s="917"/>
      <c r="H6" s="854"/>
      <c r="I6" s="287" t="s">
        <v>270</v>
      </c>
      <c r="J6" s="287" t="s">
        <v>271</v>
      </c>
      <c r="K6" s="287" t="s">
        <v>230</v>
      </c>
      <c r="L6" s="287" t="s">
        <v>251</v>
      </c>
      <c r="M6" s="854"/>
      <c r="N6" s="854"/>
      <c r="O6" s="854"/>
      <c r="P6" s="283"/>
      <c r="Q6" s="283"/>
      <c r="R6" s="283"/>
      <c r="S6" s="319" t="s">
        <v>413</v>
      </c>
      <c r="T6" s="287" t="s">
        <v>414</v>
      </c>
      <c r="U6" s="287" t="s">
        <v>415</v>
      </c>
      <c r="V6" s="287" t="s">
        <v>416</v>
      </c>
      <c r="W6" s="287" t="s">
        <v>230</v>
      </c>
      <c r="X6" s="288" t="s">
        <v>417</v>
      </c>
    </row>
    <row r="7" spans="1:32">
      <c r="A7" s="283"/>
      <c r="B7" s="855"/>
      <c r="C7" s="855"/>
      <c r="D7" s="855"/>
      <c r="E7" s="855"/>
      <c r="F7" s="855"/>
      <c r="G7" s="918"/>
      <c r="H7" s="855"/>
      <c r="I7" s="289" t="s">
        <v>4</v>
      </c>
      <c r="J7" s="289" t="s">
        <v>4</v>
      </c>
      <c r="K7" s="289" t="s">
        <v>4</v>
      </c>
      <c r="L7" s="289" t="s">
        <v>4</v>
      </c>
      <c r="M7" s="855"/>
      <c r="N7" s="289" t="s">
        <v>256</v>
      </c>
      <c r="O7" s="289" t="s">
        <v>256</v>
      </c>
      <c r="P7" s="283"/>
      <c r="Q7" s="283"/>
      <c r="R7" s="283"/>
      <c r="S7" s="320" t="s">
        <v>4</v>
      </c>
      <c r="T7" s="289" t="s">
        <v>4</v>
      </c>
      <c r="U7" s="289" t="s">
        <v>4</v>
      </c>
      <c r="V7" s="289" t="s">
        <v>4</v>
      </c>
      <c r="W7" s="289" t="s">
        <v>4</v>
      </c>
      <c r="X7" s="291" t="s">
        <v>4</v>
      </c>
    </row>
    <row r="8" spans="1:32">
      <c r="A8" s="283"/>
      <c r="B8" s="527" t="s">
        <v>371</v>
      </c>
      <c r="C8" s="528" t="s">
        <v>649</v>
      </c>
      <c r="D8" s="527" t="s">
        <v>647</v>
      </c>
      <c r="E8" s="527">
        <v>630</v>
      </c>
      <c r="F8" s="527" t="s">
        <v>395</v>
      </c>
      <c r="G8" s="919">
        <v>47939</v>
      </c>
      <c r="H8" s="527" t="s">
        <v>648</v>
      </c>
      <c r="I8" s="529">
        <v>0</v>
      </c>
      <c r="J8" s="529">
        <v>0</v>
      </c>
      <c r="K8" s="529">
        <v>67325406</v>
      </c>
      <c r="L8" s="529">
        <v>67325406</v>
      </c>
      <c r="M8" s="528" t="s">
        <v>372</v>
      </c>
      <c r="N8" s="530">
        <v>4.1688000000000003E-2</v>
      </c>
      <c r="O8" s="530">
        <v>4.2000000000000003E-2</v>
      </c>
      <c r="P8" s="283"/>
      <c r="Q8" s="283"/>
      <c r="R8" s="283"/>
      <c r="S8" s="321">
        <v>0</v>
      </c>
      <c r="T8" s="311">
        <v>0</v>
      </c>
      <c r="U8" s="311">
        <v>0</v>
      </c>
      <c r="V8" s="311">
        <v>0</v>
      </c>
      <c r="W8" s="322">
        <v>65854980</v>
      </c>
      <c r="X8" s="323">
        <v>65854980</v>
      </c>
      <c r="Y8" s="11"/>
      <c r="Z8" s="11"/>
      <c r="AA8" s="11"/>
      <c r="AB8" s="11"/>
      <c r="AC8" s="11"/>
      <c r="AD8" s="11"/>
      <c r="AE8" s="11"/>
      <c r="AF8" s="11"/>
    </row>
    <row r="9" spans="1:32">
      <c r="A9" s="283"/>
      <c r="B9" s="527" t="s">
        <v>371</v>
      </c>
      <c r="C9" s="528" t="s">
        <v>649</v>
      </c>
      <c r="D9" s="527" t="s">
        <v>647</v>
      </c>
      <c r="E9" s="527">
        <v>655</v>
      </c>
      <c r="F9" s="527" t="s">
        <v>396</v>
      </c>
      <c r="G9" s="919">
        <v>48853</v>
      </c>
      <c r="H9" s="527" t="s">
        <v>648</v>
      </c>
      <c r="I9" s="529">
        <v>0</v>
      </c>
      <c r="J9" s="529">
        <v>0</v>
      </c>
      <c r="K9" s="529">
        <v>57719893</v>
      </c>
      <c r="L9" s="529">
        <v>57719893</v>
      </c>
      <c r="M9" s="528" t="s">
        <v>372</v>
      </c>
      <c r="N9" s="530">
        <v>3.8348E-2</v>
      </c>
      <c r="O9" s="530">
        <v>3.8600000000000002E-2</v>
      </c>
      <c r="P9" s="283"/>
      <c r="Q9" s="283"/>
      <c r="R9" s="283"/>
      <c r="S9" s="321">
        <v>0</v>
      </c>
      <c r="T9" s="311">
        <v>0</v>
      </c>
      <c r="U9" s="311">
        <v>0</v>
      </c>
      <c r="V9" s="311">
        <v>0</v>
      </c>
      <c r="W9" s="322">
        <v>56457819</v>
      </c>
      <c r="X9" s="323">
        <v>56457819</v>
      </c>
      <c r="Y9" s="11"/>
      <c r="Z9" s="11"/>
      <c r="AA9" s="11"/>
      <c r="AB9" s="11"/>
      <c r="AC9" s="11"/>
      <c r="AD9" s="11"/>
      <c r="AE9" s="11"/>
      <c r="AF9" s="11"/>
    </row>
    <row r="10" spans="1:32">
      <c r="A10" s="283"/>
      <c r="B10" s="527" t="s">
        <v>371</v>
      </c>
      <c r="C10" s="528" t="s">
        <v>649</v>
      </c>
      <c r="D10" s="527" t="s">
        <v>647</v>
      </c>
      <c r="E10" s="527">
        <v>655</v>
      </c>
      <c r="F10" s="527" t="s">
        <v>397</v>
      </c>
      <c r="G10" s="919">
        <v>48366</v>
      </c>
      <c r="H10" s="527" t="s">
        <v>648</v>
      </c>
      <c r="I10" s="529">
        <v>0</v>
      </c>
      <c r="J10" s="529">
        <v>0</v>
      </c>
      <c r="K10" s="529">
        <v>63525548</v>
      </c>
      <c r="L10" s="529">
        <v>63525548</v>
      </c>
      <c r="M10" s="528" t="s">
        <v>372</v>
      </c>
      <c r="N10" s="530">
        <v>3.9621999999999997E-2</v>
      </c>
      <c r="O10" s="530">
        <v>0.04</v>
      </c>
      <c r="P10" s="283"/>
      <c r="Q10" s="283"/>
      <c r="R10" s="283"/>
      <c r="S10" s="321">
        <v>0</v>
      </c>
      <c r="T10" s="311">
        <v>0</v>
      </c>
      <c r="U10" s="311">
        <v>0</v>
      </c>
      <c r="V10" s="311">
        <v>0</v>
      </c>
      <c r="W10" s="322">
        <v>62140753</v>
      </c>
      <c r="X10" s="323">
        <v>62140753</v>
      </c>
      <c r="Y10" s="11"/>
      <c r="Z10" s="11"/>
      <c r="AA10" s="11"/>
      <c r="AB10" s="11"/>
      <c r="AC10" s="11"/>
      <c r="AD10" s="11"/>
      <c r="AE10" s="11"/>
      <c r="AF10" s="11"/>
    </row>
    <row r="11" spans="1:32">
      <c r="A11" s="283"/>
      <c r="B11" s="527" t="s">
        <v>371</v>
      </c>
      <c r="C11" s="528" t="s">
        <v>649</v>
      </c>
      <c r="D11" s="527" t="s">
        <v>647</v>
      </c>
      <c r="E11" s="527">
        <v>713</v>
      </c>
      <c r="F11" s="527" t="s">
        <v>398</v>
      </c>
      <c r="G11" s="919">
        <v>49400</v>
      </c>
      <c r="H11" s="527" t="s">
        <v>648</v>
      </c>
      <c r="I11" s="529">
        <v>0</v>
      </c>
      <c r="J11" s="529">
        <v>0</v>
      </c>
      <c r="K11" s="529">
        <v>88269166</v>
      </c>
      <c r="L11" s="529">
        <v>88269166</v>
      </c>
      <c r="M11" s="528" t="s">
        <v>380</v>
      </c>
      <c r="N11" s="530">
        <v>3.9142000000000003E-2</v>
      </c>
      <c r="O11" s="530">
        <v>3.9E-2</v>
      </c>
      <c r="P11" s="283"/>
      <c r="Q11" s="283"/>
      <c r="R11" s="283"/>
      <c r="S11" s="321">
        <v>0</v>
      </c>
      <c r="T11" s="311">
        <v>0</v>
      </c>
      <c r="U11" s="311">
        <v>0</v>
      </c>
      <c r="V11" s="311">
        <v>0</v>
      </c>
      <c r="W11" s="322">
        <v>86321695</v>
      </c>
      <c r="X11" s="323">
        <v>86321695</v>
      </c>
      <c r="Y11" s="11"/>
      <c r="Z11" s="11"/>
      <c r="AA11" s="11"/>
      <c r="AB11" s="11"/>
      <c r="AC11" s="11"/>
      <c r="AD11" s="11"/>
      <c r="AE11" s="11"/>
      <c r="AF11" s="11"/>
    </row>
    <row r="12" spans="1:32">
      <c r="A12" s="283"/>
      <c r="B12" s="527" t="s">
        <v>371</v>
      </c>
      <c r="C12" s="528" t="s">
        <v>649</v>
      </c>
      <c r="D12" s="527" t="s">
        <v>647</v>
      </c>
      <c r="E12" s="527">
        <v>713</v>
      </c>
      <c r="F12" s="527" t="s">
        <v>399</v>
      </c>
      <c r="G12" s="919">
        <v>49766</v>
      </c>
      <c r="H12" s="527" t="s">
        <v>648</v>
      </c>
      <c r="I12" s="529">
        <v>0</v>
      </c>
      <c r="J12" s="529">
        <v>0</v>
      </c>
      <c r="K12" s="529">
        <v>76777570</v>
      </c>
      <c r="L12" s="529">
        <v>76777570</v>
      </c>
      <c r="M12" s="528" t="s">
        <v>372</v>
      </c>
      <c r="N12" s="530">
        <v>3.8087999999999997E-2</v>
      </c>
      <c r="O12" s="530">
        <v>3.7999999999999999E-2</v>
      </c>
      <c r="P12" s="283"/>
      <c r="Q12" s="283"/>
      <c r="R12" s="283"/>
      <c r="S12" s="321">
        <v>0</v>
      </c>
      <c r="T12" s="311">
        <v>0</v>
      </c>
      <c r="U12" s="311">
        <v>0</v>
      </c>
      <c r="V12" s="311">
        <v>0</v>
      </c>
      <c r="W12" s="322">
        <v>75085712</v>
      </c>
      <c r="X12" s="323">
        <v>75085712</v>
      </c>
      <c r="Y12" s="11"/>
      <c r="Z12" s="11"/>
      <c r="AA12" s="11"/>
      <c r="AB12" s="11"/>
      <c r="AC12" s="11"/>
      <c r="AD12" s="11"/>
      <c r="AE12" s="11"/>
      <c r="AF12" s="11"/>
    </row>
    <row r="13" spans="1:32">
      <c r="A13" s="283"/>
      <c r="B13" s="527" t="s">
        <v>371</v>
      </c>
      <c r="C13" s="528" t="s">
        <v>649</v>
      </c>
      <c r="D13" s="527" t="s">
        <v>647</v>
      </c>
      <c r="E13" s="527">
        <v>778</v>
      </c>
      <c r="F13" s="527" t="s">
        <v>400</v>
      </c>
      <c r="G13" s="919">
        <v>50131</v>
      </c>
      <c r="H13" s="527" t="s">
        <v>648</v>
      </c>
      <c r="I13" s="529">
        <v>0</v>
      </c>
      <c r="J13" s="529">
        <v>0</v>
      </c>
      <c r="K13" s="529">
        <v>76833380</v>
      </c>
      <c r="L13" s="529">
        <v>76833380</v>
      </c>
      <c r="M13" s="528" t="s">
        <v>372</v>
      </c>
      <c r="N13" s="530">
        <v>3.5000000000000003E-2</v>
      </c>
      <c r="O13" s="530">
        <v>3.5000000000000003E-2</v>
      </c>
      <c r="P13" s="283"/>
      <c r="Q13" s="283"/>
      <c r="R13" s="283"/>
      <c r="S13" s="321">
        <v>0</v>
      </c>
      <c r="T13" s="311">
        <v>0</v>
      </c>
      <c r="U13" s="311">
        <v>0</v>
      </c>
      <c r="V13" s="311">
        <v>0</v>
      </c>
      <c r="W13" s="322">
        <v>75143720</v>
      </c>
      <c r="X13" s="323">
        <v>75143720</v>
      </c>
      <c r="Y13" s="11"/>
      <c r="Z13" s="11"/>
      <c r="AA13" s="11"/>
      <c r="AB13" s="11"/>
      <c r="AC13" s="11"/>
      <c r="AD13" s="11"/>
      <c r="AE13" s="11"/>
      <c r="AF13" s="11"/>
    </row>
    <row r="14" spans="1:32">
      <c r="A14" s="283"/>
      <c r="B14" s="527" t="s">
        <v>371</v>
      </c>
      <c r="C14" s="528" t="s">
        <v>649</v>
      </c>
      <c r="D14" s="527" t="s">
        <v>647</v>
      </c>
      <c r="E14" s="527">
        <v>778</v>
      </c>
      <c r="F14" s="527" t="s">
        <v>401</v>
      </c>
      <c r="G14" s="919">
        <v>50192</v>
      </c>
      <c r="H14" s="527" t="s">
        <v>648</v>
      </c>
      <c r="I14" s="529">
        <v>0</v>
      </c>
      <c r="J14" s="529">
        <v>0</v>
      </c>
      <c r="K14" s="529">
        <v>88995215</v>
      </c>
      <c r="L14" s="529">
        <v>88995215</v>
      </c>
      <c r="M14" s="528" t="s">
        <v>380</v>
      </c>
      <c r="N14" s="530">
        <v>3.2171999999999999E-2</v>
      </c>
      <c r="O14" s="530">
        <v>3.3000000000000002E-2</v>
      </c>
      <c r="P14" s="283"/>
      <c r="Q14" s="283"/>
      <c r="R14" s="283"/>
      <c r="S14" s="321">
        <v>0</v>
      </c>
      <c r="T14" s="311">
        <v>0</v>
      </c>
      <c r="U14" s="311">
        <v>0</v>
      </c>
      <c r="V14" s="311">
        <v>0</v>
      </c>
      <c r="W14" s="322">
        <v>87078192</v>
      </c>
      <c r="X14" s="323">
        <v>87078192</v>
      </c>
      <c r="Y14" s="11"/>
      <c r="Z14" s="11"/>
      <c r="AA14" s="11"/>
      <c r="AB14" s="11"/>
      <c r="AC14" s="11"/>
      <c r="AD14" s="11"/>
      <c r="AE14" s="11"/>
      <c r="AF14" s="11"/>
    </row>
    <row r="15" spans="1:32">
      <c r="A15" s="283"/>
      <c r="B15" s="527" t="s">
        <v>371</v>
      </c>
      <c r="C15" s="528" t="s">
        <v>649</v>
      </c>
      <c r="D15" s="527" t="s">
        <v>647</v>
      </c>
      <c r="E15" s="527">
        <v>806</v>
      </c>
      <c r="F15" s="527" t="s">
        <v>402</v>
      </c>
      <c r="G15" s="919">
        <v>50437</v>
      </c>
      <c r="H15" s="527" t="s">
        <v>648</v>
      </c>
      <c r="I15" s="529">
        <v>0</v>
      </c>
      <c r="J15" s="529">
        <v>0</v>
      </c>
      <c r="K15" s="529">
        <v>60805760</v>
      </c>
      <c r="L15" s="529">
        <v>60805760</v>
      </c>
      <c r="M15" s="528" t="s">
        <v>372</v>
      </c>
      <c r="N15" s="530">
        <v>3.1077E-2</v>
      </c>
      <c r="O15" s="530">
        <v>0.03</v>
      </c>
      <c r="P15" s="283"/>
      <c r="Q15" s="283"/>
      <c r="R15" s="283"/>
      <c r="S15" s="321">
        <v>0</v>
      </c>
      <c r="T15" s="311">
        <v>0</v>
      </c>
      <c r="U15" s="311">
        <v>0</v>
      </c>
      <c r="V15" s="311">
        <v>0</v>
      </c>
      <c r="W15" s="322">
        <v>59431990</v>
      </c>
      <c r="X15" s="323">
        <v>59431990</v>
      </c>
      <c r="Y15" s="11"/>
      <c r="Z15" s="11"/>
      <c r="AA15" s="11"/>
      <c r="AB15" s="11"/>
      <c r="AC15" s="11"/>
      <c r="AD15" s="11"/>
      <c r="AE15" s="11"/>
      <c r="AF15" s="11"/>
    </row>
    <row r="16" spans="1:32">
      <c r="A16" s="283"/>
      <c r="B16" s="527" t="s">
        <v>371</v>
      </c>
      <c r="C16" s="528" t="s">
        <v>649</v>
      </c>
      <c r="D16" s="527" t="s">
        <v>647</v>
      </c>
      <c r="E16" s="527">
        <v>806</v>
      </c>
      <c r="F16" s="527" t="s">
        <v>403</v>
      </c>
      <c r="G16" s="919">
        <v>51150</v>
      </c>
      <c r="H16" s="527" t="s">
        <v>648</v>
      </c>
      <c r="I16" s="529">
        <v>0</v>
      </c>
      <c r="J16" s="529">
        <v>0</v>
      </c>
      <c r="K16" s="529">
        <v>76063339</v>
      </c>
      <c r="L16" s="529">
        <v>76063339</v>
      </c>
      <c r="M16" s="528" t="s">
        <v>380</v>
      </c>
      <c r="N16" s="530">
        <v>3.2939999999999997E-2</v>
      </c>
      <c r="O16" s="530">
        <v>3.2000000000000001E-2</v>
      </c>
      <c r="P16" s="283"/>
      <c r="Q16" s="283"/>
      <c r="R16" s="283"/>
      <c r="S16" s="321">
        <v>0</v>
      </c>
      <c r="T16" s="311">
        <v>0</v>
      </c>
      <c r="U16" s="311">
        <v>0</v>
      </c>
      <c r="V16" s="311">
        <v>0</v>
      </c>
      <c r="W16" s="322">
        <v>74351088</v>
      </c>
      <c r="X16" s="323">
        <v>74351088</v>
      </c>
      <c r="Y16" s="11"/>
      <c r="Z16" s="11"/>
      <c r="AA16" s="11"/>
      <c r="AB16" s="11"/>
      <c r="AC16" s="312"/>
      <c r="AD16" s="11"/>
      <c r="AE16" s="11"/>
      <c r="AF16" s="11"/>
    </row>
    <row r="17" spans="1:32">
      <c r="A17" s="283"/>
      <c r="B17" s="527" t="s">
        <v>371</v>
      </c>
      <c r="C17" s="528" t="s">
        <v>649</v>
      </c>
      <c r="D17" s="527" t="s">
        <v>647</v>
      </c>
      <c r="E17" s="527">
        <v>887</v>
      </c>
      <c r="F17" s="527" t="s">
        <v>404</v>
      </c>
      <c r="G17" s="919">
        <v>52305</v>
      </c>
      <c r="H17" s="527" t="s">
        <v>648</v>
      </c>
      <c r="I17" s="529">
        <v>0</v>
      </c>
      <c r="J17" s="529">
        <v>0</v>
      </c>
      <c r="K17" s="529">
        <v>76339756</v>
      </c>
      <c r="L17" s="529">
        <v>76339756</v>
      </c>
      <c r="M17" s="528" t="s">
        <v>380</v>
      </c>
      <c r="N17" s="530">
        <v>2.8496E-2</v>
      </c>
      <c r="O17" s="530">
        <v>2.8000000000000001E-2</v>
      </c>
      <c r="P17" s="283"/>
      <c r="Q17" s="283"/>
      <c r="R17" s="283"/>
      <c r="S17" s="321">
        <v>0</v>
      </c>
      <c r="T17" s="311">
        <v>0</v>
      </c>
      <c r="U17" s="311">
        <v>0</v>
      </c>
      <c r="V17" s="311">
        <v>0</v>
      </c>
      <c r="W17" s="322">
        <v>74638457</v>
      </c>
      <c r="X17" s="323">
        <v>74638457</v>
      </c>
      <c r="Y17" s="11"/>
      <c r="Z17" s="11"/>
      <c r="AA17" s="11"/>
      <c r="AB17" s="11"/>
      <c r="AC17" s="312"/>
      <c r="AD17" s="11"/>
      <c r="AE17" s="11"/>
      <c r="AF17" s="11"/>
    </row>
    <row r="18" spans="1:32" ht="12" hidden="1" customHeight="1">
      <c r="A18" s="283"/>
      <c r="B18" s="527" t="s">
        <v>371</v>
      </c>
      <c r="C18" s="528" t="s">
        <v>649</v>
      </c>
      <c r="D18" s="527" t="s">
        <v>647</v>
      </c>
      <c r="E18" s="527">
        <v>886</v>
      </c>
      <c r="F18" s="527" t="s">
        <v>405</v>
      </c>
      <c r="G18" s="919">
        <v>45731</v>
      </c>
      <c r="H18" s="527" t="s">
        <v>648</v>
      </c>
      <c r="I18" s="529"/>
      <c r="J18" s="529">
        <v>0</v>
      </c>
      <c r="K18" s="529">
        <v>0</v>
      </c>
      <c r="L18" s="529">
        <v>0</v>
      </c>
      <c r="M18" s="528" t="s">
        <v>380</v>
      </c>
      <c r="N18" s="530">
        <v>2.0535000000000001E-2</v>
      </c>
      <c r="O18" s="530">
        <v>1.7999999999999999E-2</v>
      </c>
      <c r="P18" s="283"/>
      <c r="Q18" s="283"/>
      <c r="R18" s="283"/>
      <c r="S18" s="321">
        <v>0</v>
      </c>
      <c r="T18" s="311">
        <v>0</v>
      </c>
      <c r="U18" s="311">
        <v>0</v>
      </c>
      <c r="V18" s="311">
        <v>0</v>
      </c>
      <c r="W18" s="322">
        <v>0</v>
      </c>
      <c r="X18" s="323">
        <v>0</v>
      </c>
      <c r="Y18" s="11"/>
      <c r="Z18" s="11"/>
      <c r="AA18" s="11"/>
      <c r="AB18" s="11"/>
      <c r="AC18" s="312"/>
      <c r="AD18" s="11"/>
      <c r="AE18" s="11"/>
      <c r="AF18" s="11"/>
    </row>
    <row r="19" spans="1:32">
      <c r="A19" s="283"/>
      <c r="B19" s="527" t="s">
        <v>371</v>
      </c>
      <c r="C19" s="528" t="s">
        <v>649</v>
      </c>
      <c r="D19" s="527" t="s">
        <v>647</v>
      </c>
      <c r="E19" s="527">
        <v>887</v>
      </c>
      <c r="F19" s="527" t="s">
        <v>406</v>
      </c>
      <c r="G19" s="919">
        <v>52671</v>
      </c>
      <c r="H19" s="527" t="s">
        <v>648</v>
      </c>
      <c r="I19" s="529">
        <v>0</v>
      </c>
      <c r="J19" s="529">
        <v>0</v>
      </c>
      <c r="K19" s="529">
        <v>80504289</v>
      </c>
      <c r="L19" s="529">
        <v>80504289</v>
      </c>
      <c r="M19" s="528" t="s">
        <v>380</v>
      </c>
      <c r="N19" s="530">
        <v>2.1669999999999998E-2</v>
      </c>
      <c r="O19" s="530">
        <v>2.5000000000000001E-2</v>
      </c>
      <c r="P19" s="283"/>
      <c r="Q19" s="283"/>
      <c r="R19" s="283"/>
      <c r="S19" s="321">
        <v>0</v>
      </c>
      <c r="T19" s="321">
        <v>0</v>
      </c>
      <c r="U19" s="311">
        <v>0</v>
      </c>
      <c r="V19" s="311">
        <v>0</v>
      </c>
      <c r="W19" s="322">
        <v>78900166</v>
      </c>
      <c r="X19" s="323">
        <v>78900166</v>
      </c>
      <c r="Y19" s="11"/>
      <c r="Z19" s="11"/>
      <c r="AA19" s="11"/>
      <c r="AB19" s="11"/>
      <c r="AC19" s="11"/>
      <c r="AD19" s="11"/>
      <c r="AE19" s="11"/>
      <c r="AF19" s="313"/>
    </row>
    <row r="20" spans="1:32">
      <c r="A20" s="283"/>
      <c r="B20" s="527" t="s">
        <v>371</v>
      </c>
      <c r="C20" s="528" t="s">
        <v>649</v>
      </c>
      <c r="D20" s="527" t="s">
        <v>647</v>
      </c>
      <c r="E20" s="527">
        <v>0</v>
      </c>
      <c r="F20" s="527" t="s">
        <v>407</v>
      </c>
      <c r="G20" s="919">
        <v>50388</v>
      </c>
      <c r="H20" s="527" t="s">
        <v>346</v>
      </c>
      <c r="I20" s="529">
        <v>0</v>
      </c>
      <c r="J20" s="529">
        <v>0</v>
      </c>
      <c r="K20" s="529">
        <v>12148040</v>
      </c>
      <c r="L20" s="529">
        <v>12148040</v>
      </c>
      <c r="M20" s="528" t="s">
        <v>380</v>
      </c>
      <c r="N20" s="530">
        <v>7.0592405520023771E-2</v>
      </c>
      <c r="O20" s="530">
        <v>6.8199999999999997E-2</v>
      </c>
      <c r="P20" s="283"/>
      <c r="Q20" s="283"/>
      <c r="R20" s="283"/>
      <c r="S20" s="321">
        <v>0</v>
      </c>
      <c r="T20" s="311">
        <v>0</v>
      </c>
      <c r="U20" s="311">
        <v>0</v>
      </c>
      <c r="V20" s="311">
        <v>0</v>
      </c>
      <c r="W20" s="322">
        <v>12342790</v>
      </c>
      <c r="X20" s="323">
        <v>12342790</v>
      </c>
      <c r="Y20" s="11"/>
      <c r="Z20" s="11"/>
      <c r="AA20" s="11"/>
      <c r="AB20" s="11"/>
      <c r="AC20" s="11"/>
      <c r="AD20" s="11"/>
      <c r="AE20" s="11"/>
      <c r="AF20" s="11"/>
    </row>
    <row r="21" spans="1:32">
      <c r="A21" s="283"/>
      <c r="B21" s="527" t="s">
        <v>371</v>
      </c>
      <c r="C21" s="528" t="s">
        <v>649</v>
      </c>
      <c r="D21" s="527" t="s">
        <v>647</v>
      </c>
      <c r="E21" s="527">
        <v>0</v>
      </c>
      <c r="F21" s="527" t="s">
        <v>408</v>
      </c>
      <c r="G21" s="919">
        <v>50388</v>
      </c>
      <c r="H21" s="527" t="s">
        <v>347</v>
      </c>
      <c r="I21" s="529">
        <v>0</v>
      </c>
      <c r="J21" s="529">
        <v>0</v>
      </c>
      <c r="K21" s="529">
        <v>31062090</v>
      </c>
      <c r="L21" s="529">
        <v>31062090</v>
      </c>
      <c r="M21" s="528" t="s">
        <v>380</v>
      </c>
      <c r="N21" s="530">
        <v>2.3409163353616425E-2</v>
      </c>
      <c r="O21" s="530">
        <v>2.1600000000000001E-2</v>
      </c>
      <c r="P21" s="283"/>
      <c r="Q21" s="283"/>
      <c r="R21" s="283"/>
      <c r="S21" s="321">
        <v>0</v>
      </c>
      <c r="T21" s="311">
        <v>0</v>
      </c>
      <c r="U21" s="311">
        <v>0</v>
      </c>
      <c r="V21" s="311">
        <v>0</v>
      </c>
      <c r="W21" s="322">
        <v>28690036</v>
      </c>
      <c r="X21" s="323">
        <v>28690036</v>
      </c>
      <c r="Y21" s="11"/>
      <c r="Z21" s="11"/>
      <c r="AA21" s="11"/>
      <c r="AB21" s="11"/>
      <c r="AC21" s="11"/>
      <c r="AD21" s="11"/>
      <c r="AE21" s="11"/>
      <c r="AF21" s="11"/>
    </row>
    <row r="22" spans="1:32" ht="14.7" customHeight="1">
      <c r="A22" s="283"/>
      <c r="B22" s="527" t="s">
        <v>371</v>
      </c>
      <c r="C22" s="528" t="s">
        <v>649</v>
      </c>
      <c r="D22" s="527" t="s">
        <v>647</v>
      </c>
      <c r="E22" s="527">
        <v>0</v>
      </c>
      <c r="F22" s="527" t="s">
        <v>409</v>
      </c>
      <c r="G22" s="919">
        <v>47268</v>
      </c>
      <c r="H22" s="527" t="s">
        <v>348</v>
      </c>
      <c r="I22" s="529"/>
      <c r="J22" s="529">
        <v>109105657</v>
      </c>
      <c r="K22" s="529">
        <v>0</v>
      </c>
      <c r="L22" s="529">
        <v>109105657</v>
      </c>
      <c r="M22" s="528" t="s">
        <v>372</v>
      </c>
      <c r="N22" s="530">
        <v>2.3433600270092114E-2</v>
      </c>
      <c r="O22" s="530">
        <v>2.0975000000000001E-2</v>
      </c>
      <c r="P22" s="283"/>
      <c r="Q22" s="283"/>
      <c r="R22" s="283"/>
      <c r="S22" s="324">
        <v>0</v>
      </c>
      <c r="T22" s="325">
        <v>0</v>
      </c>
      <c r="U22" s="325">
        <v>0</v>
      </c>
      <c r="V22" s="325">
        <v>104297670</v>
      </c>
      <c r="W22" s="325">
        <v>0</v>
      </c>
      <c r="X22" s="326">
        <v>104297670</v>
      </c>
      <c r="Y22" s="11"/>
      <c r="Z22" s="11"/>
      <c r="AA22" s="11"/>
      <c r="AB22" s="11"/>
      <c r="AC22" s="11"/>
      <c r="AD22" s="11"/>
      <c r="AE22" s="11"/>
      <c r="AF22" s="11"/>
    </row>
    <row r="23" spans="1:32" ht="12.6" thickBot="1">
      <c r="A23" s="283"/>
      <c r="B23" s="303"/>
      <c r="C23" s="303"/>
      <c r="D23" s="303"/>
      <c r="E23" s="303"/>
      <c r="F23" s="303"/>
      <c r="G23" s="921"/>
      <c r="H23" s="303"/>
      <c r="I23" s="304"/>
      <c r="J23" s="304">
        <v>109105657</v>
      </c>
      <c r="K23" s="304">
        <v>856369452</v>
      </c>
      <c r="L23" s="304">
        <v>965475109</v>
      </c>
      <c r="M23" s="303"/>
      <c r="N23" s="303"/>
      <c r="O23" s="303"/>
      <c r="P23" s="286"/>
      <c r="Q23" s="286"/>
      <c r="R23" s="286"/>
      <c r="S23" s="327">
        <v>0</v>
      </c>
      <c r="T23" s="327">
        <v>0</v>
      </c>
      <c r="U23" s="327">
        <v>0</v>
      </c>
      <c r="V23" s="327">
        <v>104297670</v>
      </c>
      <c r="W23" s="327">
        <v>836437398</v>
      </c>
      <c r="X23" s="327">
        <v>940735068</v>
      </c>
      <c r="Y23" s="11"/>
      <c r="Z23" s="11"/>
      <c r="AA23" s="11"/>
      <c r="AB23" s="11"/>
      <c r="AF23" s="11"/>
    </row>
    <row r="24" spans="1:32" ht="12.6" thickBot="1">
      <c r="A24" s="283"/>
      <c r="B24" s="283"/>
      <c r="C24" s="283"/>
      <c r="D24" s="283"/>
      <c r="E24" s="283"/>
      <c r="F24" s="283"/>
      <c r="G24" s="915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11"/>
      <c r="Z24" s="11"/>
      <c r="AA24" s="11"/>
    </row>
    <row r="25" spans="1:32">
      <c r="A25" s="283"/>
      <c r="B25" s="316" t="s">
        <v>418</v>
      </c>
      <c r="C25" s="317"/>
      <c r="D25" s="317"/>
      <c r="E25" s="317"/>
      <c r="F25" s="317"/>
      <c r="G25" s="924"/>
      <c r="H25" s="317"/>
      <c r="I25" s="317"/>
      <c r="J25" s="317"/>
      <c r="K25" s="317"/>
      <c r="L25" s="317"/>
      <c r="M25" s="317"/>
      <c r="N25" s="317"/>
      <c r="O25" s="318"/>
      <c r="P25" s="283"/>
      <c r="Q25" s="283"/>
      <c r="R25" s="283"/>
      <c r="S25" s="868" t="s">
        <v>250</v>
      </c>
      <c r="T25" s="869"/>
      <c r="U25" s="869"/>
      <c r="V25" s="869"/>
      <c r="W25" s="869"/>
      <c r="X25" s="870"/>
      <c r="Y25" s="11"/>
      <c r="Z25" s="11"/>
      <c r="AA25" s="11"/>
    </row>
    <row r="26" spans="1:32" ht="12" customHeight="1">
      <c r="A26" s="283"/>
      <c r="B26" s="853" t="s">
        <v>645</v>
      </c>
      <c r="C26" s="853" t="s">
        <v>646</v>
      </c>
      <c r="D26" s="853" t="s">
        <v>663</v>
      </c>
      <c r="E26" s="853" t="s">
        <v>392</v>
      </c>
      <c r="F26" s="853" t="s">
        <v>393</v>
      </c>
      <c r="G26" s="916" t="s">
        <v>394</v>
      </c>
      <c r="H26" s="853" t="s">
        <v>378</v>
      </c>
      <c r="I26" s="856" t="s">
        <v>250</v>
      </c>
      <c r="J26" s="856"/>
      <c r="K26" s="856"/>
      <c r="L26" s="856"/>
      <c r="M26" s="853" t="s">
        <v>252</v>
      </c>
      <c r="N26" s="853" t="s">
        <v>379</v>
      </c>
      <c r="O26" s="853" t="s">
        <v>254</v>
      </c>
      <c r="P26" s="283"/>
      <c r="Q26" s="283"/>
      <c r="R26" s="283"/>
      <c r="S26" s="871"/>
      <c r="T26" s="872"/>
      <c r="U26" s="872"/>
      <c r="V26" s="872"/>
      <c r="W26" s="872"/>
      <c r="X26" s="873"/>
      <c r="Y26" s="11"/>
      <c r="Z26" s="11"/>
      <c r="AA26" s="11"/>
    </row>
    <row r="27" spans="1:32" ht="36">
      <c r="A27" s="283"/>
      <c r="B27" s="854"/>
      <c r="C27" s="854"/>
      <c r="D27" s="854"/>
      <c r="E27" s="854"/>
      <c r="F27" s="854"/>
      <c r="G27" s="917"/>
      <c r="H27" s="854"/>
      <c r="I27" s="287" t="s">
        <v>270</v>
      </c>
      <c r="J27" s="287" t="s">
        <v>271</v>
      </c>
      <c r="K27" s="287" t="s">
        <v>230</v>
      </c>
      <c r="L27" s="287" t="s">
        <v>251</v>
      </c>
      <c r="M27" s="854"/>
      <c r="N27" s="854"/>
      <c r="O27" s="854"/>
      <c r="P27" s="283"/>
      <c r="Q27" s="283"/>
      <c r="R27" s="283"/>
      <c r="S27" s="319" t="s">
        <v>413</v>
      </c>
      <c r="T27" s="287" t="s">
        <v>414</v>
      </c>
      <c r="U27" s="287" t="s">
        <v>415</v>
      </c>
      <c r="V27" s="287" t="s">
        <v>416</v>
      </c>
      <c r="W27" s="287" t="s">
        <v>230</v>
      </c>
      <c r="X27" s="288" t="s">
        <v>417</v>
      </c>
      <c r="Y27" s="11"/>
      <c r="Z27" s="11"/>
      <c r="AA27" s="11"/>
    </row>
    <row r="28" spans="1:32">
      <c r="A28" s="283"/>
      <c r="B28" s="855"/>
      <c r="C28" s="855"/>
      <c r="D28" s="855"/>
      <c r="E28" s="855"/>
      <c r="F28" s="855"/>
      <c r="G28" s="918"/>
      <c r="H28" s="855"/>
      <c r="I28" s="289" t="s">
        <v>4</v>
      </c>
      <c r="J28" s="289" t="s">
        <v>4</v>
      </c>
      <c r="K28" s="289" t="s">
        <v>4</v>
      </c>
      <c r="L28" s="289" t="s">
        <v>4</v>
      </c>
      <c r="M28" s="855"/>
      <c r="N28" s="289" t="s">
        <v>256</v>
      </c>
      <c r="O28" s="289" t="s">
        <v>256</v>
      </c>
      <c r="P28" s="283"/>
      <c r="Q28" s="283"/>
      <c r="R28" s="283"/>
      <c r="S28" s="320" t="s">
        <v>4</v>
      </c>
      <c r="T28" s="289" t="s">
        <v>4</v>
      </c>
      <c r="U28" s="289" t="s">
        <v>4</v>
      </c>
      <c r="V28" s="289" t="s">
        <v>4</v>
      </c>
      <c r="W28" s="289" t="s">
        <v>4</v>
      </c>
      <c r="X28" s="291" t="s">
        <v>4</v>
      </c>
      <c r="Y28" s="11"/>
      <c r="Z28" s="11"/>
      <c r="AA28" s="11"/>
    </row>
    <row r="29" spans="1:32">
      <c r="A29" s="283"/>
      <c r="B29" s="527" t="s">
        <v>371</v>
      </c>
      <c r="C29" s="528" t="s">
        <v>649</v>
      </c>
      <c r="D29" s="527" t="s">
        <v>647</v>
      </c>
      <c r="E29" s="527">
        <v>630</v>
      </c>
      <c r="F29" s="527" t="s">
        <v>395</v>
      </c>
      <c r="G29" s="919">
        <v>47939</v>
      </c>
      <c r="H29" s="527" t="s">
        <v>648</v>
      </c>
      <c r="I29" s="529">
        <v>0</v>
      </c>
      <c r="J29" s="529">
        <v>0</v>
      </c>
      <c r="K29" s="529">
        <v>67229208</v>
      </c>
      <c r="L29" s="529">
        <v>67229208</v>
      </c>
      <c r="M29" s="528" t="s">
        <v>372</v>
      </c>
      <c r="N29" s="530">
        <v>4.1688000000000003E-2</v>
      </c>
      <c r="O29" s="530">
        <v>4.2000000000000003E-2</v>
      </c>
      <c r="P29" s="283"/>
      <c r="Q29" s="283"/>
      <c r="R29" s="283"/>
      <c r="S29" s="321">
        <v>0</v>
      </c>
      <c r="T29" s="311">
        <v>0</v>
      </c>
      <c r="U29" s="311">
        <v>0</v>
      </c>
      <c r="V29" s="311">
        <v>0</v>
      </c>
      <c r="W29" s="322">
        <v>65750755</v>
      </c>
      <c r="X29" s="373">
        <v>65750755</v>
      </c>
      <c r="Y29" s="11"/>
      <c r="Z29" s="11"/>
      <c r="AA29" s="11"/>
      <c r="AB29" s="11"/>
      <c r="AC29" s="367"/>
      <c r="AD29" s="367"/>
      <c r="AE29" s="11"/>
      <c r="AF29" s="11"/>
    </row>
    <row r="30" spans="1:32">
      <c r="A30" s="283"/>
      <c r="B30" s="527" t="s">
        <v>371</v>
      </c>
      <c r="C30" s="528" t="s">
        <v>649</v>
      </c>
      <c r="D30" s="527" t="s">
        <v>647</v>
      </c>
      <c r="E30" s="527">
        <v>655</v>
      </c>
      <c r="F30" s="527" t="s">
        <v>396</v>
      </c>
      <c r="G30" s="919">
        <v>48853</v>
      </c>
      <c r="H30" s="527" t="s">
        <v>648</v>
      </c>
      <c r="I30" s="529">
        <v>0</v>
      </c>
      <c r="J30" s="529">
        <v>0</v>
      </c>
      <c r="K30" s="529">
        <v>57625035</v>
      </c>
      <c r="L30" s="529">
        <v>57625035</v>
      </c>
      <c r="M30" s="528" t="s">
        <v>372</v>
      </c>
      <c r="N30" s="530">
        <v>3.8348E-2</v>
      </c>
      <c r="O30" s="530">
        <v>3.8600000000000002E-2</v>
      </c>
      <c r="P30" s="283"/>
      <c r="Q30" s="283"/>
      <c r="R30" s="283"/>
      <c r="S30" s="321">
        <v>0</v>
      </c>
      <c r="T30" s="311">
        <v>0</v>
      </c>
      <c r="U30" s="311">
        <v>0</v>
      </c>
      <c r="V30" s="311">
        <v>0</v>
      </c>
      <c r="W30" s="322">
        <v>56357790</v>
      </c>
      <c r="X30" s="373">
        <v>56357790</v>
      </c>
      <c r="Y30" s="11"/>
      <c r="Z30" s="11"/>
      <c r="AA30" s="11"/>
      <c r="AB30" s="11"/>
      <c r="AC30" s="367"/>
      <c r="AD30" s="367"/>
      <c r="AE30" s="11"/>
      <c r="AF30" s="11"/>
    </row>
    <row r="31" spans="1:32">
      <c r="A31" s="283"/>
      <c r="B31" s="527" t="s">
        <v>371</v>
      </c>
      <c r="C31" s="528" t="s">
        <v>649</v>
      </c>
      <c r="D31" s="527" t="s">
        <v>647</v>
      </c>
      <c r="E31" s="527">
        <v>655</v>
      </c>
      <c r="F31" s="527" t="s">
        <v>397</v>
      </c>
      <c r="G31" s="919">
        <v>48366</v>
      </c>
      <c r="H31" s="527" t="s">
        <v>648</v>
      </c>
      <c r="I31" s="529">
        <v>0</v>
      </c>
      <c r="J31" s="529">
        <v>0</v>
      </c>
      <c r="K31" s="529">
        <v>63387539</v>
      </c>
      <c r="L31" s="529">
        <v>63387539</v>
      </c>
      <c r="M31" s="528" t="s">
        <v>372</v>
      </c>
      <c r="N31" s="530">
        <v>3.9621999999999997E-2</v>
      </c>
      <c r="O31" s="530">
        <v>0.04</v>
      </c>
      <c r="P31" s="283"/>
      <c r="Q31" s="283"/>
      <c r="R31" s="283"/>
      <c r="S31" s="321">
        <v>0</v>
      </c>
      <c r="T31" s="311">
        <v>0</v>
      </c>
      <c r="U31" s="311">
        <v>0</v>
      </c>
      <c r="V31" s="311">
        <v>0</v>
      </c>
      <c r="W31" s="322">
        <v>61993569</v>
      </c>
      <c r="X31" s="373">
        <v>61993569</v>
      </c>
      <c r="Y31" s="11"/>
      <c r="Z31" s="11"/>
      <c r="AA31" s="11"/>
      <c r="AB31" s="11"/>
      <c r="AC31" s="367"/>
      <c r="AD31" s="367"/>
      <c r="AE31" s="11"/>
      <c r="AF31" s="11"/>
    </row>
    <row r="32" spans="1:32">
      <c r="A32" s="283"/>
      <c r="B32" s="527" t="s">
        <v>371</v>
      </c>
      <c r="C32" s="528" t="s">
        <v>649</v>
      </c>
      <c r="D32" s="527" t="s">
        <v>647</v>
      </c>
      <c r="E32" s="527">
        <v>713</v>
      </c>
      <c r="F32" s="527" t="s">
        <v>398</v>
      </c>
      <c r="G32" s="919">
        <v>49400</v>
      </c>
      <c r="H32" s="527" t="s">
        <v>648</v>
      </c>
      <c r="I32" s="529">
        <v>0</v>
      </c>
      <c r="J32" s="529">
        <v>0</v>
      </c>
      <c r="K32" s="529">
        <v>88358387</v>
      </c>
      <c r="L32" s="529">
        <v>88358387</v>
      </c>
      <c r="M32" s="528" t="s">
        <v>380</v>
      </c>
      <c r="N32" s="530">
        <v>3.9142000000000003E-2</v>
      </c>
      <c r="O32" s="530">
        <v>3.9E-2</v>
      </c>
      <c r="P32" s="283"/>
      <c r="Q32" s="283"/>
      <c r="R32" s="283"/>
      <c r="S32" s="321">
        <v>0</v>
      </c>
      <c r="T32" s="311">
        <v>0</v>
      </c>
      <c r="U32" s="311">
        <v>0</v>
      </c>
      <c r="V32" s="311">
        <v>0</v>
      </c>
      <c r="W32" s="322">
        <v>86415278</v>
      </c>
      <c r="X32" s="373">
        <v>86415278</v>
      </c>
      <c r="Y32" s="11"/>
      <c r="Z32" s="11"/>
      <c r="AA32" s="11"/>
      <c r="AB32" s="11"/>
      <c r="AC32" s="367"/>
      <c r="AD32" s="367"/>
      <c r="AE32" s="11"/>
      <c r="AF32" s="11"/>
    </row>
    <row r="33" spans="1:30">
      <c r="A33" s="283"/>
      <c r="B33" s="527" t="s">
        <v>371</v>
      </c>
      <c r="C33" s="528" t="s">
        <v>649</v>
      </c>
      <c r="D33" s="527" t="s">
        <v>647</v>
      </c>
      <c r="E33" s="527">
        <v>713</v>
      </c>
      <c r="F33" s="527" t="s">
        <v>399</v>
      </c>
      <c r="G33" s="919">
        <v>49766</v>
      </c>
      <c r="H33" s="527" t="s">
        <v>648</v>
      </c>
      <c r="I33" s="529">
        <v>0</v>
      </c>
      <c r="J33" s="529">
        <v>0</v>
      </c>
      <c r="K33" s="529">
        <v>76833380</v>
      </c>
      <c r="L33" s="529">
        <v>76833380</v>
      </c>
      <c r="M33" s="528" t="s">
        <v>372</v>
      </c>
      <c r="N33" s="530">
        <v>3.8087999999999997E-2</v>
      </c>
      <c r="O33" s="530">
        <v>3.7999999999999999E-2</v>
      </c>
      <c r="P33" s="283"/>
      <c r="Q33" s="283"/>
      <c r="R33" s="283"/>
      <c r="S33" s="321">
        <v>0</v>
      </c>
      <c r="T33" s="311">
        <v>0</v>
      </c>
      <c r="U33" s="311">
        <v>0</v>
      </c>
      <c r="V33" s="311">
        <v>0</v>
      </c>
      <c r="W33" s="322">
        <v>75143720</v>
      </c>
      <c r="X33" s="373">
        <v>75143720</v>
      </c>
      <c r="Y33" s="11"/>
      <c r="Z33" s="11"/>
      <c r="AA33" s="11"/>
      <c r="AB33" s="11"/>
      <c r="AC33" s="367"/>
      <c r="AD33" s="367"/>
    </row>
    <row r="34" spans="1:30">
      <c r="A34" s="283"/>
      <c r="B34" s="527" t="s">
        <v>371</v>
      </c>
      <c r="C34" s="528" t="s">
        <v>649</v>
      </c>
      <c r="D34" s="527" t="s">
        <v>647</v>
      </c>
      <c r="E34" s="527">
        <v>778</v>
      </c>
      <c r="F34" s="527" t="s">
        <v>400</v>
      </c>
      <c r="G34" s="919">
        <v>50131</v>
      </c>
      <c r="H34" s="527" t="s">
        <v>648</v>
      </c>
      <c r="I34" s="529">
        <v>0</v>
      </c>
      <c r="J34" s="529">
        <v>0</v>
      </c>
      <c r="K34" s="529">
        <v>76833380</v>
      </c>
      <c r="L34" s="529">
        <v>76833380</v>
      </c>
      <c r="M34" s="528" t="s">
        <v>372</v>
      </c>
      <c r="N34" s="530">
        <v>3.5000000000000003E-2</v>
      </c>
      <c r="O34" s="530">
        <v>3.5000000000000003E-2</v>
      </c>
      <c r="P34" s="283"/>
      <c r="Q34" s="283"/>
      <c r="R34" s="283"/>
      <c r="S34" s="321">
        <v>0</v>
      </c>
      <c r="T34" s="311">
        <v>0</v>
      </c>
      <c r="U34" s="311">
        <v>0</v>
      </c>
      <c r="V34" s="311">
        <v>0</v>
      </c>
      <c r="W34" s="322">
        <v>75143720</v>
      </c>
      <c r="X34" s="373">
        <v>75143720</v>
      </c>
      <c r="Y34" s="11"/>
      <c r="Z34" s="11"/>
      <c r="AA34" s="11"/>
      <c r="AB34" s="11"/>
      <c r="AC34" s="367"/>
      <c r="AD34" s="367"/>
    </row>
    <row r="35" spans="1:30">
      <c r="A35" s="283"/>
      <c r="B35" s="527" t="s">
        <v>371</v>
      </c>
      <c r="C35" s="528" t="s">
        <v>649</v>
      </c>
      <c r="D35" s="527" t="s">
        <v>647</v>
      </c>
      <c r="E35" s="527">
        <v>778</v>
      </c>
      <c r="F35" s="527" t="s">
        <v>401</v>
      </c>
      <c r="G35" s="919">
        <v>50192</v>
      </c>
      <c r="H35" s="527" t="s">
        <v>648</v>
      </c>
      <c r="I35" s="529">
        <v>0</v>
      </c>
      <c r="J35" s="529">
        <v>0</v>
      </c>
      <c r="K35" s="529">
        <v>88358387</v>
      </c>
      <c r="L35" s="529">
        <v>88358387</v>
      </c>
      <c r="M35" s="528" t="s">
        <v>380</v>
      </c>
      <c r="N35" s="530">
        <v>3.2171999999999999E-2</v>
      </c>
      <c r="O35" s="530">
        <v>3.3000000000000002E-2</v>
      </c>
      <c r="P35" s="283"/>
      <c r="Q35" s="283"/>
      <c r="R35" s="283"/>
      <c r="S35" s="321">
        <v>0</v>
      </c>
      <c r="T35" s="311">
        <v>0</v>
      </c>
      <c r="U35" s="311">
        <v>0</v>
      </c>
      <c r="V35" s="311">
        <v>0</v>
      </c>
      <c r="W35" s="322">
        <v>86415278</v>
      </c>
      <c r="X35" s="373">
        <v>86415278</v>
      </c>
      <c r="Y35" s="11"/>
      <c r="Z35" s="11"/>
      <c r="AA35" s="11"/>
      <c r="AB35" s="11"/>
      <c r="AC35" s="367"/>
      <c r="AD35" s="367"/>
    </row>
    <row r="36" spans="1:30">
      <c r="A36" s="283"/>
      <c r="B36" s="527" t="s">
        <v>371</v>
      </c>
      <c r="C36" s="528" t="s">
        <v>649</v>
      </c>
      <c r="D36" s="527" t="s">
        <v>647</v>
      </c>
      <c r="E36" s="527">
        <v>806</v>
      </c>
      <c r="F36" s="527" t="s">
        <v>402</v>
      </c>
      <c r="G36" s="919">
        <v>50437</v>
      </c>
      <c r="H36" s="527" t="s">
        <v>648</v>
      </c>
      <c r="I36" s="529">
        <v>0</v>
      </c>
      <c r="J36" s="529">
        <v>0</v>
      </c>
      <c r="K36" s="529">
        <v>61466704</v>
      </c>
      <c r="L36" s="529">
        <v>61466704</v>
      </c>
      <c r="M36" s="528" t="s">
        <v>372</v>
      </c>
      <c r="N36" s="530">
        <v>3.1077E-2</v>
      </c>
      <c r="O36" s="530">
        <v>0.03</v>
      </c>
      <c r="P36" s="283"/>
      <c r="Q36" s="283"/>
      <c r="R36" s="283"/>
      <c r="S36" s="321">
        <v>0</v>
      </c>
      <c r="T36" s="311">
        <v>0</v>
      </c>
      <c r="U36" s="311">
        <v>0</v>
      </c>
      <c r="V36" s="311">
        <v>0</v>
      </c>
      <c r="W36" s="322">
        <v>60114976</v>
      </c>
      <c r="X36" s="373">
        <v>60114976</v>
      </c>
      <c r="Y36" s="11"/>
      <c r="Z36" s="11"/>
      <c r="AA36" s="11"/>
      <c r="AB36" s="11"/>
      <c r="AC36" s="367"/>
      <c r="AD36" s="367"/>
    </row>
    <row r="37" spans="1:30">
      <c r="A37" s="283"/>
      <c r="B37" s="527" t="s">
        <v>371</v>
      </c>
      <c r="C37" s="528" t="s">
        <v>649</v>
      </c>
      <c r="D37" s="527" t="s">
        <v>647</v>
      </c>
      <c r="E37" s="527">
        <v>806</v>
      </c>
      <c r="F37" s="527" t="s">
        <v>403</v>
      </c>
      <c r="G37" s="919">
        <v>51150</v>
      </c>
      <c r="H37" s="527" t="s">
        <v>648</v>
      </c>
      <c r="I37" s="529">
        <v>0</v>
      </c>
      <c r="J37" s="529">
        <v>0</v>
      </c>
      <c r="K37" s="529">
        <v>76833380</v>
      </c>
      <c r="L37" s="529">
        <v>76833380</v>
      </c>
      <c r="M37" s="528" t="s">
        <v>380</v>
      </c>
      <c r="N37" s="530">
        <v>3.2939999999999997E-2</v>
      </c>
      <c r="O37" s="530">
        <v>3.2000000000000001E-2</v>
      </c>
      <c r="P37" s="283"/>
      <c r="Q37" s="283"/>
      <c r="R37" s="283"/>
      <c r="S37" s="321">
        <v>0</v>
      </c>
      <c r="T37" s="311">
        <v>0</v>
      </c>
      <c r="U37" s="311">
        <v>0</v>
      </c>
      <c r="V37" s="311">
        <v>0</v>
      </c>
      <c r="W37" s="322">
        <v>75143720</v>
      </c>
      <c r="X37" s="373">
        <v>75143720</v>
      </c>
      <c r="Y37" s="11"/>
      <c r="Z37" s="11"/>
      <c r="AA37" s="11"/>
      <c r="AB37" s="11"/>
      <c r="AC37" s="367"/>
      <c r="AD37" s="367"/>
    </row>
    <row r="38" spans="1:30">
      <c r="A38" s="283"/>
      <c r="B38" s="527" t="s">
        <v>371</v>
      </c>
      <c r="C38" s="528" t="s">
        <v>649</v>
      </c>
      <c r="D38" s="527" t="s">
        <v>647</v>
      </c>
      <c r="E38" s="527">
        <v>887</v>
      </c>
      <c r="F38" s="527" t="s">
        <v>404</v>
      </c>
      <c r="G38" s="919">
        <v>52305</v>
      </c>
      <c r="H38" s="527" t="s">
        <v>648</v>
      </c>
      <c r="I38" s="529">
        <v>0</v>
      </c>
      <c r="J38" s="529">
        <v>0</v>
      </c>
      <c r="K38" s="529">
        <v>76833380</v>
      </c>
      <c r="L38" s="529">
        <v>76833380</v>
      </c>
      <c r="M38" s="528" t="s">
        <v>380</v>
      </c>
      <c r="N38" s="530">
        <v>2.8496E-2</v>
      </c>
      <c r="O38" s="530">
        <v>2.8000000000000001E-2</v>
      </c>
      <c r="P38" s="283"/>
      <c r="Q38" s="283"/>
      <c r="R38" s="283"/>
      <c r="S38" s="321">
        <v>0</v>
      </c>
      <c r="T38" s="311">
        <v>0</v>
      </c>
      <c r="U38" s="311">
        <v>0</v>
      </c>
      <c r="V38" s="311">
        <v>0</v>
      </c>
      <c r="W38" s="322">
        <v>75143720</v>
      </c>
      <c r="X38" s="373">
        <v>75143720</v>
      </c>
      <c r="Y38" s="11"/>
      <c r="Z38" s="11"/>
      <c r="AA38" s="11"/>
      <c r="AB38" s="11"/>
      <c r="AC38" s="367"/>
      <c r="AD38" s="367"/>
    </row>
    <row r="39" spans="1:30" ht="12" hidden="1" customHeight="1">
      <c r="A39" s="283"/>
      <c r="B39" s="527" t="s">
        <v>371</v>
      </c>
      <c r="C39" s="528" t="s">
        <v>649</v>
      </c>
      <c r="D39" s="527" t="s">
        <v>647</v>
      </c>
      <c r="E39" s="527">
        <v>886</v>
      </c>
      <c r="F39" s="527" t="s">
        <v>405</v>
      </c>
      <c r="G39" s="919">
        <v>45731</v>
      </c>
      <c r="H39" s="527" t="s">
        <v>648</v>
      </c>
      <c r="I39" s="529">
        <v>0</v>
      </c>
      <c r="J39" s="529">
        <v>0</v>
      </c>
      <c r="K39" s="529">
        <v>0</v>
      </c>
      <c r="L39" s="529">
        <v>0</v>
      </c>
      <c r="M39" s="528" t="s">
        <v>380</v>
      </c>
      <c r="N39" s="530">
        <v>2.0535000000000001E-2</v>
      </c>
      <c r="O39" s="530">
        <v>1.7999999999999999E-2</v>
      </c>
      <c r="P39" s="283"/>
      <c r="Q39" s="283"/>
      <c r="R39" s="283"/>
      <c r="S39" s="321">
        <v>0</v>
      </c>
      <c r="T39" s="311">
        <v>0</v>
      </c>
      <c r="U39" s="311">
        <v>0</v>
      </c>
      <c r="V39" s="311">
        <v>0</v>
      </c>
      <c r="W39" s="322">
        <v>0</v>
      </c>
      <c r="X39" s="373">
        <v>0</v>
      </c>
      <c r="Y39" s="11"/>
      <c r="Z39" s="11"/>
      <c r="AA39" s="11"/>
      <c r="AB39" s="11"/>
      <c r="AC39" s="367"/>
      <c r="AD39" s="367"/>
    </row>
    <row r="40" spans="1:30">
      <c r="A40" s="283"/>
      <c r="B40" s="527" t="s">
        <v>371</v>
      </c>
      <c r="C40" s="528" t="s">
        <v>649</v>
      </c>
      <c r="D40" s="527" t="s">
        <v>647</v>
      </c>
      <c r="E40" s="527">
        <v>887</v>
      </c>
      <c r="F40" s="527" t="s">
        <v>406</v>
      </c>
      <c r="G40" s="919">
        <v>52671</v>
      </c>
      <c r="H40" s="527" t="s">
        <v>648</v>
      </c>
      <c r="I40" s="529">
        <v>0</v>
      </c>
      <c r="J40" s="529">
        <v>0</v>
      </c>
      <c r="K40" s="529">
        <v>76833380</v>
      </c>
      <c r="L40" s="529">
        <v>76833380</v>
      </c>
      <c r="M40" s="528" t="s">
        <v>380</v>
      </c>
      <c r="N40" s="530">
        <v>2.1669999999999998E-2</v>
      </c>
      <c r="O40" s="530">
        <v>2.5000000000000001E-2</v>
      </c>
      <c r="P40" s="283"/>
      <c r="Q40" s="283"/>
      <c r="R40" s="283"/>
      <c r="S40" s="321">
        <v>0</v>
      </c>
      <c r="T40" s="311">
        <v>0</v>
      </c>
      <c r="U40" s="311">
        <v>0</v>
      </c>
      <c r="V40" s="311">
        <v>0</v>
      </c>
      <c r="W40" s="322">
        <v>75143720</v>
      </c>
      <c r="X40" s="373">
        <v>75143720</v>
      </c>
      <c r="Y40" s="11"/>
      <c r="Z40" s="11"/>
      <c r="AA40" s="11"/>
      <c r="AB40" s="11"/>
      <c r="AC40" s="367"/>
      <c r="AD40" s="367"/>
    </row>
    <row r="41" spans="1:30">
      <c r="A41" s="283"/>
      <c r="B41" s="527" t="s">
        <v>371</v>
      </c>
      <c r="C41" s="528" t="s">
        <v>649</v>
      </c>
      <c r="D41" s="527" t="s">
        <v>647</v>
      </c>
      <c r="E41" s="545">
        <v>0</v>
      </c>
      <c r="F41" s="527" t="s">
        <v>407</v>
      </c>
      <c r="G41" s="919">
        <v>50388</v>
      </c>
      <c r="H41" s="527" t="s">
        <v>346</v>
      </c>
      <c r="I41" s="529">
        <v>0</v>
      </c>
      <c r="J41" s="529">
        <v>0</v>
      </c>
      <c r="K41" s="529">
        <v>12398400</v>
      </c>
      <c r="L41" s="529">
        <v>12398400</v>
      </c>
      <c r="M41" s="528" t="s">
        <v>380</v>
      </c>
      <c r="N41" s="530">
        <v>7.0592405520023771E-2</v>
      </c>
      <c r="O41" s="530">
        <v>6.8199999999999997E-2</v>
      </c>
      <c r="P41" s="283"/>
      <c r="Q41" s="283"/>
      <c r="R41" s="283"/>
      <c r="S41" s="321">
        <v>0</v>
      </c>
      <c r="T41" s="311">
        <v>0</v>
      </c>
      <c r="U41" s="311">
        <v>0</v>
      </c>
      <c r="V41" s="311">
        <v>0</v>
      </c>
      <c r="W41" s="322">
        <v>12599600</v>
      </c>
      <c r="X41" s="373">
        <v>12599600</v>
      </c>
      <c r="Y41" s="11"/>
      <c r="Z41" s="11"/>
      <c r="AA41" s="11"/>
      <c r="AB41" s="11"/>
      <c r="AC41" s="367"/>
      <c r="AD41" s="367"/>
    </row>
    <row r="42" spans="1:30">
      <c r="A42" s="283"/>
      <c r="B42" s="527" t="s">
        <v>371</v>
      </c>
      <c r="C42" s="528" t="s">
        <v>649</v>
      </c>
      <c r="D42" s="527" t="s">
        <v>647</v>
      </c>
      <c r="E42" s="527">
        <v>0</v>
      </c>
      <c r="F42" s="527" t="s">
        <v>408</v>
      </c>
      <c r="G42" s="919">
        <v>50388</v>
      </c>
      <c r="H42" s="527" t="s">
        <v>347</v>
      </c>
      <c r="I42" s="529">
        <v>0</v>
      </c>
      <c r="J42" s="529">
        <v>0</v>
      </c>
      <c r="K42" s="529">
        <v>31734236</v>
      </c>
      <c r="L42" s="529">
        <v>31734236</v>
      </c>
      <c r="M42" s="528" t="s">
        <v>380</v>
      </c>
      <c r="N42" s="530">
        <v>2.3409163353616425E-2</v>
      </c>
      <c r="O42" s="530">
        <v>2.1600000000000001E-2</v>
      </c>
      <c r="P42" s="283"/>
      <c r="Q42" s="283"/>
      <c r="R42" s="283"/>
      <c r="S42" s="321">
        <v>0</v>
      </c>
      <c r="T42" s="311">
        <v>0</v>
      </c>
      <c r="U42" s="311">
        <v>0</v>
      </c>
      <c r="V42" s="311">
        <v>0</v>
      </c>
      <c r="W42" s="322">
        <v>29350000</v>
      </c>
      <c r="X42" s="373">
        <v>29350000</v>
      </c>
      <c r="Y42" s="11"/>
      <c r="Z42" s="11"/>
      <c r="AA42" s="11"/>
      <c r="AB42" s="11"/>
      <c r="AC42" s="367"/>
      <c r="AD42" s="367"/>
    </row>
    <row r="43" spans="1:30" ht="12" customHeight="1">
      <c r="A43" s="283"/>
      <c r="B43" s="527" t="s">
        <v>371</v>
      </c>
      <c r="C43" s="528" t="s">
        <v>649</v>
      </c>
      <c r="D43" s="527" t="s">
        <v>647</v>
      </c>
      <c r="E43" s="527">
        <v>0</v>
      </c>
      <c r="F43" s="527" t="s">
        <v>409</v>
      </c>
      <c r="G43" s="919">
        <v>47268</v>
      </c>
      <c r="H43" s="527" t="s">
        <v>348</v>
      </c>
      <c r="I43" s="529">
        <v>0</v>
      </c>
      <c r="J43" s="529">
        <v>110057000</v>
      </c>
      <c r="K43" s="529">
        <v>0</v>
      </c>
      <c r="L43" s="529">
        <v>110057000</v>
      </c>
      <c r="M43" s="528" t="s">
        <v>372</v>
      </c>
      <c r="N43" s="530">
        <v>2.3433600270092114E-2</v>
      </c>
      <c r="O43" s="530">
        <v>2.0975000000000001E-2</v>
      </c>
      <c r="P43" s="283"/>
      <c r="Q43" s="283"/>
      <c r="R43" s="283"/>
      <c r="S43" s="324">
        <v>0</v>
      </c>
      <c r="T43" s="325">
        <v>0</v>
      </c>
      <c r="U43" s="325">
        <v>0</v>
      </c>
      <c r="V43" s="325">
        <v>105114000.00000001</v>
      </c>
      <c r="W43" s="325">
        <v>0</v>
      </c>
      <c r="X43" s="326">
        <v>105114000</v>
      </c>
      <c r="Y43" s="11"/>
      <c r="Z43" s="11"/>
      <c r="AA43" s="11"/>
      <c r="AB43" s="11"/>
      <c r="AC43" s="367"/>
      <c r="AD43" s="367"/>
    </row>
    <row r="44" spans="1:30" ht="12.6" thickBot="1">
      <c r="A44" s="283"/>
      <c r="B44" s="303" t="s">
        <v>419</v>
      </c>
      <c r="C44" s="303"/>
      <c r="D44" s="303"/>
      <c r="E44" s="303"/>
      <c r="F44" s="303"/>
      <c r="G44" s="921"/>
      <c r="H44" s="303"/>
      <c r="I44" s="304">
        <v>0</v>
      </c>
      <c r="J44" s="304">
        <v>110057000</v>
      </c>
      <c r="K44" s="304">
        <v>854724796</v>
      </c>
      <c r="L44" s="304">
        <v>964781796</v>
      </c>
      <c r="M44" s="303"/>
      <c r="N44" s="303"/>
      <c r="O44" s="303"/>
      <c r="P44" s="286"/>
      <c r="Q44" s="286"/>
      <c r="R44" s="286"/>
      <c r="S44" s="327">
        <v>0</v>
      </c>
      <c r="T44" s="327">
        <v>0</v>
      </c>
      <c r="U44" s="327">
        <v>0</v>
      </c>
      <c r="V44" s="327">
        <v>105114000.00000001</v>
      </c>
      <c r="W44" s="327">
        <v>834715846</v>
      </c>
      <c r="X44" s="327">
        <v>939829846</v>
      </c>
      <c r="Y44" s="11"/>
      <c r="Z44" s="11"/>
      <c r="AA44" s="11"/>
      <c r="AB44" s="11"/>
    </row>
    <row r="45" spans="1:30">
      <c r="A45" s="283"/>
      <c r="B45" s="283"/>
      <c r="C45" s="283"/>
      <c r="D45" s="283"/>
      <c r="E45" s="283"/>
      <c r="F45" s="283"/>
      <c r="G45" s="915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</row>
    <row r="46" spans="1:30">
      <c r="A46" s="283"/>
      <c r="B46" s="283"/>
      <c r="C46" s="283"/>
      <c r="D46" s="283"/>
      <c r="E46" s="283"/>
      <c r="F46" s="283"/>
      <c r="G46" s="915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</row>
    <row r="47" spans="1:30">
      <c r="A47" s="283"/>
      <c r="B47" s="284" t="s">
        <v>272</v>
      </c>
      <c r="C47" s="283"/>
      <c r="D47" s="283"/>
      <c r="E47" s="283"/>
      <c r="F47" s="283"/>
      <c r="G47" s="915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</row>
    <row r="48" spans="1:30" ht="12.6" thickBot="1"/>
    <row r="49" spans="1:27">
      <c r="A49" s="283"/>
      <c r="B49" s="328" t="s">
        <v>412</v>
      </c>
      <c r="C49" s="329"/>
      <c r="D49" s="329"/>
      <c r="E49" s="329"/>
      <c r="F49" s="329"/>
      <c r="G49" s="925"/>
      <c r="H49" s="329"/>
      <c r="I49" s="329"/>
      <c r="J49" s="329"/>
      <c r="K49" s="329"/>
      <c r="L49" s="329"/>
      <c r="M49" s="329"/>
      <c r="N49" s="329"/>
      <c r="O49" s="330"/>
      <c r="P49" s="283"/>
      <c r="Q49" s="283"/>
      <c r="R49" s="283"/>
      <c r="S49" s="868" t="s">
        <v>250</v>
      </c>
      <c r="T49" s="869"/>
      <c r="U49" s="869"/>
      <c r="V49" s="869"/>
      <c r="W49" s="869"/>
      <c r="X49" s="870"/>
    </row>
    <row r="50" spans="1:27" ht="12" customHeight="1">
      <c r="A50" s="283"/>
      <c r="B50" s="860" t="s">
        <v>645</v>
      </c>
      <c r="C50" s="853" t="s">
        <v>646</v>
      </c>
      <c r="D50" s="853" t="s">
        <v>663</v>
      </c>
      <c r="E50" s="853" t="s">
        <v>392</v>
      </c>
      <c r="F50" s="853" t="s">
        <v>393</v>
      </c>
      <c r="G50" s="916" t="s">
        <v>394</v>
      </c>
      <c r="H50" s="853" t="s">
        <v>378</v>
      </c>
      <c r="I50" s="856" t="s">
        <v>250</v>
      </c>
      <c r="J50" s="856"/>
      <c r="K50" s="856"/>
      <c r="L50" s="856"/>
      <c r="M50" s="853" t="s">
        <v>252</v>
      </c>
      <c r="N50" s="853" t="s">
        <v>379</v>
      </c>
      <c r="O50" s="862" t="s">
        <v>254</v>
      </c>
      <c r="P50" s="283"/>
      <c r="Q50" s="283"/>
      <c r="R50" s="283"/>
      <c r="S50" s="871"/>
      <c r="T50" s="872"/>
      <c r="U50" s="872"/>
      <c r="V50" s="872"/>
      <c r="W50" s="872"/>
      <c r="X50" s="873"/>
    </row>
    <row r="51" spans="1:27" ht="36">
      <c r="A51" s="283"/>
      <c r="B51" s="861"/>
      <c r="C51" s="854"/>
      <c r="D51" s="854"/>
      <c r="E51" s="854"/>
      <c r="F51" s="854"/>
      <c r="G51" s="917"/>
      <c r="H51" s="854"/>
      <c r="I51" s="287" t="s">
        <v>270</v>
      </c>
      <c r="J51" s="287" t="s">
        <v>271</v>
      </c>
      <c r="K51" s="287" t="s">
        <v>230</v>
      </c>
      <c r="L51" s="287" t="s">
        <v>251</v>
      </c>
      <c r="M51" s="854"/>
      <c r="N51" s="854"/>
      <c r="O51" s="863"/>
      <c r="P51" s="283"/>
      <c r="Q51" s="283"/>
      <c r="R51" s="283"/>
      <c r="S51" s="319" t="s">
        <v>413</v>
      </c>
      <c r="T51" s="287" t="s">
        <v>414</v>
      </c>
      <c r="U51" s="287" t="s">
        <v>415</v>
      </c>
      <c r="V51" s="287" t="s">
        <v>416</v>
      </c>
      <c r="W51" s="287" t="s">
        <v>230</v>
      </c>
      <c r="X51" s="288" t="s">
        <v>417</v>
      </c>
    </row>
    <row r="52" spans="1:27">
      <c r="A52" s="283"/>
      <c r="B52" s="864"/>
      <c r="C52" s="855"/>
      <c r="D52" s="855"/>
      <c r="E52" s="855"/>
      <c r="F52" s="855"/>
      <c r="G52" s="918"/>
      <c r="H52" s="855"/>
      <c r="I52" s="289" t="s">
        <v>4</v>
      </c>
      <c r="J52" s="289" t="s">
        <v>4</v>
      </c>
      <c r="K52" s="289" t="s">
        <v>4</v>
      </c>
      <c r="L52" s="289" t="s">
        <v>4</v>
      </c>
      <c r="M52" s="855"/>
      <c r="N52" s="289" t="s">
        <v>256</v>
      </c>
      <c r="O52" s="291" t="s">
        <v>256</v>
      </c>
      <c r="P52" s="283"/>
      <c r="Q52" s="283"/>
      <c r="R52" s="283"/>
      <c r="S52" s="320" t="s">
        <v>4</v>
      </c>
      <c r="T52" s="289" t="s">
        <v>4</v>
      </c>
      <c r="U52" s="289" t="s">
        <v>4</v>
      </c>
      <c r="V52" s="289" t="s">
        <v>4</v>
      </c>
      <c r="W52" s="289" t="s">
        <v>4</v>
      </c>
      <c r="X52" s="291" t="s">
        <v>4</v>
      </c>
    </row>
    <row r="53" spans="1:27">
      <c r="A53" s="283"/>
      <c r="B53" s="527" t="s">
        <v>371</v>
      </c>
      <c r="C53" s="528" t="s">
        <v>649</v>
      </c>
      <c r="D53" s="527" t="s">
        <v>647</v>
      </c>
      <c r="E53" s="527">
        <v>630</v>
      </c>
      <c r="F53" s="527" t="s">
        <v>395</v>
      </c>
      <c r="G53" s="919">
        <v>47939</v>
      </c>
      <c r="H53" s="527" t="s">
        <v>648</v>
      </c>
      <c r="I53" s="529">
        <v>0</v>
      </c>
      <c r="J53" s="529">
        <v>0</v>
      </c>
      <c r="K53" s="529">
        <v>64493467</v>
      </c>
      <c r="L53" s="529">
        <v>64493467</v>
      </c>
      <c r="M53" s="528" t="s">
        <v>372</v>
      </c>
      <c r="N53" s="530">
        <v>4.1674000000000003E-2</v>
      </c>
      <c r="O53" s="530">
        <v>4.2000000000000003E-2</v>
      </c>
      <c r="P53" s="283"/>
      <c r="Q53" s="283"/>
      <c r="R53" s="283"/>
      <c r="S53" s="321">
        <v>0</v>
      </c>
      <c r="T53" s="311">
        <v>0</v>
      </c>
      <c r="U53" s="311">
        <v>0</v>
      </c>
      <c r="V53" s="311">
        <v>0</v>
      </c>
      <c r="W53" s="322">
        <v>64493467</v>
      </c>
      <c r="X53" s="295">
        <v>65177948</v>
      </c>
      <c r="Y53" s="11"/>
      <c r="Z53" s="11"/>
      <c r="AA53" s="11"/>
    </row>
    <row r="54" spans="1:27">
      <c r="A54" s="283"/>
      <c r="B54" s="527" t="s">
        <v>371</v>
      </c>
      <c r="C54" s="528" t="s">
        <v>649</v>
      </c>
      <c r="D54" s="527" t="s">
        <v>647</v>
      </c>
      <c r="E54" s="527">
        <v>655</v>
      </c>
      <c r="F54" s="527" t="s">
        <v>396</v>
      </c>
      <c r="G54" s="919">
        <v>48853</v>
      </c>
      <c r="H54" s="527" t="s">
        <v>648</v>
      </c>
      <c r="I54" s="529">
        <v>0</v>
      </c>
      <c r="J54" s="529">
        <v>0</v>
      </c>
      <c r="K54" s="529">
        <v>55289284</v>
      </c>
      <c r="L54" s="529">
        <v>55289284</v>
      </c>
      <c r="M54" s="528" t="s">
        <v>372</v>
      </c>
      <c r="N54" s="530">
        <v>3.8337000000000003E-2</v>
      </c>
      <c r="O54" s="530">
        <v>3.8600000000000002E-2</v>
      </c>
      <c r="P54" s="283"/>
      <c r="Q54" s="283"/>
      <c r="R54" s="283"/>
      <c r="S54" s="321">
        <v>0</v>
      </c>
      <c r="T54" s="311">
        <v>0</v>
      </c>
      <c r="U54" s="311">
        <v>0</v>
      </c>
      <c r="V54" s="311">
        <v>0</v>
      </c>
      <c r="W54" s="322">
        <v>55289284</v>
      </c>
      <c r="X54" s="295">
        <v>55826577</v>
      </c>
      <c r="Y54" s="11"/>
      <c r="Z54" s="11"/>
      <c r="AA54" s="11"/>
    </row>
    <row r="55" spans="1:27">
      <c r="A55" s="283"/>
      <c r="B55" s="527" t="s">
        <v>371</v>
      </c>
      <c r="C55" s="528" t="s">
        <v>649</v>
      </c>
      <c r="D55" s="527" t="s">
        <v>647</v>
      </c>
      <c r="E55" s="527">
        <v>655</v>
      </c>
      <c r="F55" s="527" t="s">
        <v>397</v>
      </c>
      <c r="G55" s="919">
        <v>48366</v>
      </c>
      <c r="H55" s="527" t="s">
        <v>648</v>
      </c>
      <c r="I55" s="529">
        <v>0</v>
      </c>
      <c r="J55" s="529">
        <v>0</v>
      </c>
      <c r="K55" s="529">
        <v>60850960</v>
      </c>
      <c r="L55" s="529">
        <v>60850960</v>
      </c>
      <c r="M55" s="528" t="s">
        <v>372</v>
      </c>
      <c r="N55" s="530">
        <v>4.0377999999999997E-2</v>
      </c>
      <c r="O55" s="530">
        <v>0.04</v>
      </c>
      <c r="P55" s="283"/>
      <c r="Q55" s="283"/>
      <c r="R55" s="283"/>
      <c r="S55" s="321">
        <v>0</v>
      </c>
      <c r="T55" s="311">
        <v>0</v>
      </c>
      <c r="U55" s="311">
        <v>0</v>
      </c>
      <c r="V55" s="311">
        <v>0</v>
      </c>
      <c r="W55" s="322">
        <v>60850960</v>
      </c>
      <c r="X55" s="295">
        <v>61067615</v>
      </c>
      <c r="Y55" s="11"/>
      <c r="Z55" s="11"/>
      <c r="AA55" s="11"/>
    </row>
    <row r="56" spans="1:27">
      <c r="A56" s="283"/>
      <c r="B56" s="527" t="s">
        <v>371</v>
      </c>
      <c r="C56" s="528" t="s">
        <v>649</v>
      </c>
      <c r="D56" s="527" t="s">
        <v>647</v>
      </c>
      <c r="E56" s="527">
        <v>713</v>
      </c>
      <c r="F56" s="527" t="s">
        <v>398</v>
      </c>
      <c r="G56" s="919">
        <v>49400</v>
      </c>
      <c r="H56" s="527" t="s">
        <v>648</v>
      </c>
      <c r="I56" s="529">
        <v>0</v>
      </c>
      <c r="J56" s="529">
        <v>0</v>
      </c>
      <c r="K56" s="529">
        <v>84517667</v>
      </c>
      <c r="L56" s="529">
        <v>84517667</v>
      </c>
      <c r="M56" s="528" t="s">
        <v>380</v>
      </c>
      <c r="N56" s="530">
        <v>3.9149000000000003E-2</v>
      </c>
      <c r="O56" s="530">
        <v>3.9E-2</v>
      </c>
      <c r="P56" s="283"/>
      <c r="Q56" s="283"/>
      <c r="R56" s="283"/>
      <c r="S56" s="321">
        <v>0</v>
      </c>
      <c r="T56" s="311">
        <v>0</v>
      </c>
      <c r="U56" s="311">
        <v>0</v>
      </c>
      <c r="V56" s="311">
        <v>0</v>
      </c>
      <c r="W56" s="322">
        <v>84517667</v>
      </c>
      <c r="X56" s="295">
        <v>85326375</v>
      </c>
      <c r="Y56" s="11"/>
      <c r="Z56" s="11"/>
      <c r="AA56" s="11"/>
    </row>
    <row r="57" spans="1:27">
      <c r="A57" s="283"/>
      <c r="B57" s="527" t="s">
        <v>371</v>
      </c>
      <c r="C57" s="528" t="s">
        <v>649</v>
      </c>
      <c r="D57" s="527" t="s">
        <v>647</v>
      </c>
      <c r="E57" s="527">
        <v>713</v>
      </c>
      <c r="F57" s="527" t="s">
        <v>399</v>
      </c>
      <c r="G57" s="919">
        <v>49766</v>
      </c>
      <c r="H57" s="527" t="s">
        <v>648</v>
      </c>
      <c r="I57" s="529">
        <v>0</v>
      </c>
      <c r="J57" s="529">
        <v>0</v>
      </c>
      <c r="K57" s="529">
        <v>73518556</v>
      </c>
      <c r="L57" s="529">
        <v>73518556</v>
      </c>
      <c r="M57" s="528" t="s">
        <v>372</v>
      </c>
      <c r="N57" s="530">
        <v>3.8092000000000001E-2</v>
      </c>
      <c r="O57" s="530">
        <v>3.7999999999999999E-2</v>
      </c>
      <c r="P57" s="283"/>
      <c r="Q57" s="283"/>
      <c r="R57" s="283"/>
      <c r="S57" s="321">
        <v>0</v>
      </c>
      <c r="T57" s="311">
        <v>0</v>
      </c>
      <c r="U57" s="311">
        <v>0</v>
      </c>
      <c r="V57" s="311">
        <v>0</v>
      </c>
      <c r="W57" s="322">
        <v>73518556</v>
      </c>
      <c r="X57" s="295">
        <v>74206819</v>
      </c>
      <c r="Y57" s="11"/>
      <c r="Z57" s="11"/>
      <c r="AA57" s="11"/>
    </row>
    <row r="58" spans="1:27">
      <c r="A58" s="283"/>
      <c r="B58" s="527" t="s">
        <v>371</v>
      </c>
      <c r="C58" s="528" t="s">
        <v>649</v>
      </c>
      <c r="D58" s="527" t="s">
        <v>647</v>
      </c>
      <c r="E58" s="527">
        <v>778</v>
      </c>
      <c r="F58" s="527" t="s">
        <v>400</v>
      </c>
      <c r="G58" s="919">
        <v>50131</v>
      </c>
      <c r="H58" s="527" t="s">
        <v>648</v>
      </c>
      <c r="I58" s="529">
        <v>0</v>
      </c>
      <c r="J58" s="529">
        <v>0</v>
      </c>
      <c r="K58" s="529">
        <v>73578720</v>
      </c>
      <c r="L58" s="529">
        <v>73578720</v>
      </c>
      <c r="M58" s="528" t="s">
        <v>372</v>
      </c>
      <c r="N58" s="530">
        <v>3.5000000000000003E-2</v>
      </c>
      <c r="O58" s="530">
        <v>3.5000000000000003E-2</v>
      </c>
      <c r="P58" s="283"/>
      <c r="Q58" s="283"/>
      <c r="R58" s="283"/>
      <c r="S58" s="321">
        <v>0</v>
      </c>
      <c r="T58" s="311">
        <v>0</v>
      </c>
      <c r="U58" s="311">
        <v>0</v>
      </c>
      <c r="V58" s="311">
        <v>0</v>
      </c>
      <c r="W58" s="322">
        <v>73578720</v>
      </c>
      <c r="X58" s="295">
        <v>74216979</v>
      </c>
      <c r="Y58" s="11"/>
      <c r="Z58" s="11"/>
      <c r="AA58" s="11"/>
    </row>
    <row r="59" spans="1:27">
      <c r="A59" s="283"/>
      <c r="B59" s="527" t="s">
        <v>371</v>
      </c>
      <c r="C59" s="528" t="s">
        <v>649</v>
      </c>
      <c r="D59" s="527" t="s">
        <v>647</v>
      </c>
      <c r="E59" s="527">
        <v>778</v>
      </c>
      <c r="F59" s="527" t="s">
        <v>401</v>
      </c>
      <c r="G59" s="919">
        <v>50192</v>
      </c>
      <c r="H59" s="527" t="s">
        <v>648</v>
      </c>
      <c r="I59" s="529">
        <v>0</v>
      </c>
      <c r="J59" s="529">
        <v>0</v>
      </c>
      <c r="K59" s="529">
        <v>85302103</v>
      </c>
      <c r="L59" s="529">
        <v>85302103</v>
      </c>
      <c r="M59" s="528" t="s">
        <v>380</v>
      </c>
      <c r="N59" s="530">
        <v>3.2105000000000002E-2</v>
      </c>
      <c r="O59" s="530">
        <v>3.3000000000000002E-2</v>
      </c>
      <c r="P59" s="283"/>
      <c r="Q59" s="283"/>
      <c r="R59" s="283"/>
      <c r="S59" s="321">
        <v>0</v>
      </c>
      <c r="T59" s="311">
        <v>0</v>
      </c>
      <c r="U59" s="311">
        <v>0</v>
      </c>
      <c r="V59" s="311">
        <v>0</v>
      </c>
      <c r="W59" s="322">
        <v>85302103</v>
      </c>
      <c r="X59" s="295">
        <v>85584215</v>
      </c>
      <c r="Y59" s="11"/>
      <c r="Z59" s="11"/>
      <c r="AA59" s="11"/>
    </row>
    <row r="60" spans="1:27">
      <c r="A60" s="283"/>
      <c r="B60" s="527" t="s">
        <v>371</v>
      </c>
      <c r="C60" s="528" t="s">
        <v>649</v>
      </c>
      <c r="D60" s="527" t="s">
        <v>647</v>
      </c>
      <c r="E60" s="527">
        <v>806</v>
      </c>
      <c r="F60" s="527" t="s">
        <v>402</v>
      </c>
      <c r="G60" s="919">
        <v>50437</v>
      </c>
      <c r="H60" s="527" t="s">
        <v>648</v>
      </c>
      <c r="I60" s="529">
        <v>0</v>
      </c>
      <c r="J60" s="529">
        <v>0</v>
      </c>
      <c r="K60" s="529">
        <v>58158280</v>
      </c>
      <c r="L60" s="529">
        <v>58158280</v>
      </c>
      <c r="M60" s="528" t="s">
        <v>372</v>
      </c>
      <c r="N60" s="530">
        <v>3.1125E-2</v>
      </c>
      <c r="O60" s="530">
        <v>0.03</v>
      </c>
      <c r="P60" s="283"/>
      <c r="Q60" s="283"/>
      <c r="R60" s="283"/>
      <c r="S60" s="321">
        <v>0</v>
      </c>
      <c r="T60" s="311">
        <v>0</v>
      </c>
      <c r="U60" s="311">
        <v>0</v>
      </c>
      <c r="V60" s="311">
        <v>0</v>
      </c>
      <c r="W60" s="322">
        <v>58158280</v>
      </c>
      <c r="X60" s="295">
        <v>58845929</v>
      </c>
      <c r="Y60" s="11"/>
      <c r="Z60" s="11"/>
      <c r="AA60" s="11"/>
    </row>
    <row r="61" spans="1:27">
      <c r="A61" s="283"/>
      <c r="B61" s="527" t="s">
        <v>371</v>
      </c>
      <c r="C61" s="528" t="s">
        <v>649</v>
      </c>
      <c r="D61" s="527" t="s">
        <v>647</v>
      </c>
      <c r="E61" s="527">
        <v>806</v>
      </c>
      <c r="F61" s="527" t="s">
        <v>403</v>
      </c>
      <c r="G61" s="919">
        <v>51150</v>
      </c>
      <c r="H61" s="527" t="s">
        <v>648</v>
      </c>
      <c r="I61" s="529">
        <v>0</v>
      </c>
      <c r="J61" s="529">
        <v>0</v>
      </c>
      <c r="K61" s="529">
        <v>72763858</v>
      </c>
      <c r="L61" s="529">
        <v>72763858</v>
      </c>
      <c r="M61" s="528" t="s">
        <v>380</v>
      </c>
      <c r="N61" s="530">
        <v>3.2981999999999997E-2</v>
      </c>
      <c r="O61" s="530">
        <v>3.2000000000000001E-2</v>
      </c>
      <c r="P61" s="283"/>
      <c r="Q61" s="283"/>
      <c r="R61" s="283"/>
      <c r="S61" s="321">
        <v>0</v>
      </c>
      <c r="T61" s="311">
        <v>0</v>
      </c>
      <c r="U61" s="311">
        <v>0</v>
      </c>
      <c r="V61" s="311">
        <v>0</v>
      </c>
      <c r="W61" s="322">
        <v>72763858</v>
      </c>
      <c r="X61" s="295">
        <v>73797368</v>
      </c>
      <c r="Y61" s="11"/>
      <c r="Z61" s="11"/>
      <c r="AA61" s="11"/>
    </row>
    <row r="62" spans="1:27">
      <c r="A62" s="283"/>
      <c r="B62" s="527" t="s">
        <v>371</v>
      </c>
      <c r="C62" s="528" t="s">
        <v>649</v>
      </c>
      <c r="D62" s="527" t="s">
        <v>647</v>
      </c>
      <c r="E62" s="527">
        <v>887</v>
      </c>
      <c r="F62" s="527" t="s">
        <v>404</v>
      </c>
      <c r="G62" s="919">
        <v>52305</v>
      </c>
      <c r="H62" s="527" t="s">
        <v>648</v>
      </c>
      <c r="I62" s="529">
        <v>0</v>
      </c>
      <c r="J62" s="529">
        <v>0</v>
      </c>
      <c r="K62" s="529">
        <v>73061981</v>
      </c>
      <c r="L62" s="529">
        <v>73061981</v>
      </c>
      <c r="M62" s="528" t="s">
        <v>380</v>
      </c>
      <c r="N62" s="530">
        <v>2.8518000000000002E-2</v>
      </c>
      <c r="O62" s="530">
        <v>2.8000000000000001E-2</v>
      </c>
      <c r="P62" s="283"/>
      <c r="Q62" s="283"/>
      <c r="R62" s="283"/>
      <c r="S62" s="321">
        <v>0</v>
      </c>
      <c r="T62" s="311">
        <v>0</v>
      </c>
      <c r="U62" s="311">
        <v>0</v>
      </c>
      <c r="V62" s="311">
        <v>0</v>
      </c>
      <c r="W62" s="322">
        <v>73061981</v>
      </c>
      <c r="X62" s="295">
        <v>73641820</v>
      </c>
      <c r="Y62" s="11"/>
      <c r="Z62" s="11"/>
      <c r="AA62" s="11"/>
    </row>
    <row r="63" spans="1:27">
      <c r="A63" s="283"/>
      <c r="B63" s="527" t="s">
        <v>371</v>
      </c>
      <c r="C63" s="528" t="s">
        <v>649</v>
      </c>
      <c r="D63" s="527" t="s">
        <v>647</v>
      </c>
      <c r="E63" s="527">
        <v>886</v>
      </c>
      <c r="F63" s="527" t="s">
        <v>405</v>
      </c>
      <c r="G63" s="919">
        <v>45731</v>
      </c>
      <c r="H63" s="527" t="s">
        <v>648</v>
      </c>
      <c r="I63" s="529">
        <v>6903050</v>
      </c>
      <c r="J63" s="529">
        <v>0</v>
      </c>
      <c r="K63" s="529">
        <v>0</v>
      </c>
      <c r="L63" s="529">
        <v>6903050</v>
      </c>
      <c r="M63" s="528" t="s">
        <v>380</v>
      </c>
      <c r="N63" s="530">
        <v>1.9668000000000001E-2</v>
      </c>
      <c r="O63" s="530">
        <v>1.7999999999999999E-2</v>
      </c>
      <c r="P63" s="283"/>
      <c r="Q63" s="283"/>
      <c r="R63" s="283"/>
      <c r="S63" s="321">
        <v>6903050</v>
      </c>
      <c r="T63" s="311">
        <v>0</v>
      </c>
      <c r="U63" s="311">
        <v>0</v>
      </c>
      <c r="V63" s="311">
        <v>0</v>
      </c>
      <c r="W63" s="322">
        <v>0</v>
      </c>
      <c r="X63" s="295">
        <v>20769644</v>
      </c>
      <c r="Y63" s="11"/>
      <c r="Z63" s="11"/>
      <c r="AA63" s="11"/>
    </row>
    <row r="64" spans="1:27">
      <c r="A64" s="283"/>
      <c r="B64" s="527" t="s">
        <v>371</v>
      </c>
      <c r="C64" s="528" t="s">
        <v>649</v>
      </c>
      <c r="D64" s="527" t="s">
        <v>647</v>
      </c>
      <c r="E64" s="527">
        <v>887</v>
      </c>
      <c r="F64" s="527" t="s">
        <v>406</v>
      </c>
      <c r="G64" s="919">
        <v>52671</v>
      </c>
      <c r="H64" s="527" t="s">
        <v>648</v>
      </c>
      <c r="I64" s="529">
        <v>0</v>
      </c>
      <c r="J64" s="529">
        <v>0</v>
      </c>
      <c r="K64" s="529">
        <v>77419851</v>
      </c>
      <c r="L64" s="529">
        <v>77419851</v>
      </c>
      <c r="M64" s="528" t="s">
        <v>380</v>
      </c>
      <c r="N64" s="530">
        <v>2.1527000000000001E-2</v>
      </c>
      <c r="O64" s="530">
        <v>2.5000000000000001E-2</v>
      </c>
      <c r="P64" s="283"/>
      <c r="Q64" s="283"/>
      <c r="R64" s="283"/>
      <c r="S64" s="321">
        <v>0</v>
      </c>
      <c r="T64" s="321">
        <v>0</v>
      </c>
      <c r="U64" s="311">
        <v>0</v>
      </c>
      <c r="V64" s="311">
        <v>0</v>
      </c>
      <c r="W64" s="322">
        <v>77419851</v>
      </c>
      <c r="X64" s="295">
        <v>78125946</v>
      </c>
      <c r="Y64" s="11"/>
      <c r="Z64" s="11"/>
      <c r="AA64" s="11"/>
    </row>
    <row r="65" spans="1:30">
      <c r="A65" s="283"/>
      <c r="B65" s="527" t="s">
        <v>371</v>
      </c>
      <c r="C65" s="528" t="s">
        <v>649</v>
      </c>
      <c r="D65" s="527" t="s">
        <v>647</v>
      </c>
      <c r="E65" s="527">
        <v>0</v>
      </c>
      <c r="F65" s="527" t="s">
        <v>407</v>
      </c>
      <c r="G65" s="919">
        <v>50388</v>
      </c>
      <c r="H65" s="527" t="s">
        <v>346</v>
      </c>
      <c r="I65" s="529">
        <v>0</v>
      </c>
      <c r="J65" s="529">
        <v>0</v>
      </c>
      <c r="K65" s="529">
        <v>11721373</v>
      </c>
      <c r="L65" s="529">
        <v>11721373</v>
      </c>
      <c r="M65" s="528" t="s">
        <v>380</v>
      </c>
      <c r="N65" s="530">
        <v>7.078230901902538E-2</v>
      </c>
      <c r="O65" s="530">
        <v>6.8199999999999997E-2</v>
      </c>
      <c r="P65" s="283"/>
      <c r="Q65" s="283"/>
      <c r="R65" s="283"/>
      <c r="S65" s="321">
        <v>0</v>
      </c>
      <c r="T65" s="311">
        <v>0</v>
      </c>
      <c r="U65" s="311">
        <v>0</v>
      </c>
      <c r="V65" s="311">
        <v>0</v>
      </c>
      <c r="W65" s="322">
        <v>11721373</v>
      </c>
      <c r="X65" s="295">
        <v>11750880</v>
      </c>
      <c r="Y65" s="11"/>
      <c r="Z65" s="11"/>
      <c r="AA65" s="11"/>
    </row>
    <row r="66" spans="1:30">
      <c r="A66" s="283"/>
      <c r="B66" s="527" t="s">
        <v>371</v>
      </c>
      <c r="C66" s="528" t="s">
        <v>649</v>
      </c>
      <c r="D66" s="527" t="s">
        <v>647</v>
      </c>
      <c r="E66" s="527">
        <v>0</v>
      </c>
      <c r="F66" s="527" t="s">
        <v>408</v>
      </c>
      <c r="G66" s="919">
        <v>50388</v>
      </c>
      <c r="H66" s="527" t="s">
        <v>347</v>
      </c>
      <c r="I66" s="529">
        <v>0</v>
      </c>
      <c r="J66" s="529">
        <v>0</v>
      </c>
      <c r="K66" s="529">
        <v>30468592</v>
      </c>
      <c r="L66" s="529">
        <v>30468592</v>
      </c>
      <c r="M66" s="528" t="s">
        <v>380</v>
      </c>
      <c r="N66" s="530">
        <v>2.3535014391485198E-2</v>
      </c>
      <c r="O66" s="530">
        <v>2.1600000000000001E-2</v>
      </c>
      <c r="P66" s="283"/>
      <c r="Q66" s="283"/>
      <c r="R66" s="283"/>
      <c r="S66" s="321">
        <v>0</v>
      </c>
      <c r="T66" s="311">
        <v>0</v>
      </c>
      <c r="U66" s="311">
        <v>0</v>
      </c>
      <c r="V66" s="311">
        <v>0</v>
      </c>
      <c r="W66" s="322">
        <v>30468592</v>
      </c>
      <c r="X66" s="295">
        <v>30468592</v>
      </c>
      <c r="Y66" s="11"/>
      <c r="Z66" s="11"/>
      <c r="AA66" s="11"/>
    </row>
    <row r="67" spans="1:30" ht="12" hidden="1" customHeight="1">
      <c r="A67" s="283"/>
      <c r="B67" s="527"/>
      <c r="C67" s="528"/>
      <c r="D67" s="527"/>
      <c r="E67" s="527"/>
      <c r="F67" s="527"/>
      <c r="G67" s="919"/>
      <c r="H67" s="527"/>
      <c r="I67" s="529"/>
      <c r="J67" s="529"/>
      <c r="K67" s="529"/>
      <c r="L67" s="529">
        <v>0</v>
      </c>
      <c r="M67" s="528"/>
      <c r="N67" s="530"/>
      <c r="O67" s="530"/>
      <c r="P67" s="283"/>
      <c r="Q67" s="283"/>
      <c r="R67" s="283"/>
      <c r="S67" s="324"/>
      <c r="T67" s="325"/>
      <c r="U67" s="325"/>
      <c r="V67" s="325"/>
      <c r="W67" s="325"/>
      <c r="X67" s="295">
        <v>0</v>
      </c>
      <c r="Y67" s="11"/>
      <c r="Z67" s="11"/>
      <c r="AA67" s="11"/>
    </row>
    <row r="68" spans="1:30" ht="12.6" thickBot="1">
      <c r="A68" s="283"/>
      <c r="B68" s="306" t="s">
        <v>251</v>
      </c>
      <c r="C68" s="307"/>
      <c r="D68" s="307"/>
      <c r="E68" s="307"/>
      <c r="F68" s="307"/>
      <c r="G68" s="922"/>
      <c r="H68" s="307"/>
      <c r="I68" s="308">
        <v>6903050</v>
      </c>
      <c r="J68" s="308">
        <v>0</v>
      </c>
      <c r="K68" s="308">
        <v>821144692</v>
      </c>
      <c r="L68" s="308">
        <v>828047742</v>
      </c>
      <c r="M68" s="307"/>
      <c r="N68" s="307"/>
      <c r="O68" s="315"/>
      <c r="P68" s="286"/>
      <c r="Q68" s="286"/>
      <c r="R68" s="286"/>
      <c r="S68" s="327">
        <v>6903050</v>
      </c>
      <c r="T68" s="308">
        <v>0</v>
      </c>
      <c r="U68" s="308">
        <v>0</v>
      </c>
      <c r="V68" s="308">
        <v>0</v>
      </c>
      <c r="W68" s="308">
        <v>821144692</v>
      </c>
      <c r="X68" s="305">
        <v>848806707</v>
      </c>
      <c r="Y68" s="11"/>
      <c r="Z68" s="11"/>
      <c r="AA68" s="11"/>
    </row>
    <row r="69" spans="1:30" ht="12.6" thickBot="1">
      <c r="A69" s="283"/>
      <c r="B69" s="283"/>
      <c r="C69" s="283"/>
      <c r="D69" s="283"/>
      <c r="E69" s="283"/>
      <c r="F69" s="283"/>
      <c r="G69" s="915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11"/>
      <c r="Z69" s="11"/>
    </row>
    <row r="70" spans="1:30">
      <c r="A70" s="283"/>
      <c r="B70" s="328" t="s">
        <v>418</v>
      </c>
      <c r="C70" s="329"/>
      <c r="D70" s="329"/>
      <c r="E70" s="329"/>
      <c r="F70" s="329"/>
      <c r="G70" s="925"/>
      <c r="H70" s="329"/>
      <c r="I70" s="329"/>
      <c r="J70" s="329"/>
      <c r="K70" s="329"/>
      <c r="L70" s="329"/>
      <c r="M70" s="329"/>
      <c r="N70" s="329"/>
      <c r="O70" s="330"/>
      <c r="P70" s="283"/>
      <c r="Q70" s="283"/>
      <c r="R70" s="283"/>
      <c r="S70" s="868" t="s">
        <v>250</v>
      </c>
      <c r="T70" s="869"/>
      <c r="U70" s="869"/>
      <c r="V70" s="869"/>
      <c r="W70" s="869"/>
      <c r="X70" s="870"/>
      <c r="Y70" s="11"/>
      <c r="Z70" s="11"/>
    </row>
    <row r="71" spans="1:30" ht="12" customHeight="1">
      <c r="A71" s="283"/>
      <c r="B71" s="860" t="s">
        <v>645</v>
      </c>
      <c r="C71" s="853" t="s">
        <v>646</v>
      </c>
      <c r="D71" s="853" t="s">
        <v>663</v>
      </c>
      <c r="E71" s="853" t="s">
        <v>392</v>
      </c>
      <c r="F71" s="853" t="s">
        <v>393</v>
      </c>
      <c r="G71" s="916" t="s">
        <v>394</v>
      </c>
      <c r="H71" s="853" t="s">
        <v>378</v>
      </c>
      <c r="I71" s="856" t="s">
        <v>250</v>
      </c>
      <c r="J71" s="856"/>
      <c r="K71" s="856"/>
      <c r="L71" s="856"/>
      <c r="M71" s="853" t="s">
        <v>252</v>
      </c>
      <c r="N71" s="853" t="s">
        <v>379</v>
      </c>
      <c r="O71" s="862" t="s">
        <v>254</v>
      </c>
      <c r="P71" s="283"/>
      <c r="Q71" s="283"/>
      <c r="R71" s="283"/>
      <c r="S71" s="871"/>
      <c r="T71" s="872"/>
      <c r="U71" s="872"/>
      <c r="V71" s="872"/>
      <c r="W71" s="872"/>
      <c r="X71" s="873"/>
      <c r="Y71" s="11"/>
      <c r="Z71" s="11"/>
    </row>
    <row r="72" spans="1:30" ht="36">
      <c r="A72" s="283"/>
      <c r="B72" s="861"/>
      <c r="C72" s="854"/>
      <c r="D72" s="854"/>
      <c r="E72" s="854"/>
      <c r="F72" s="854"/>
      <c r="G72" s="917"/>
      <c r="H72" s="854"/>
      <c r="I72" s="287" t="s">
        <v>270</v>
      </c>
      <c r="J72" s="287" t="s">
        <v>271</v>
      </c>
      <c r="K72" s="287" t="s">
        <v>230</v>
      </c>
      <c r="L72" s="287" t="s">
        <v>251</v>
      </c>
      <c r="M72" s="854"/>
      <c r="N72" s="854"/>
      <c r="O72" s="863"/>
      <c r="P72" s="283"/>
      <c r="Q72" s="283"/>
      <c r="R72" s="283"/>
      <c r="S72" s="319" t="s">
        <v>413</v>
      </c>
      <c r="T72" s="287" t="s">
        <v>414</v>
      </c>
      <c r="U72" s="287" t="s">
        <v>415</v>
      </c>
      <c r="V72" s="287" t="s">
        <v>416</v>
      </c>
      <c r="W72" s="287" t="s">
        <v>230</v>
      </c>
      <c r="X72" s="288" t="s">
        <v>417</v>
      </c>
      <c r="Y72" s="11"/>
      <c r="Z72" s="11"/>
    </row>
    <row r="73" spans="1:30">
      <c r="A73" s="283"/>
      <c r="B73" s="864"/>
      <c r="C73" s="855"/>
      <c r="D73" s="855"/>
      <c r="E73" s="855"/>
      <c r="F73" s="855"/>
      <c r="G73" s="918"/>
      <c r="H73" s="855"/>
      <c r="I73" s="289" t="s">
        <v>4</v>
      </c>
      <c r="J73" s="289" t="s">
        <v>4</v>
      </c>
      <c r="K73" s="289" t="s">
        <v>4</v>
      </c>
      <c r="L73" s="289" t="s">
        <v>4</v>
      </c>
      <c r="M73" s="855"/>
      <c r="N73" s="289" t="s">
        <v>256</v>
      </c>
      <c r="O73" s="291" t="s">
        <v>256</v>
      </c>
      <c r="P73" s="283"/>
      <c r="Q73" s="283"/>
      <c r="R73" s="283"/>
      <c r="S73" s="320" t="s">
        <v>4</v>
      </c>
      <c r="T73" s="289" t="s">
        <v>4</v>
      </c>
      <c r="U73" s="289" t="s">
        <v>4</v>
      </c>
      <c r="V73" s="289" t="s">
        <v>4</v>
      </c>
      <c r="W73" s="289" t="s">
        <v>4</v>
      </c>
      <c r="X73" s="291" t="s">
        <v>4</v>
      </c>
      <c r="Y73" s="11"/>
      <c r="Z73" s="11"/>
    </row>
    <row r="74" spans="1:30">
      <c r="A74" s="283"/>
      <c r="B74" s="527" t="s">
        <v>371</v>
      </c>
      <c r="C74" s="528" t="s">
        <v>649</v>
      </c>
      <c r="D74" s="527" t="s">
        <v>647</v>
      </c>
      <c r="E74" s="527">
        <v>630</v>
      </c>
      <c r="F74" s="527" t="s">
        <v>395</v>
      </c>
      <c r="G74" s="919">
        <v>47939</v>
      </c>
      <c r="H74" s="527" t="s">
        <v>648</v>
      </c>
      <c r="I74" s="529">
        <v>0</v>
      </c>
      <c r="J74" s="529">
        <v>0</v>
      </c>
      <c r="K74" s="529">
        <v>64381380</v>
      </c>
      <c r="L74" s="529">
        <v>64381380</v>
      </c>
      <c r="M74" s="528" t="s">
        <v>372</v>
      </c>
      <c r="N74" s="530">
        <v>4.1674000000000003E-2</v>
      </c>
      <c r="O74" s="530">
        <v>4.2000000000000003E-2</v>
      </c>
      <c r="P74" s="283"/>
      <c r="Q74" s="283"/>
      <c r="R74" s="283"/>
      <c r="S74" s="321">
        <v>0</v>
      </c>
      <c r="T74" s="311">
        <v>0</v>
      </c>
      <c r="U74" s="311">
        <v>0</v>
      </c>
      <c r="V74" s="311">
        <v>0</v>
      </c>
      <c r="W74" s="322">
        <v>64381380</v>
      </c>
      <c r="X74" s="373">
        <v>65050431</v>
      </c>
      <c r="Y74" s="11"/>
      <c r="Z74" s="11"/>
      <c r="AA74" s="11"/>
      <c r="AC74" s="368"/>
      <c r="AD74" s="368"/>
    </row>
    <row r="75" spans="1:30">
      <c r="A75" s="283"/>
      <c r="B75" s="527" t="s">
        <v>371</v>
      </c>
      <c r="C75" s="528" t="s">
        <v>649</v>
      </c>
      <c r="D75" s="527" t="s">
        <v>647</v>
      </c>
      <c r="E75" s="527">
        <v>655</v>
      </c>
      <c r="F75" s="527" t="s">
        <v>396</v>
      </c>
      <c r="G75" s="919">
        <v>48853</v>
      </c>
      <c r="H75" s="527" t="s">
        <v>648</v>
      </c>
      <c r="I75" s="529">
        <v>0</v>
      </c>
      <c r="J75" s="529">
        <v>0</v>
      </c>
      <c r="K75" s="529">
        <v>55184040</v>
      </c>
      <c r="L75" s="529">
        <v>55184040</v>
      </c>
      <c r="M75" s="528" t="s">
        <v>372</v>
      </c>
      <c r="N75" s="530">
        <v>3.8337000000000003E-2</v>
      </c>
      <c r="O75" s="530">
        <v>3.8600000000000002E-2</v>
      </c>
      <c r="P75" s="283"/>
      <c r="Q75" s="283"/>
      <c r="R75" s="283"/>
      <c r="S75" s="321">
        <v>0</v>
      </c>
      <c r="T75" s="311">
        <v>0</v>
      </c>
      <c r="U75" s="311">
        <v>0</v>
      </c>
      <c r="V75" s="311">
        <v>0</v>
      </c>
      <c r="W75" s="322">
        <v>55184040</v>
      </c>
      <c r="X75" s="373">
        <v>55711517</v>
      </c>
      <c r="Y75" s="11"/>
      <c r="Z75" s="11"/>
      <c r="AA75" s="11"/>
      <c r="AC75" s="368"/>
      <c r="AD75" s="368"/>
    </row>
    <row r="76" spans="1:30">
      <c r="A76" s="283"/>
      <c r="B76" s="527" t="s">
        <v>371</v>
      </c>
      <c r="C76" s="528" t="s">
        <v>649</v>
      </c>
      <c r="D76" s="527" t="s">
        <v>647</v>
      </c>
      <c r="E76" s="527">
        <v>655</v>
      </c>
      <c r="F76" s="527" t="s">
        <v>397</v>
      </c>
      <c r="G76" s="919">
        <v>48366</v>
      </c>
      <c r="H76" s="527" t="s">
        <v>648</v>
      </c>
      <c r="I76" s="529">
        <v>0</v>
      </c>
      <c r="J76" s="529">
        <v>0</v>
      </c>
      <c r="K76" s="529">
        <v>60702444</v>
      </c>
      <c r="L76" s="529">
        <v>60702444</v>
      </c>
      <c r="M76" s="528" t="s">
        <v>372</v>
      </c>
      <c r="N76" s="530">
        <v>4.0377999999999997E-2</v>
      </c>
      <c r="O76" s="530">
        <v>0.04</v>
      </c>
      <c r="P76" s="283"/>
      <c r="Q76" s="283"/>
      <c r="R76" s="283"/>
      <c r="S76" s="321">
        <v>0</v>
      </c>
      <c r="T76" s="311">
        <v>0</v>
      </c>
      <c r="U76" s="311">
        <v>0</v>
      </c>
      <c r="V76" s="311">
        <v>0</v>
      </c>
      <c r="W76" s="322">
        <v>60702444</v>
      </c>
      <c r="X76" s="373">
        <v>60902803</v>
      </c>
      <c r="Y76" s="11"/>
      <c r="Z76" s="11"/>
      <c r="AA76" s="11"/>
      <c r="AC76" s="368"/>
      <c r="AD76" s="368"/>
    </row>
    <row r="77" spans="1:30">
      <c r="A77" s="283"/>
      <c r="B77" s="527" t="s">
        <v>371</v>
      </c>
      <c r="C77" s="528" t="s">
        <v>649</v>
      </c>
      <c r="D77" s="527" t="s">
        <v>647</v>
      </c>
      <c r="E77" s="527">
        <v>713</v>
      </c>
      <c r="F77" s="527" t="s">
        <v>398</v>
      </c>
      <c r="G77" s="919">
        <v>49400</v>
      </c>
      <c r="H77" s="527" t="s">
        <v>648</v>
      </c>
      <c r="I77" s="529">
        <v>0</v>
      </c>
      <c r="J77" s="529">
        <v>0</v>
      </c>
      <c r="K77" s="529">
        <v>84615528</v>
      </c>
      <c r="L77" s="529">
        <v>84615528</v>
      </c>
      <c r="M77" s="528" t="s">
        <v>380</v>
      </c>
      <c r="N77" s="530">
        <v>3.9149000000000003E-2</v>
      </c>
      <c r="O77" s="530">
        <v>3.9E-2</v>
      </c>
      <c r="P77" s="283"/>
      <c r="Q77" s="283"/>
      <c r="R77" s="283"/>
      <c r="S77" s="321">
        <v>0</v>
      </c>
      <c r="T77" s="311">
        <v>0</v>
      </c>
      <c r="U77" s="311">
        <v>0</v>
      </c>
      <c r="V77" s="311">
        <v>0</v>
      </c>
      <c r="W77" s="322">
        <v>84615528</v>
      </c>
      <c r="X77" s="373">
        <v>85432618</v>
      </c>
      <c r="Y77" s="11"/>
      <c r="Z77" s="11"/>
      <c r="AA77" s="11"/>
      <c r="AC77" s="368"/>
      <c r="AD77" s="368"/>
    </row>
    <row r="78" spans="1:30">
      <c r="A78" s="283"/>
      <c r="B78" s="527" t="s">
        <v>371</v>
      </c>
      <c r="C78" s="528" t="s">
        <v>649</v>
      </c>
      <c r="D78" s="527" t="s">
        <v>647</v>
      </c>
      <c r="E78" s="527">
        <v>713</v>
      </c>
      <c r="F78" s="527" t="s">
        <v>399</v>
      </c>
      <c r="G78" s="919">
        <v>49766</v>
      </c>
      <c r="H78" s="527" t="s">
        <v>648</v>
      </c>
      <c r="I78" s="529">
        <v>0</v>
      </c>
      <c r="J78" s="529">
        <v>0</v>
      </c>
      <c r="K78" s="529">
        <v>73578720</v>
      </c>
      <c r="L78" s="529">
        <v>73578720</v>
      </c>
      <c r="M78" s="528" t="s">
        <v>372</v>
      </c>
      <c r="N78" s="530">
        <v>3.8092000000000001E-2</v>
      </c>
      <c r="O78" s="530">
        <v>3.7999999999999999E-2</v>
      </c>
      <c r="P78" s="283"/>
      <c r="Q78" s="283"/>
      <c r="R78" s="283"/>
      <c r="S78" s="321">
        <v>0</v>
      </c>
      <c r="T78" s="311">
        <v>0</v>
      </c>
      <c r="U78" s="311">
        <v>0</v>
      </c>
      <c r="V78" s="311">
        <v>0</v>
      </c>
      <c r="W78" s="322">
        <v>73578720</v>
      </c>
      <c r="X78" s="373">
        <v>74271206</v>
      </c>
      <c r="Y78" s="11"/>
      <c r="Z78" s="11"/>
      <c r="AA78" s="11"/>
      <c r="AC78" s="368"/>
      <c r="AD78" s="368"/>
    </row>
    <row r="79" spans="1:30">
      <c r="A79" s="283"/>
      <c r="B79" s="527" t="s">
        <v>371</v>
      </c>
      <c r="C79" s="528" t="s">
        <v>649</v>
      </c>
      <c r="D79" s="527" t="s">
        <v>647</v>
      </c>
      <c r="E79" s="527">
        <v>778</v>
      </c>
      <c r="F79" s="527" t="s">
        <v>400</v>
      </c>
      <c r="G79" s="919">
        <v>50131</v>
      </c>
      <c r="H79" s="527" t="s">
        <v>648</v>
      </c>
      <c r="I79" s="529">
        <v>0</v>
      </c>
      <c r="J79" s="529">
        <v>0</v>
      </c>
      <c r="K79" s="529">
        <v>73578720</v>
      </c>
      <c r="L79" s="529">
        <v>73578720</v>
      </c>
      <c r="M79" s="528" t="s">
        <v>372</v>
      </c>
      <c r="N79" s="530">
        <v>3.5000000000000003E-2</v>
      </c>
      <c r="O79" s="530">
        <v>3.5000000000000003E-2</v>
      </c>
      <c r="P79" s="283"/>
      <c r="Q79" s="283"/>
      <c r="R79" s="283"/>
      <c r="S79" s="321">
        <v>0</v>
      </c>
      <c r="T79" s="311">
        <v>0</v>
      </c>
      <c r="U79" s="311">
        <v>0</v>
      </c>
      <c r="V79" s="311">
        <v>0</v>
      </c>
      <c r="W79" s="322">
        <v>73578720</v>
      </c>
      <c r="X79" s="373">
        <v>74216979</v>
      </c>
      <c r="Y79" s="11"/>
      <c r="Z79" s="11"/>
      <c r="AA79" s="11"/>
      <c r="AC79" s="368"/>
      <c r="AD79" s="368"/>
    </row>
    <row r="80" spans="1:30">
      <c r="A80" s="283"/>
      <c r="B80" s="527" t="s">
        <v>371</v>
      </c>
      <c r="C80" s="528" t="s">
        <v>649</v>
      </c>
      <c r="D80" s="527" t="s">
        <v>647</v>
      </c>
      <c r="E80" s="527">
        <v>778</v>
      </c>
      <c r="F80" s="527" t="s">
        <v>401</v>
      </c>
      <c r="G80" s="919">
        <v>50192</v>
      </c>
      <c r="H80" s="527" t="s">
        <v>648</v>
      </c>
      <c r="I80" s="529">
        <v>0</v>
      </c>
      <c r="J80" s="529">
        <v>0</v>
      </c>
      <c r="K80" s="529">
        <v>84615528</v>
      </c>
      <c r="L80" s="529">
        <v>84615528</v>
      </c>
      <c r="M80" s="528" t="s">
        <v>380</v>
      </c>
      <c r="N80" s="530">
        <v>3.2105000000000002E-2</v>
      </c>
      <c r="O80" s="530">
        <v>3.3000000000000002E-2</v>
      </c>
      <c r="P80" s="283"/>
      <c r="Q80" s="283"/>
      <c r="R80" s="283"/>
      <c r="S80" s="321">
        <v>0</v>
      </c>
      <c r="T80" s="311">
        <v>0</v>
      </c>
      <c r="U80" s="311">
        <v>0</v>
      </c>
      <c r="V80" s="311">
        <v>0</v>
      </c>
      <c r="W80" s="322">
        <v>84615528</v>
      </c>
      <c r="X80" s="373">
        <v>84846331</v>
      </c>
      <c r="Y80" s="11"/>
      <c r="Z80" s="11"/>
      <c r="AA80" s="11"/>
      <c r="AC80" s="368"/>
      <c r="AD80" s="368"/>
    </row>
    <row r="81" spans="1:30">
      <c r="A81" s="283"/>
      <c r="B81" s="527" t="s">
        <v>371</v>
      </c>
      <c r="C81" s="528" t="s">
        <v>649</v>
      </c>
      <c r="D81" s="527" t="s">
        <v>647</v>
      </c>
      <c r="E81" s="527">
        <v>806</v>
      </c>
      <c r="F81" s="527" t="s">
        <v>402</v>
      </c>
      <c r="G81" s="919">
        <v>50437</v>
      </c>
      <c r="H81" s="527" t="s">
        <v>648</v>
      </c>
      <c r="I81" s="529">
        <v>0</v>
      </c>
      <c r="J81" s="529">
        <v>0</v>
      </c>
      <c r="K81" s="529">
        <v>58862976</v>
      </c>
      <c r="L81" s="529">
        <v>58862976</v>
      </c>
      <c r="M81" s="528" t="s">
        <v>372</v>
      </c>
      <c r="N81" s="530">
        <v>3.1125E-2</v>
      </c>
      <c r="O81" s="530">
        <v>0.03</v>
      </c>
      <c r="P81" s="283"/>
      <c r="Q81" s="283"/>
      <c r="R81" s="283"/>
      <c r="S81" s="321">
        <v>0</v>
      </c>
      <c r="T81" s="311">
        <v>0</v>
      </c>
      <c r="U81" s="311">
        <v>0</v>
      </c>
      <c r="V81" s="311">
        <v>0</v>
      </c>
      <c r="W81" s="322">
        <v>58862976</v>
      </c>
      <c r="X81" s="373">
        <v>59593318</v>
      </c>
      <c r="Y81" s="11"/>
      <c r="Z81" s="11"/>
      <c r="AA81" s="11"/>
      <c r="AC81" s="368"/>
      <c r="AD81" s="368"/>
    </row>
    <row r="82" spans="1:30">
      <c r="A82" s="283"/>
      <c r="B82" s="527" t="s">
        <v>371</v>
      </c>
      <c r="C82" s="528" t="s">
        <v>649</v>
      </c>
      <c r="D82" s="527" t="s">
        <v>647</v>
      </c>
      <c r="E82" s="527">
        <v>806</v>
      </c>
      <c r="F82" s="527" t="s">
        <v>403</v>
      </c>
      <c r="G82" s="919">
        <v>51150</v>
      </c>
      <c r="H82" s="527" t="s">
        <v>648</v>
      </c>
      <c r="I82" s="529">
        <v>0</v>
      </c>
      <c r="J82" s="529">
        <v>0</v>
      </c>
      <c r="K82" s="529">
        <v>73578720</v>
      </c>
      <c r="L82" s="529">
        <v>73578720</v>
      </c>
      <c r="M82" s="528" t="s">
        <v>380</v>
      </c>
      <c r="N82" s="530">
        <v>3.2981999999999997E-2</v>
      </c>
      <c r="O82" s="530">
        <v>3.2000000000000001E-2</v>
      </c>
      <c r="P82" s="283"/>
      <c r="Q82" s="283"/>
      <c r="R82" s="283"/>
      <c r="S82" s="321">
        <v>0</v>
      </c>
      <c r="T82" s="311">
        <v>0</v>
      </c>
      <c r="U82" s="311">
        <v>0</v>
      </c>
      <c r="V82" s="311">
        <v>0</v>
      </c>
      <c r="W82" s="322">
        <v>73578720</v>
      </c>
      <c r="X82" s="373">
        <v>74655865</v>
      </c>
      <c r="Y82" s="11"/>
      <c r="Z82" s="11"/>
      <c r="AA82" s="11"/>
      <c r="AC82" s="368"/>
      <c r="AD82" s="368"/>
    </row>
    <row r="83" spans="1:30">
      <c r="A83" s="283"/>
      <c r="B83" s="527" t="s">
        <v>371</v>
      </c>
      <c r="C83" s="528" t="s">
        <v>649</v>
      </c>
      <c r="D83" s="527" t="s">
        <v>647</v>
      </c>
      <c r="E83" s="527">
        <v>887</v>
      </c>
      <c r="F83" s="527" t="s">
        <v>404</v>
      </c>
      <c r="G83" s="919">
        <v>52305</v>
      </c>
      <c r="H83" s="527" t="s">
        <v>648</v>
      </c>
      <c r="I83" s="529">
        <v>0</v>
      </c>
      <c r="J83" s="529">
        <v>0</v>
      </c>
      <c r="K83" s="529">
        <v>73578720</v>
      </c>
      <c r="L83" s="529">
        <v>73578720</v>
      </c>
      <c r="M83" s="528" t="s">
        <v>380</v>
      </c>
      <c r="N83" s="530">
        <v>2.8518000000000002E-2</v>
      </c>
      <c r="O83" s="530">
        <v>2.8000000000000001E-2</v>
      </c>
      <c r="P83" s="283"/>
      <c r="Q83" s="283"/>
      <c r="R83" s="283"/>
      <c r="S83" s="321">
        <v>0</v>
      </c>
      <c r="T83" s="311">
        <v>0</v>
      </c>
      <c r="U83" s="311">
        <v>0</v>
      </c>
      <c r="V83" s="311">
        <v>0</v>
      </c>
      <c r="W83" s="322">
        <v>73578720</v>
      </c>
      <c r="X83" s="373">
        <v>74181133</v>
      </c>
      <c r="Y83" s="11"/>
      <c r="Z83" s="11"/>
      <c r="AA83" s="11"/>
      <c r="AC83" s="368"/>
      <c r="AD83" s="368"/>
    </row>
    <row r="84" spans="1:30">
      <c r="A84" s="283"/>
      <c r="B84" s="527" t="s">
        <v>371</v>
      </c>
      <c r="C84" s="528" t="s">
        <v>649</v>
      </c>
      <c r="D84" s="527" t="s">
        <v>647</v>
      </c>
      <c r="E84" s="527">
        <v>886</v>
      </c>
      <c r="F84" s="527" t="s">
        <v>405</v>
      </c>
      <c r="G84" s="919">
        <v>45731</v>
      </c>
      <c r="H84" s="527" t="s">
        <v>648</v>
      </c>
      <c r="I84" s="529">
        <v>6898005</v>
      </c>
      <c r="J84" s="529">
        <v>0</v>
      </c>
      <c r="K84" s="529">
        <v>0</v>
      </c>
      <c r="L84" s="529">
        <v>6898005</v>
      </c>
      <c r="M84" s="528" t="s">
        <v>380</v>
      </c>
      <c r="N84" s="530">
        <v>1.9668000000000001E-2</v>
      </c>
      <c r="O84" s="530">
        <v>1.7999999999999999E-2</v>
      </c>
      <c r="P84" s="283"/>
      <c r="Q84" s="283"/>
      <c r="R84" s="283"/>
      <c r="S84" s="321">
        <v>6898005</v>
      </c>
      <c r="T84" s="311">
        <v>0</v>
      </c>
      <c r="U84" s="311">
        <v>0</v>
      </c>
      <c r="V84" s="311">
        <v>0</v>
      </c>
      <c r="W84" s="322">
        <v>0</v>
      </c>
      <c r="X84" s="373">
        <v>20803206</v>
      </c>
      <c r="Y84" s="11"/>
      <c r="Z84" s="11"/>
      <c r="AA84" s="11"/>
      <c r="AC84" s="368"/>
      <c r="AD84" s="368"/>
    </row>
    <row r="85" spans="1:30">
      <c r="A85" s="283"/>
      <c r="B85" s="527" t="s">
        <v>371</v>
      </c>
      <c r="C85" s="528" t="s">
        <v>649</v>
      </c>
      <c r="D85" s="527" t="s">
        <v>647</v>
      </c>
      <c r="E85" s="527">
        <v>887</v>
      </c>
      <c r="F85" s="527" t="s">
        <v>406</v>
      </c>
      <c r="G85" s="919">
        <v>52671</v>
      </c>
      <c r="H85" s="527" t="s">
        <v>648</v>
      </c>
      <c r="I85" s="529">
        <v>0</v>
      </c>
      <c r="J85" s="529">
        <v>0</v>
      </c>
      <c r="K85" s="529">
        <v>73578720</v>
      </c>
      <c r="L85" s="529">
        <v>73578720</v>
      </c>
      <c r="M85" s="528" t="s">
        <v>380</v>
      </c>
      <c r="N85" s="530">
        <v>2.1527000000000001E-2</v>
      </c>
      <c r="O85" s="530">
        <v>2.5000000000000001E-2</v>
      </c>
      <c r="P85" s="283"/>
      <c r="Q85" s="283"/>
      <c r="R85" s="283"/>
      <c r="S85" s="321">
        <v>0</v>
      </c>
      <c r="T85" s="311">
        <v>0</v>
      </c>
      <c r="U85" s="311">
        <v>0</v>
      </c>
      <c r="V85" s="311">
        <v>0</v>
      </c>
      <c r="W85" s="322">
        <v>73578720</v>
      </c>
      <c r="X85" s="373">
        <v>74117005</v>
      </c>
      <c r="Y85" s="11"/>
      <c r="Z85" s="11"/>
      <c r="AA85" s="11"/>
      <c r="AC85" s="368"/>
      <c r="AD85" s="368"/>
    </row>
    <row r="86" spans="1:30">
      <c r="A86" s="283"/>
      <c r="B86" s="527" t="s">
        <v>371</v>
      </c>
      <c r="C86" s="528" t="s">
        <v>649</v>
      </c>
      <c r="D86" s="527" t="s">
        <v>647</v>
      </c>
      <c r="E86" s="527">
        <v>0</v>
      </c>
      <c r="F86" s="527" t="s">
        <v>407</v>
      </c>
      <c r="G86" s="919">
        <v>50388</v>
      </c>
      <c r="H86" s="527" t="s">
        <v>346</v>
      </c>
      <c r="I86" s="529">
        <v>0</v>
      </c>
      <c r="J86" s="529">
        <v>0</v>
      </c>
      <c r="K86" s="529">
        <v>11984200</v>
      </c>
      <c r="L86" s="529">
        <v>11984200</v>
      </c>
      <c r="M86" s="528" t="s">
        <v>380</v>
      </c>
      <c r="N86" s="530">
        <v>7.078230901902538E-2</v>
      </c>
      <c r="O86" s="530">
        <v>6.8199999999999997E-2</v>
      </c>
      <c r="P86" s="283"/>
      <c r="Q86" s="283"/>
      <c r="R86" s="283"/>
      <c r="S86" s="321">
        <v>0</v>
      </c>
      <c r="T86" s="311">
        <v>0</v>
      </c>
      <c r="U86" s="311">
        <v>0</v>
      </c>
      <c r="V86" s="311">
        <v>0</v>
      </c>
      <c r="W86" s="322">
        <v>11984200</v>
      </c>
      <c r="X86" s="373">
        <v>12025066</v>
      </c>
      <c r="Y86" s="11"/>
      <c r="Z86" s="11"/>
      <c r="AA86" s="11"/>
      <c r="AC86" s="368"/>
      <c r="AD86" s="368"/>
    </row>
    <row r="87" spans="1:30">
      <c r="A87" s="283"/>
      <c r="B87" s="527" t="s">
        <v>371</v>
      </c>
      <c r="C87" s="528" t="s">
        <v>649</v>
      </c>
      <c r="D87" s="527" t="s">
        <v>647</v>
      </c>
      <c r="E87" s="527">
        <v>0</v>
      </c>
      <c r="F87" s="527" t="s">
        <v>408</v>
      </c>
      <c r="G87" s="919">
        <v>50388</v>
      </c>
      <c r="H87" s="527" t="s">
        <v>347</v>
      </c>
      <c r="I87" s="529">
        <v>0</v>
      </c>
      <c r="J87" s="529">
        <v>0</v>
      </c>
      <c r="K87" s="529">
        <v>31150000</v>
      </c>
      <c r="L87" s="529">
        <v>31150000</v>
      </c>
      <c r="M87" s="528" t="s">
        <v>380</v>
      </c>
      <c r="N87" s="530">
        <v>2.3535014391485198E-2</v>
      </c>
      <c r="O87" s="530">
        <v>2.1600000000000001E-2</v>
      </c>
      <c r="P87" s="283"/>
      <c r="Q87" s="283"/>
      <c r="R87" s="283"/>
      <c r="S87" s="321">
        <v>0</v>
      </c>
      <c r="T87" s="311">
        <v>0</v>
      </c>
      <c r="U87" s="311">
        <v>0</v>
      </c>
      <c r="V87" s="311">
        <v>0</v>
      </c>
      <c r="W87" s="322">
        <v>31150000</v>
      </c>
      <c r="X87" s="373">
        <v>31183642</v>
      </c>
      <c r="Y87" s="11"/>
      <c r="Z87" s="11"/>
      <c r="AA87" s="11"/>
      <c r="AC87" s="368"/>
      <c r="AD87" s="368"/>
    </row>
    <row r="88" spans="1:30" ht="12" hidden="1" customHeight="1">
      <c r="A88" s="283"/>
      <c r="B88" s="527"/>
      <c r="C88" s="528"/>
      <c r="D88" s="527"/>
      <c r="E88" s="527"/>
      <c r="F88" s="527"/>
      <c r="G88" s="919"/>
      <c r="H88" s="527"/>
      <c r="I88" s="529"/>
      <c r="J88" s="529"/>
      <c r="K88" s="529"/>
      <c r="L88" s="529">
        <v>0</v>
      </c>
      <c r="M88" s="528"/>
      <c r="N88" s="530"/>
      <c r="O88" s="530"/>
      <c r="P88" s="283"/>
      <c r="Q88" s="283"/>
      <c r="R88" s="283"/>
      <c r="S88" s="324"/>
      <c r="T88" s="325"/>
      <c r="U88" s="325"/>
      <c r="V88" s="325"/>
      <c r="W88" s="325"/>
      <c r="X88" s="326"/>
      <c r="Y88" s="11"/>
      <c r="Z88" s="11"/>
      <c r="AA88" s="11"/>
      <c r="AC88" s="368"/>
      <c r="AD88" s="368"/>
    </row>
    <row r="89" spans="1:30" ht="12.6" thickBot="1">
      <c r="A89" s="283"/>
      <c r="B89" s="306" t="s">
        <v>251</v>
      </c>
      <c r="C89" s="307"/>
      <c r="D89" s="307"/>
      <c r="E89" s="307"/>
      <c r="F89" s="307"/>
      <c r="G89" s="922"/>
      <c r="H89" s="307"/>
      <c r="I89" s="308">
        <v>6898005</v>
      </c>
      <c r="J89" s="308">
        <v>0</v>
      </c>
      <c r="K89" s="308">
        <v>819389696</v>
      </c>
      <c r="L89" s="308">
        <v>826287701</v>
      </c>
      <c r="M89" s="307"/>
      <c r="N89" s="307"/>
      <c r="O89" s="315"/>
      <c r="P89" s="286"/>
      <c r="Q89" s="286"/>
      <c r="R89" s="286"/>
      <c r="S89" s="327">
        <v>6898005</v>
      </c>
      <c r="T89" s="308">
        <v>0</v>
      </c>
      <c r="U89" s="308">
        <v>0</v>
      </c>
      <c r="V89" s="308">
        <v>0</v>
      </c>
      <c r="W89" s="308">
        <v>819389696</v>
      </c>
      <c r="X89" s="305">
        <v>846991120</v>
      </c>
    </row>
    <row r="90" spans="1:30"/>
  </sheetData>
  <mergeCells count="48">
    <mergeCell ref="C50:C52"/>
    <mergeCell ref="D50:D52"/>
    <mergeCell ref="M71:M73"/>
    <mergeCell ref="N71:N72"/>
    <mergeCell ref="O71:O72"/>
    <mergeCell ref="E71:E73"/>
    <mergeCell ref="F71:F73"/>
    <mergeCell ref="G71:G73"/>
    <mergeCell ref="H71:H73"/>
    <mergeCell ref="I71:L71"/>
    <mergeCell ref="M5:M7"/>
    <mergeCell ref="N5:N6"/>
    <mergeCell ref="S4:X5"/>
    <mergeCell ref="S25:X26"/>
    <mergeCell ref="B71:B73"/>
    <mergeCell ref="C71:C73"/>
    <mergeCell ref="D71:D73"/>
    <mergeCell ref="M26:M28"/>
    <mergeCell ref="N26:N27"/>
    <mergeCell ref="O26:O27"/>
    <mergeCell ref="G50:G52"/>
    <mergeCell ref="H50:H52"/>
    <mergeCell ref="I50:L50"/>
    <mergeCell ref="M50:M52"/>
    <mergeCell ref="N50:N51"/>
    <mergeCell ref="B50:B52"/>
    <mergeCell ref="G26:G28"/>
    <mergeCell ref="H26:H28"/>
    <mergeCell ref="I26:L26"/>
    <mergeCell ref="G5:G7"/>
    <mergeCell ref="H5:H7"/>
    <mergeCell ref="I5:L5"/>
    <mergeCell ref="S49:X50"/>
    <mergeCell ref="S70:X71"/>
    <mergeCell ref="B5:B7"/>
    <mergeCell ref="C5:C7"/>
    <mergeCell ref="D5:D7"/>
    <mergeCell ref="E5:E7"/>
    <mergeCell ref="F5:F7"/>
    <mergeCell ref="B26:B28"/>
    <mergeCell ref="C26:C28"/>
    <mergeCell ref="D26:D28"/>
    <mergeCell ref="E26:E28"/>
    <mergeCell ref="F26:F28"/>
    <mergeCell ref="E50:E52"/>
    <mergeCell ref="F50:F52"/>
    <mergeCell ref="O50:O51"/>
    <mergeCell ref="O5:O6"/>
  </mergeCells>
  <pageMargins left="0.7" right="0.7" top="0.75" bottom="0.75" header="0.3" footer="0.3"/>
  <pageSetup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9">
    <tabColor theme="9" tint="-0.249977111117893"/>
  </sheetPr>
  <dimension ref="A1:G85"/>
  <sheetViews>
    <sheetView showGridLines="0" zoomScaleNormal="100" workbookViewId="0">
      <selection activeCell="A68" sqref="A68:XFD68"/>
    </sheetView>
  </sheetViews>
  <sheetFormatPr baseColWidth="10" defaultColWidth="0" defaultRowHeight="12" zeroHeight="1"/>
  <cols>
    <col min="1" max="1" width="11.44140625" style="205" customWidth="1"/>
    <col min="2" max="2" width="46.109375" style="205" customWidth="1"/>
    <col min="3" max="3" width="17.109375" style="205" customWidth="1"/>
    <col min="4" max="4" width="17.6640625" style="205" customWidth="1"/>
    <col min="5" max="5" width="16.6640625" style="205" customWidth="1"/>
    <col min="6" max="6" width="15.109375" style="205" customWidth="1"/>
    <col min="7" max="7" width="11.44140625" style="205" customWidth="1"/>
    <col min="8" max="16384" width="11.44140625" style="205" hidden="1"/>
  </cols>
  <sheetData>
    <row r="1" spans="2:5"/>
    <row r="2" spans="2:5"/>
    <row r="3" spans="2:5" ht="23.25" customHeight="1">
      <c r="B3" s="874" t="s">
        <v>420</v>
      </c>
      <c r="C3" s="374" t="s">
        <v>700</v>
      </c>
      <c r="D3" s="374" t="s">
        <v>701</v>
      </c>
    </row>
    <row r="4" spans="2:5">
      <c r="B4" s="875"/>
      <c r="C4" s="208" t="s">
        <v>4</v>
      </c>
      <c r="D4" s="208" t="s">
        <v>4</v>
      </c>
    </row>
    <row r="5" spans="2:5">
      <c r="B5" s="221" t="s">
        <v>421</v>
      </c>
      <c r="C5" s="220"/>
      <c r="D5" s="220"/>
    </row>
    <row r="6" spans="2:5">
      <c r="B6" s="220" t="s">
        <v>675</v>
      </c>
      <c r="C6" s="210">
        <v>22568253</v>
      </c>
      <c r="D6" s="210">
        <v>22673308</v>
      </c>
      <c r="E6" s="513"/>
    </row>
    <row r="7" spans="2:5">
      <c r="B7" s="220" t="s">
        <v>422</v>
      </c>
      <c r="C7" s="210">
        <v>3010517</v>
      </c>
      <c r="D7" s="210">
        <v>1203227</v>
      </c>
      <c r="E7" s="513"/>
    </row>
    <row r="8" spans="2:5">
      <c r="B8" s="220" t="s">
        <v>423</v>
      </c>
      <c r="C8" s="210">
        <v>479939</v>
      </c>
      <c r="D8" s="210">
        <v>1071022</v>
      </c>
      <c r="E8" s="513"/>
    </row>
    <row r="9" spans="2:5">
      <c r="B9" s="222" t="s">
        <v>424</v>
      </c>
      <c r="C9" s="210">
        <v>1745708</v>
      </c>
      <c r="D9" s="223">
        <v>225558</v>
      </c>
    </row>
    <row r="10" spans="2:5">
      <c r="B10" s="220" t="s">
        <v>425</v>
      </c>
      <c r="C10" s="210">
        <v>-1949660</v>
      </c>
      <c r="D10" s="210">
        <v>-2604862</v>
      </c>
    </row>
    <row r="11" spans="2:5" ht="12.75" hidden="1" customHeight="1" thickBot="1">
      <c r="B11" s="220" t="s">
        <v>426</v>
      </c>
      <c r="C11" s="210">
        <v>0</v>
      </c>
      <c r="D11" s="210">
        <v>0</v>
      </c>
    </row>
    <row r="12" spans="2:5" ht="12.75" hidden="1" customHeight="1" thickBot="1">
      <c r="B12" s="220" t="s">
        <v>427</v>
      </c>
      <c r="C12" s="210">
        <v>0</v>
      </c>
      <c r="D12" s="210">
        <v>0</v>
      </c>
    </row>
    <row r="13" spans="2:5" ht="24" hidden="1" customHeight="1" thickBot="1">
      <c r="B13" s="512" t="s">
        <v>686</v>
      </c>
      <c r="C13" s="210">
        <v>0</v>
      </c>
      <c r="D13" s="210">
        <v>0</v>
      </c>
    </row>
    <row r="14" spans="2:5">
      <c r="B14" s="212" t="s">
        <v>428</v>
      </c>
      <c r="C14" s="132">
        <v>25854757</v>
      </c>
      <c r="D14" s="132">
        <v>22568253</v>
      </c>
    </row>
    <row r="15" spans="2:5">
      <c r="B15" s="224" t="s">
        <v>676</v>
      </c>
      <c r="C15" s="210">
        <v>6145937</v>
      </c>
      <c r="D15" s="210">
        <v>5740126</v>
      </c>
    </row>
    <row r="16" spans="2:5">
      <c r="B16" s="209" t="s">
        <v>244</v>
      </c>
      <c r="C16" s="132">
        <v>32000694</v>
      </c>
      <c r="D16" s="132">
        <v>28308379</v>
      </c>
    </row>
    <row r="17" spans="2:5"/>
    <row r="18" spans="2:5" ht="12" customHeight="1">
      <c r="B18" s="874" t="s">
        <v>420</v>
      </c>
      <c r="C18" s="207" t="s">
        <v>700</v>
      </c>
      <c r="D18" s="207" t="s">
        <v>701</v>
      </c>
    </row>
    <row r="19" spans="2:5">
      <c r="B19" s="875"/>
      <c r="C19" s="208" t="s">
        <v>4</v>
      </c>
      <c r="D19" s="208" t="s">
        <v>4</v>
      </c>
    </row>
    <row r="20" spans="2:5">
      <c r="B20" s="220" t="s">
        <v>429</v>
      </c>
      <c r="C20" s="210">
        <v>7516304</v>
      </c>
      <c r="D20" s="210">
        <v>5985824</v>
      </c>
    </row>
    <row r="21" spans="2:5">
      <c r="B21" s="220" t="s">
        <v>430</v>
      </c>
      <c r="C21" s="210">
        <v>24484390</v>
      </c>
      <c r="D21" s="210">
        <v>22322555</v>
      </c>
    </row>
    <row r="22" spans="2:5">
      <c r="B22" s="212" t="s">
        <v>244</v>
      </c>
      <c r="C22" s="132">
        <v>32000694</v>
      </c>
      <c r="D22" s="132">
        <v>28308379</v>
      </c>
    </row>
    <row r="23" spans="2:5"/>
    <row r="24" spans="2:5">
      <c r="B24" s="331" t="s">
        <v>431</v>
      </c>
      <c r="C24" s="331"/>
      <c r="D24" s="332"/>
      <c r="E24" s="332"/>
    </row>
    <row r="25" spans="2:5" ht="24">
      <c r="B25" s="333" t="s">
        <v>679</v>
      </c>
      <c r="C25" s="333" t="s">
        <v>432</v>
      </c>
      <c r="D25" s="333" t="s">
        <v>433</v>
      </c>
      <c r="E25" s="333" t="s">
        <v>434</v>
      </c>
    </row>
    <row r="26" spans="2:5">
      <c r="B26" s="220" t="s">
        <v>649</v>
      </c>
      <c r="C26" s="337">
        <v>35</v>
      </c>
      <c r="D26" s="210">
        <v>1598728</v>
      </c>
      <c r="E26" s="210">
        <v>2025</v>
      </c>
    </row>
    <row r="27" spans="2:5">
      <c r="B27" s="220" t="s">
        <v>650</v>
      </c>
      <c r="C27" s="337">
        <v>12</v>
      </c>
      <c r="D27" s="210">
        <v>441352</v>
      </c>
      <c r="E27" s="210">
        <v>2025</v>
      </c>
    </row>
    <row r="28" spans="2:5">
      <c r="B28" s="220" t="s">
        <v>651</v>
      </c>
      <c r="C28" s="337">
        <v>0</v>
      </c>
      <c r="D28" s="210">
        <v>0</v>
      </c>
      <c r="E28" s="210">
        <v>2025</v>
      </c>
    </row>
    <row r="29" spans="2:5">
      <c r="B29" s="334" t="s">
        <v>244</v>
      </c>
      <c r="C29" s="336">
        <v>47</v>
      </c>
      <c r="D29" s="335">
        <v>2040080</v>
      </c>
      <c r="E29" s="334"/>
    </row>
    <row r="30" spans="2:5">
      <c r="C30" s="206"/>
    </row>
    <row r="31" spans="2:5">
      <c r="C31" s="206"/>
    </row>
    <row r="32" spans="2:5">
      <c r="C32" s="206"/>
    </row>
    <row r="33" spans="2:5">
      <c r="B33" s="331" t="s">
        <v>435</v>
      </c>
      <c r="C33" s="331"/>
      <c r="D33" s="332"/>
      <c r="E33" s="332"/>
    </row>
    <row r="34" spans="2:5" ht="24">
      <c r="B34" s="411" t="s">
        <v>679</v>
      </c>
      <c r="C34" s="333" t="s">
        <v>432</v>
      </c>
      <c r="D34" s="333" t="s">
        <v>436</v>
      </c>
      <c r="E34" s="333" t="s">
        <v>437</v>
      </c>
    </row>
    <row r="35" spans="2:5">
      <c r="B35" s="220" t="s">
        <v>649</v>
      </c>
      <c r="C35" s="337">
        <v>1043</v>
      </c>
      <c r="D35" s="210">
        <v>2287990</v>
      </c>
      <c r="E35" s="210">
        <v>458134</v>
      </c>
    </row>
    <row r="36" spans="2:5">
      <c r="B36" s="220" t="s">
        <v>650</v>
      </c>
      <c r="C36" s="337">
        <v>120</v>
      </c>
      <c r="D36" s="210">
        <v>293045</v>
      </c>
      <c r="E36" s="210">
        <v>40732</v>
      </c>
    </row>
    <row r="37" spans="2:5">
      <c r="B37" s="220" t="s">
        <v>651</v>
      </c>
      <c r="C37" s="337">
        <v>10</v>
      </c>
      <c r="D37" s="210">
        <v>44195</v>
      </c>
      <c r="E37" s="210">
        <v>10888</v>
      </c>
    </row>
    <row r="38" spans="2:5">
      <c r="B38" s="334" t="s">
        <v>244</v>
      </c>
      <c r="C38" s="412">
        <v>1173</v>
      </c>
      <c r="D38" s="412">
        <v>2625230</v>
      </c>
      <c r="E38" s="412">
        <v>509754</v>
      </c>
    </row>
    <row r="39" spans="2:5">
      <c r="C39" s="206"/>
    </row>
    <row r="40" spans="2:5">
      <c r="B40" s="206" t="s">
        <v>438</v>
      </c>
      <c r="C40" s="206"/>
    </row>
    <row r="41" spans="2:5">
      <c r="B41" s="338" t="s">
        <v>439</v>
      </c>
      <c r="C41" s="339" t="s">
        <v>678</v>
      </c>
      <c r="D41" s="340" t="s">
        <v>440</v>
      </c>
      <c r="E41" s="340" t="s">
        <v>441</v>
      </c>
    </row>
    <row r="42" spans="2:5">
      <c r="B42" s="488" t="s">
        <v>649</v>
      </c>
      <c r="C42" s="489">
        <v>5.2999999999999999E-2</v>
      </c>
      <c r="D42" s="490">
        <v>-682009</v>
      </c>
      <c r="E42" s="490">
        <v>730386</v>
      </c>
    </row>
    <row r="43" spans="2:5">
      <c r="B43" s="488" t="s">
        <v>650</v>
      </c>
      <c r="C43" s="489">
        <v>5.2999999999999999E-2</v>
      </c>
      <c r="D43" s="490">
        <v>-48564</v>
      </c>
      <c r="E43" s="490">
        <v>51115</v>
      </c>
    </row>
    <row r="44" spans="2:5">
      <c r="B44" s="488" t="s">
        <v>651</v>
      </c>
      <c r="C44" s="489">
        <v>5.2999999999999999E-2</v>
      </c>
      <c r="D44" s="490">
        <v>-9915</v>
      </c>
      <c r="E44" s="490">
        <v>10322</v>
      </c>
    </row>
    <row r="45" spans="2:5">
      <c r="B45" s="341" t="s">
        <v>244</v>
      </c>
      <c r="C45" s="341"/>
      <c r="D45" s="342">
        <v>-740488</v>
      </c>
      <c r="E45" s="342">
        <v>791823</v>
      </c>
    </row>
    <row r="46" spans="2:5"/>
    <row r="47" spans="2:5">
      <c r="B47" s="212" t="s">
        <v>442</v>
      </c>
      <c r="C47" s="213" t="s">
        <v>678</v>
      </c>
      <c r="D47" s="211" t="s">
        <v>440</v>
      </c>
      <c r="E47" s="211" t="s">
        <v>441</v>
      </c>
    </row>
    <row r="48" spans="2:5">
      <c r="B48" s="488" t="s">
        <v>649</v>
      </c>
      <c r="C48" s="489">
        <v>0.05</v>
      </c>
      <c r="D48" s="490">
        <v>-730705</v>
      </c>
      <c r="E48" s="490">
        <v>781854</v>
      </c>
    </row>
    <row r="49" spans="2:6">
      <c r="B49" s="488" t="s">
        <v>650</v>
      </c>
      <c r="C49" s="489">
        <v>6.3E-2</v>
      </c>
      <c r="D49" s="490">
        <v>-55500</v>
      </c>
      <c r="E49" s="490">
        <v>58211</v>
      </c>
    </row>
    <row r="50" spans="2:6">
      <c r="B50" s="488" t="s">
        <v>651</v>
      </c>
      <c r="C50" s="489">
        <v>6.3E-2</v>
      </c>
      <c r="D50" s="490">
        <v>306</v>
      </c>
      <c r="E50" s="490">
        <v>-306</v>
      </c>
    </row>
    <row r="51" spans="2:6">
      <c r="B51" s="212" t="s">
        <v>244</v>
      </c>
      <c r="C51" s="212"/>
      <c r="D51" s="132">
        <v>-785899</v>
      </c>
      <c r="E51" s="132">
        <v>839759</v>
      </c>
    </row>
    <row r="52" spans="2:6"/>
    <row r="53" spans="2:6">
      <c r="B53" s="212" t="s">
        <v>443</v>
      </c>
      <c r="C53" s="213" t="s">
        <v>678</v>
      </c>
      <c r="D53" s="211" t="s">
        <v>440</v>
      </c>
      <c r="E53" s="211" t="s">
        <v>441</v>
      </c>
    </row>
    <row r="54" spans="2:6">
      <c r="B54" s="488" t="s">
        <v>649</v>
      </c>
      <c r="C54" s="489">
        <v>1.4E-2</v>
      </c>
      <c r="D54" s="490">
        <v>734494</v>
      </c>
      <c r="E54" s="490">
        <v>-690717</v>
      </c>
    </row>
    <row r="55" spans="2:6">
      <c r="B55" s="488" t="s">
        <v>650</v>
      </c>
      <c r="C55" s="489">
        <v>0.01</v>
      </c>
      <c r="D55" s="490">
        <v>52968</v>
      </c>
      <c r="E55" s="490">
        <v>-50714</v>
      </c>
    </row>
    <row r="56" spans="2:6">
      <c r="B56" s="488" t="s">
        <v>651</v>
      </c>
      <c r="C56" s="489">
        <v>0.01</v>
      </c>
      <c r="D56" s="490">
        <v>9787</v>
      </c>
      <c r="E56" s="490">
        <v>-9479</v>
      </c>
    </row>
    <row r="57" spans="2:6">
      <c r="B57" s="212" t="s">
        <v>244</v>
      </c>
      <c r="C57" s="212"/>
      <c r="D57" s="132">
        <v>797249</v>
      </c>
      <c r="E57" s="132">
        <v>-750910</v>
      </c>
    </row>
    <row r="58" spans="2:6"/>
    <row r="59" spans="2:6"/>
    <row r="60" spans="2:6">
      <c r="B60" s="876" t="s">
        <v>444</v>
      </c>
      <c r="C60" s="207" t="s">
        <v>700</v>
      </c>
      <c r="D60" s="207" t="s">
        <v>701</v>
      </c>
      <c r="E60" s="679"/>
      <c r="F60" s="679"/>
    </row>
    <row r="61" spans="2:6">
      <c r="B61" s="877"/>
      <c r="C61" s="208" t="s">
        <v>4</v>
      </c>
      <c r="D61" s="208" t="s">
        <v>4</v>
      </c>
      <c r="E61" s="141"/>
      <c r="F61" s="141"/>
    </row>
    <row r="62" spans="2:6" ht="14.4">
      <c r="B62" s="220" t="s">
        <v>445</v>
      </c>
      <c r="C62" s="225">
        <v>-50613912</v>
      </c>
      <c r="D62" s="225">
        <v>-47135615</v>
      </c>
      <c r="E62" s="680"/>
      <c r="F62" s="225"/>
    </row>
    <row r="63" spans="2:6" ht="14.4">
      <c r="B63" s="220" t="s">
        <v>446</v>
      </c>
      <c r="C63" s="225">
        <v>-25534096</v>
      </c>
      <c r="D63" s="225">
        <v>-22998548</v>
      </c>
      <c r="E63" s="680"/>
      <c r="F63" s="225"/>
    </row>
    <row r="64" spans="2:6" ht="14.4">
      <c r="B64" s="220" t="s">
        <v>447</v>
      </c>
      <c r="C64" s="225">
        <v>-3951199</v>
      </c>
      <c r="D64" s="225">
        <v>-3473031</v>
      </c>
      <c r="E64" s="680"/>
      <c r="F64" s="225"/>
    </row>
    <row r="65" spans="2:6" ht="14.4">
      <c r="B65" s="220" t="s">
        <v>448</v>
      </c>
      <c r="C65" s="225">
        <v>-3364639</v>
      </c>
      <c r="D65" s="225">
        <v>-3146572</v>
      </c>
      <c r="E65" s="680"/>
      <c r="F65" s="225"/>
    </row>
    <row r="66" spans="2:6">
      <c r="B66" s="212" t="s">
        <v>244</v>
      </c>
      <c r="C66" s="132">
        <v>-83463846</v>
      </c>
      <c r="D66" s="132">
        <v>-76753766</v>
      </c>
      <c r="E66" s="132"/>
      <c r="F66" s="132"/>
    </row>
    <row r="67" spans="2:6">
      <c r="C67" s="214"/>
      <c r="D67" s="214"/>
      <c r="E67" s="214"/>
    </row>
    <row r="68" spans="2:6" ht="12.6" thickBot="1">
      <c r="B68" s="206"/>
    </row>
    <row r="69" spans="2:6" ht="36">
      <c r="B69" s="215" t="s">
        <v>680</v>
      </c>
      <c r="C69" s="216" t="s">
        <v>449</v>
      </c>
      <c r="D69" s="216" t="s">
        <v>450</v>
      </c>
      <c r="E69" s="216" t="s">
        <v>451</v>
      </c>
      <c r="F69" s="216" t="s">
        <v>452</v>
      </c>
    </row>
    <row r="70" spans="2:6">
      <c r="B70" s="217" t="s">
        <v>649</v>
      </c>
      <c r="C70" s="499">
        <v>1033</v>
      </c>
      <c r="D70" s="499">
        <v>231</v>
      </c>
      <c r="E70" s="499">
        <v>119</v>
      </c>
      <c r="F70" s="499">
        <v>10</v>
      </c>
    </row>
    <row r="71" spans="2:6" s="219" customFormat="1">
      <c r="B71" s="217" t="s">
        <v>650</v>
      </c>
      <c r="C71" s="499">
        <v>114</v>
      </c>
      <c r="D71" s="499">
        <v>0</v>
      </c>
      <c r="E71" s="499">
        <v>1</v>
      </c>
      <c r="F71" s="499">
        <v>1</v>
      </c>
    </row>
    <row r="72" spans="2:6" s="219" customFormat="1">
      <c r="B72" s="217" t="s">
        <v>651</v>
      </c>
      <c r="C72" s="499">
        <v>10</v>
      </c>
      <c r="D72" s="499">
        <v>2</v>
      </c>
      <c r="E72" s="499">
        <v>0</v>
      </c>
      <c r="F72" s="499">
        <v>0</v>
      </c>
    </row>
    <row r="73" spans="2:6" ht="12" hidden="1" customHeight="1">
      <c r="B73" s="217" t="s">
        <v>624</v>
      </c>
      <c r="C73" s="499">
        <v>0</v>
      </c>
      <c r="D73" s="499">
        <v>0</v>
      </c>
      <c r="E73" s="499">
        <v>3</v>
      </c>
      <c r="F73" s="499">
        <v>0</v>
      </c>
    </row>
    <row r="74" spans="2:6" ht="12" hidden="1" customHeight="1">
      <c r="B74" s="217" t="s">
        <v>615</v>
      </c>
      <c r="C74" s="499">
        <v>0</v>
      </c>
      <c r="D74" s="499">
        <v>185</v>
      </c>
      <c r="E74" s="499">
        <v>91</v>
      </c>
      <c r="F74" s="499">
        <v>0</v>
      </c>
    </row>
    <row r="75" spans="2:6" ht="12" hidden="1" customHeight="1">
      <c r="B75" s="217" t="s">
        <v>453</v>
      </c>
      <c r="C75" s="499">
        <v>0</v>
      </c>
      <c r="D75" s="499">
        <v>68</v>
      </c>
      <c r="E75" s="499">
        <v>11</v>
      </c>
      <c r="F75" s="499">
        <v>0</v>
      </c>
    </row>
    <row r="76" spans="2:6" ht="12" hidden="1" customHeight="1">
      <c r="B76" s="217" t="s">
        <v>652</v>
      </c>
      <c r="C76" s="499">
        <v>0</v>
      </c>
      <c r="D76" s="499">
        <v>257</v>
      </c>
      <c r="E76" s="499">
        <v>39</v>
      </c>
      <c r="F76" s="499">
        <v>0</v>
      </c>
    </row>
    <row r="77" spans="2:6" ht="12" hidden="1" customHeight="1">
      <c r="B77" s="495" t="s">
        <v>705</v>
      </c>
      <c r="C77" s="499">
        <v>0</v>
      </c>
      <c r="D77" s="497"/>
      <c r="E77" s="497"/>
      <c r="F77" s="496"/>
    </row>
    <row r="78" spans="2:6" ht="12" hidden="1" customHeight="1">
      <c r="B78" s="218" t="s">
        <v>454</v>
      </c>
      <c r="C78" s="471">
        <v>1157</v>
      </c>
      <c r="D78" s="471">
        <v>743</v>
      </c>
      <c r="E78" s="471">
        <v>264</v>
      </c>
      <c r="F78" s="471">
        <v>11</v>
      </c>
    </row>
    <row r="79" spans="2:6"/>
    <row r="80" spans="2:6"/>
    <row r="81"/>
    <row r="82"/>
    <row r="83"/>
    <row r="84"/>
    <row r="85"/>
  </sheetData>
  <mergeCells count="3">
    <mergeCell ref="B3:B4"/>
    <mergeCell ref="B18:B19"/>
    <mergeCell ref="B60:B6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50">
    <tabColor theme="9" tint="-0.249977111117893"/>
  </sheetPr>
  <dimension ref="A3:I14"/>
  <sheetViews>
    <sheetView showGridLines="0" topLeftCell="A3" workbookViewId="0">
      <selection activeCell="B3" sqref="B3:D13"/>
    </sheetView>
  </sheetViews>
  <sheetFormatPr baseColWidth="10" defaultColWidth="0" defaultRowHeight="12" zeroHeight="1"/>
  <cols>
    <col min="1" max="1" width="11.5546875" style="72" customWidth="1"/>
    <col min="2" max="2" width="37.33203125" style="72" bestFit="1" customWidth="1"/>
    <col min="3" max="3" width="18.88671875" style="72" customWidth="1"/>
    <col min="4" max="4" width="17.6640625" style="72" customWidth="1"/>
    <col min="5" max="5" width="16.6640625" style="72" customWidth="1"/>
    <col min="6" max="6" width="15.109375" style="72" hidden="1" customWidth="1"/>
    <col min="7" max="7" width="30.6640625" style="72" hidden="1" customWidth="1"/>
    <col min="8" max="8" width="15.33203125" style="72" hidden="1" customWidth="1"/>
    <col min="9" max="9" width="14.88671875" style="72" hidden="1" customWidth="1"/>
    <col min="10" max="16384" width="11.5546875" style="72" hidden="1"/>
  </cols>
  <sheetData>
    <row r="3" spans="2:4">
      <c r="B3" s="878" t="s">
        <v>54</v>
      </c>
      <c r="C3" s="681" t="s">
        <v>700</v>
      </c>
      <c r="D3" s="681" t="s">
        <v>701</v>
      </c>
    </row>
    <row r="4" spans="2:4">
      <c r="B4" s="878" t="s">
        <v>455</v>
      </c>
      <c r="C4" s="226" t="s">
        <v>4</v>
      </c>
      <c r="D4" s="226" t="s">
        <v>4</v>
      </c>
    </row>
    <row r="5" spans="2:4">
      <c r="B5" s="682" t="s">
        <v>456</v>
      </c>
      <c r="C5" s="683">
        <v>11443025</v>
      </c>
      <c r="D5" s="684">
        <v>10998546</v>
      </c>
    </row>
    <row r="6" spans="2:4">
      <c r="B6" s="682" t="s">
        <v>457</v>
      </c>
      <c r="C6" s="683">
        <v>2802858</v>
      </c>
      <c r="D6" s="684">
        <v>3684520</v>
      </c>
    </row>
    <row r="7" spans="2:4">
      <c r="B7" s="682" t="s">
        <v>458</v>
      </c>
      <c r="C7" s="683">
        <v>381142</v>
      </c>
      <c r="D7" s="684">
        <v>2230090</v>
      </c>
    </row>
    <row r="8" spans="2:4">
      <c r="B8" s="682" t="s">
        <v>459</v>
      </c>
      <c r="C8" s="683">
        <v>848755</v>
      </c>
      <c r="D8" s="684">
        <v>824508</v>
      </c>
    </row>
    <row r="9" spans="2:4">
      <c r="B9" s="682" t="s">
        <v>460</v>
      </c>
      <c r="C9" s="683">
        <v>1903989</v>
      </c>
      <c r="D9" s="684">
        <v>1303561</v>
      </c>
    </row>
    <row r="10" spans="2:4">
      <c r="B10" s="685" t="s">
        <v>461</v>
      </c>
      <c r="C10" s="686">
        <v>17379769</v>
      </c>
      <c r="D10" s="686">
        <v>19041225</v>
      </c>
    </row>
    <row r="11" spans="2:4">
      <c r="B11" s="682" t="s">
        <v>681</v>
      </c>
      <c r="C11" s="683">
        <v>7355177</v>
      </c>
      <c r="D11" s="684">
        <v>7355174</v>
      </c>
    </row>
    <row r="12" spans="2:4">
      <c r="B12" s="682" t="s">
        <v>459</v>
      </c>
      <c r="C12" s="683">
        <v>245946</v>
      </c>
      <c r="D12" s="684">
        <v>99468</v>
      </c>
    </row>
    <row r="13" spans="2:4">
      <c r="B13" s="685" t="s">
        <v>462</v>
      </c>
      <c r="C13" s="686">
        <v>7601123</v>
      </c>
      <c r="D13" s="686">
        <v>7454642</v>
      </c>
    </row>
    <row r="14" spans="2:4"/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53">
    <tabColor theme="9" tint="-0.249977111117893"/>
  </sheetPr>
  <dimension ref="A3:M96"/>
  <sheetViews>
    <sheetView showGridLines="0" topLeftCell="A3" workbookViewId="0">
      <selection activeCell="B12" sqref="B12:D13"/>
    </sheetView>
  </sheetViews>
  <sheetFormatPr baseColWidth="10" defaultColWidth="0" defaultRowHeight="0" customHeight="1" zeroHeight="1"/>
  <cols>
    <col min="1" max="1" width="8.88671875" style="72" customWidth="1"/>
    <col min="2" max="2" width="29.109375" style="72" customWidth="1"/>
    <col min="3" max="3" width="16.109375" style="72" customWidth="1"/>
    <col min="4" max="4" width="17.6640625" style="72" customWidth="1"/>
    <col min="5" max="13" width="0" style="72" hidden="1" customWidth="1"/>
    <col min="14" max="16384" width="8.88671875" style="72" hidden="1"/>
  </cols>
  <sheetData>
    <row r="3" spans="2:4" ht="12">
      <c r="B3" s="879" t="s">
        <v>687</v>
      </c>
      <c r="C3" s="258" t="s">
        <v>700</v>
      </c>
      <c r="D3" s="258" t="s">
        <v>701</v>
      </c>
    </row>
    <row r="4" spans="2:4" ht="12">
      <c r="B4" s="879"/>
      <c r="C4" s="141" t="s">
        <v>4</v>
      </c>
      <c r="D4" s="259" t="s">
        <v>4</v>
      </c>
    </row>
    <row r="5" spans="2:4" ht="12">
      <c r="B5" s="231" t="s">
        <v>463</v>
      </c>
      <c r="C5" s="138"/>
      <c r="D5" s="138"/>
    </row>
    <row r="6" spans="2:4" ht="12">
      <c r="B6" s="138" t="s">
        <v>464</v>
      </c>
      <c r="C6" s="230">
        <v>266648391</v>
      </c>
      <c r="D6" s="230">
        <v>255428385</v>
      </c>
    </row>
    <row r="7" spans="2:4" ht="12">
      <c r="B7" s="138" t="s">
        <v>465</v>
      </c>
      <c r="C7" s="230">
        <v>298027836</v>
      </c>
      <c r="D7" s="230">
        <v>287315456</v>
      </c>
    </row>
    <row r="8" spans="2:4" ht="12">
      <c r="B8" s="138" t="s">
        <v>612</v>
      </c>
      <c r="C8" s="230">
        <v>71915834</v>
      </c>
      <c r="D8" s="230">
        <v>72286247</v>
      </c>
    </row>
    <row r="9" spans="2:4" ht="12">
      <c r="B9" s="138" t="s">
        <v>613</v>
      </c>
      <c r="C9" s="230">
        <v>26109233</v>
      </c>
      <c r="D9" s="230">
        <v>25825766</v>
      </c>
    </row>
    <row r="10" spans="2:4" ht="12">
      <c r="B10" s="142" t="s">
        <v>244</v>
      </c>
      <c r="C10" s="228">
        <v>662701294</v>
      </c>
      <c r="D10" s="229">
        <v>640855854</v>
      </c>
    </row>
    <row r="11" spans="2:4" ht="12"/>
    <row r="12" spans="2:4" ht="12">
      <c r="B12" s="137" t="s">
        <v>466</v>
      </c>
      <c r="C12" s="494">
        <v>72286247</v>
      </c>
      <c r="D12" s="502">
        <v>61854475</v>
      </c>
    </row>
    <row r="13" spans="2:4" ht="12">
      <c r="B13" s="137" t="s">
        <v>467</v>
      </c>
      <c r="C13" s="494">
        <v>25825766</v>
      </c>
      <c r="D13" s="502">
        <v>21070071</v>
      </c>
    </row>
    <row r="14" spans="2:4" ht="13.95" customHeight="1"/>
    <row r="15" spans="2:4" ht="0" hidden="1" customHeight="1">
      <c r="B15" s="137" t="s">
        <v>466</v>
      </c>
      <c r="C15" s="494">
        <v>72286247</v>
      </c>
      <c r="D15" s="502">
        <v>61854475</v>
      </c>
    </row>
    <row r="16" spans="2:4" ht="0" hidden="1" customHeight="1">
      <c r="B16" s="137" t="s">
        <v>467</v>
      </c>
      <c r="C16" s="494">
        <v>25825766</v>
      </c>
      <c r="D16" s="502">
        <v>21070071</v>
      </c>
    </row>
    <row r="95" spans="4:4" ht="0" hidden="1" customHeight="1">
      <c r="D95" s="72">
        <v>0</v>
      </c>
    </row>
    <row r="96" spans="4:4" ht="0" hidden="1" customHeight="1">
      <c r="D96" s="492">
        <v>1322122</v>
      </c>
    </row>
  </sheetData>
  <mergeCells count="1"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9" tint="-0.499984740745262"/>
  </sheetPr>
  <dimension ref="A1:V66"/>
  <sheetViews>
    <sheetView showGridLines="0" workbookViewId="0">
      <selection activeCell="F3" sqref="F3"/>
    </sheetView>
  </sheetViews>
  <sheetFormatPr baseColWidth="10" defaultColWidth="0" defaultRowHeight="14.4" zeroHeight="1"/>
  <cols>
    <col min="1" max="1" width="10.44140625" style="120" customWidth="1"/>
    <col min="2" max="2" width="57.44140625" style="119" customWidth="1"/>
    <col min="3" max="3" width="7.6640625" style="119" customWidth="1"/>
    <col min="4" max="4" width="17.6640625" style="119" customWidth="1"/>
    <col min="5" max="5" width="16.6640625" style="119" customWidth="1"/>
    <col min="6" max="6" width="15.109375" style="119" customWidth="1"/>
    <col min="7" max="7" width="14.88671875" style="72" customWidth="1"/>
    <col min="8" max="8" width="15.33203125" style="72" customWidth="1"/>
    <col min="9" max="9" width="14.88671875" style="119" customWidth="1"/>
    <col min="10" max="10" width="15.88671875" style="119" hidden="1" customWidth="1"/>
    <col min="11" max="16" width="11.44140625" style="119" hidden="1" customWidth="1"/>
    <col min="17" max="22" width="11.44140625" hidden="1" customWidth="1"/>
    <col min="23" max="16384" width="11.44140625" style="119" hidden="1"/>
  </cols>
  <sheetData>
    <row r="1" spans="1:10" ht="15" thickBot="1"/>
    <row r="2" spans="1:10">
      <c r="A2" s="121"/>
      <c r="B2" s="762" t="s">
        <v>38</v>
      </c>
      <c r="C2" s="764" t="s">
        <v>1</v>
      </c>
      <c r="D2" s="759" t="s">
        <v>700</v>
      </c>
      <c r="E2" s="759" t="s">
        <v>701</v>
      </c>
      <c r="G2" s="770" t="s">
        <v>2</v>
      </c>
      <c r="H2" s="772" t="s">
        <v>3</v>
      </c>
    </row>
    <row r="3" spans="1:10" ht="15" thickBot="1">
      <c r="B3" s="763"/>
      <c r="C3" s="765"/>
      <c r="D3" s="117" t="s">
        <v>4</v>
      </c>
      <c r="E3" s="117" t="s">
        <v>4</v>
      </c>
      <c r="G3" s="771"/>
      <c r="H3" s="773"/>
    </row>
    <row r="4" spans="1:10">
      <c r="B4" s="572" t="s">
        <v>39</v>
      </c>
      <c r="C4" s="573"/>
      <c r="D4" s="549"/>
      <c r="E4" s="549"/>
      <c r="G4" s="91"/>
      <c r="H4" s="92"/>
    </row>
    <row r="5" spans="1:10">
      <c r="A5" s="120" t="s">
        <v>40</v>
      </c>
      <c r="B5" s="574" t="s">
        <v>41</v>
      </c>
      <c r="C5" s="550">
        <v>17</v>
      </c>
      <c r="D5" s="549">
        <f>-IFERROR(VLOOKUP($A:$A,'[15]Balance Diciembre 2024'!B1:O419,14,0),0)+1005630</f>
        <v>116332739</v>
      </c>
      <c r="E5" s="549">
        <f>-IFERROR(VLOOKUP($A:$A,'[15]Bce Diciembre 2023'!$B:$W,14,0),0)</f>
        <v>155416801</v>
      </c>
      <c r="G5" s="93">
        <v>-39084062</v>
      </c>
      <c r="H5" s="94">
        <v>-0.25147900193879297</v>
      </c>
    </row>
    <row r="6" spans="1:10">
      <c r="A6" s="120" t="s">
        <v>42</v>
      </c>
      <c r="B6" s="574" t="s">
        <v>43</v>
      </c>
      <c r="C6" s="550">
        <v>15</v>
      </c>
      <c r="D6" s="549">
        <f>-IFERROR(VLOOKUP($A:$A,'[15]Balance Diciembre 2024'!B2:O419,14,0),0)</f>
        <v>1808538</v>
      </c>
      <c r="E6" s="549">
        <f>-IFERROR(VLOOKUP($A:$A,'[15]Bce Diciembre 2023'!$B:$W,14,0),0)</f>
        <v>1756478</v>
      </c>
      <c r="F6" s="122"/>
      <c r="G6" s="93">
        <v>52060</v>
      </c>
      <c r="H6" s="94">
        <v>2.9638856848762125E-2</v>
      </c>
    </row>
    <row r="7" spans="1:10">
      <c r="A7" s="120" t="s">
        <v>44</v>
      </c>
      <c r="B7" s="574" t="s">
        <v>631</v>
      </c>
      <c r="C7" s="550">
        <v>18</v>
      </c>
      <c r="D7" s="549">
        <f>-IFERROR(VLOOKUP($A:$A,'[15]Balance Diciembre 2024'!B3:O419,14,0),0)</f>
        <v>194888909</v>
      </c>
      <c r="E7" s="549">
        <f>-IFERROR(VLOOKUP($A:$A,'[15]Bce Diciembre 2023'!$B:$W,14,0),0)-267072</f>
        <v>177869738</v>
      </c>
      <c r="F7" s="122"/>
      <c r="G7" s="93">
        <v>17019171</v>
      </c>
      <c r="H7" s="94">
        <v>9.5683342154582809E-2</v>
      </c>
    </row>
    <row r="8" spans="1:10">
      <c r="A8" s="120" t="s">
        <v>45</v>
      </c>
      <c r="B8" s="574" t="s">
        <v>46</v>
      </c>
      <c r="C8" s="550">
        <v>6</v>
      </c>
      <c r="D8" s="549">
        <f>-IFERROR(VLOOKUP($A:$A,'[15]Balance Diciembre 2024'!B4:O419,14,0),0)</f>
        <v>12666169</v>
      </c>
      <c r="E8" s="549">
        <f>-IFERROR(VLOOKUP($A:$A,'[15]Bce Diciembre 2023'!$B:$W,14,0),0)+267072</f>
        <v>1583500</v>
      </c>
      <c r="G8" s="93">
        <v>11082669</v>
      </c>
      <c r="H8" s="94">
        <v>6.9988437006630884</v>
      </c>
    </row>
    <row r="9" spans="1:10">
      <c r="A9" s="120" t="s">
        <v>47</v>
      </c>
      <c r="B9" s="574" t="s">
        <v>48</v>
      </c>
      <c r="C9" s="550">
        <v>19</v>
      </c>
      <c r="D9" s="549">
        <f>-IFERROR(VLOOKUP($A:$A,'[15]Balance Diciembre 2024'!B5:O419,14,0),0)</f>
        <v>1060276</v>
      </c>
      <c r="E9" s="549">
        <f>-IFERROR(VLOOKUP($A:$A,'[15]Bce Diciembre 2023'!$B:$W,14,0),0)</f>
        <v>735780</v>
      </c>
      <c r="G9" s="93">
        <v>324496</v>
      </c>
      <c r="H9" s="94">
        <v>0.44102313191443093</v>
      </c>
    </row>
    <row r="10" spans="1:10">
      <c r="A10" s="120" t="s">
        <v>49</v>
      </c>
      <c r="B10" s="574" t="s">
        <v>50</v>
      </c>
      <c r="C10" s="550">
        <v>8</v>
      </c>
      <c r="D10" s="549">
        <f>-IFERROR(VLOOKUP($A:$A,'[15]Balance Diciembre 2024'!B6:O419,14,0),0)</f>
        <v>550319</v>
      </c>
      <c r="E10" s="549">
        <f>-IFERROR(VLOOKUP($A:$A,'[15]Bce Diciembre 2023'!$B:$W,14,0),0)</f>
        <v>245000</v>
      </c>
      <c r="F10" s="405"/>
      <c r="G10" s="93">
        <v>305319</v>
      </c>
      <c r="H10" s="94">
        <v>1.2462</v>
      </c>
    </row>
    <row r="11" spans="1:10">
      <c r="A11" s="120" t="s">
        <v>51</v>
      </c>
      <c r="B11" s="574" t="s">
        <v>52</v>
      </c>
      <c r="C11" s="550">
        <v>20</v>
      </c>
      <c r="D11" s="549">
        <f>-IFERROR(VLOOKUP($A:$A,'[15]Balance Diciembre 2024'!B7:O419,14,0),0)</f>
        <v>7516304</v>
      </c>
      <c r="E11" s="549">
        <f>-IFERROR(VLOOKUP($A:$A,'[15]Bce Diciembre 2023'!$B:$W,14,0),0)</f>
        <v>5985824</v>
      </c>
      <c r="G11" s="93">
        <v>1530480</v>
      </c>
      <c r="H11" s="94">
        <v>0.25568409629150474</v>
      </c>
    </row>
    <row r="12" spans="1:10" ht="15" thickBot="1">
      <c r="A12" s="120" t="s">
        <v>53</v>
      </c>
      <c r="B12" s="574" t="s">
        <v>54</v>
      </c>
      <c r="C12" s="550">
        <v>21</v>
      </c>
      <c r="D12" s="549">
        <f>-IFERROR(VLOOKUP($A:$A,'[15]Balance Diciembre 2024'!B8:O419,14,0),0)+3-2</f>
        <v>17379769</v>
      </c>
      <c r="E12" s="549">
        <f>-IFERROR(VLOOKUP($A:$A,'[15]Bce Diciembre 2023'!$B:$W,14,0),0)</f>
        <v>19041225</v>
      </c>
      <c r="G12" s="93">
        <v>-1661456</v>
      </c>
      <c r="H12" s="94">
        <v>-8.7255730658085284E-2</v>
      </c>
    </row>
    <row r="13" spans="1:10" ht="24.6" thickBot="1">
      <c r="B13" s="575" t="s">
        <v>683</v>
      </c>
      <c r="C13" s="576"/>
      <c r="D13" s="568">
        <f>+SUM(D5:D12)</f>
        <v>352203023</v>
      </c>
      <c r="E13" s="568">
        <f>+SUM(E5:E12)</f>
        <v>362634346</v>
      </c>
      <c r="G13" s="95">
        <v>-10431323</v>
      </c>
      <c r="H13" s="84">
        <v>-2.8765402712295763E-2</v>
      </c>
      <c r="J13" s="247"/>
    </row>
    <row r="14" spans="1:10" ht="24.6" hidden="1" customHeight="1" thickBot="1">
      <c r="A14" s="120" t="s">
        <v>55</v>
      </c>
      <c r="B14" s="577" t="s">
        <v>684</v>
      </c>
      <c r="C14" s="550"/>
      <c r="D14" s="570">
        <f>+IFERROR(VLOOKUP($A:$A,'[15]Balance Diciembre 2024'!$B:$O,21,0),0)</f>
        <v>0</v>
      </c>
      <c r="E14" s="549">
        <f>-IFERROR(VLOOKUP($A:$A,'[15]Bce Diciembre 2023'!$B:$V,21,0),0)</f>
        <v>0</v>
      </c>
      <c r="G14" s="93">
        <v>0</v>
      </c>
      <c r="H14" s="82">
        <v>1</v>
      </c>
    </row>
    <row r="15" spans="1:10" ht="15" thickBot="1">
      <c r="B15" s="578" t="s">
        <v>56</v>
      </c>
      <c r="C15" s="579"/>
      <c r="D15" s="568">
        <f>+D13+D14</f>
        <v>352203023</v>
      </c>
      <c r="E15" s="568">
        <f>+E13+E14</f>
        <v>362634346</v>
      </c>
      <c r="G15" s="95">
        <v>-10431323</v>
      </c>
      <c r="H15" s="84">
        <v>-2.8765402712295763E-2</v>
      </c>
    </row>
    <row r="16" spans="1:10">
      <c r="B16" s="572" t="s">
        <v>57</v>
      </c>
      <c r="C16" s="573"/>
      <c r="D16" s="549"/>
      <c r="E16" s="549"/>
      <c r="G16" s="96"/>
      <c r="H16" s="97"/>
    </row>
    <row r="17" spans="1:22">
      <c r="A17" s="120" t="s">
        <v>58</v>
      </c>
      <c r="B17" s="574" t="s">
        <v>59</v>
      </c>
      <c r="C17" s="550">
        <v>17</v>
      </c>
      <c r="D17" s="549">
        <f>-IFERROR(VLOOKUP($A:$A,'[15]Balance Diciembre 2024'!B13:O420,14,0),0)-1005630</f>
        <v>1205884299</v>
      </c>
      <c r="E17" s="549">
        <f>-IFERROR(VLOOKUP($A:$A,'[15]Bce Diciembre 2023'!$B:$W,14,0),0)</f>
        <v>1125060897</v>
      </c>
      <c r="G17" s="93">
        <v>80823402</v>
      </c>
      <c r="H17" s="94">
        <v>7.1839135299713475E-2</v>
      </c>
    </row>
    <row r="18" spans="1:22">
      <c r="A18" s="120" t="s">
        <v>60</v>
      </c>
      <c r="B18" s="574" t="s">
        <v>43</v>
      </c>
      <c r="C18" s="550">
        <v>15</v>
      </c>
      <c r="D18" s="549">
        <f>-IFERROR(VLOOKUP($A:$A,'[15]Balance Diciembre 2024'!B14:O421,14,0),0)</f>
        <v>2596929</v>
      </c>
      <c r="E18" s="549">
        <f>-IFERROR(VLOOKUP($A:$A,'[15]Bce Diciembre 2023'!$B:$W,14,0),0)</f>
        <v>2762179</v>
      </c>
      <c r="G18" s="93">
        <v>-165250</v>
      </c>
      <c r="H18" s="94">
        <v>-5.9825956246861628E-2</v>
      </c>
    </row>
    <row r="19" spans="1:22">
      <c r="A19" s="120" t="s">
        <v>61</v>
      </c>
      <c r="B19" s="574" t="s">
        <v>62</v>
      </c>
      <c r="C19" s="550">
        <v>18</v>
      </c>
      <c r="D19" s="549">
        <f>-IFERROR(VLOOKUP($A:$A,'[15]Balance Diciembre 2024'!B15:O422,14,0),0)+1</f>
        <v>1362795</v>
      </c>
      <c r="E19" s="549">
        <f>-IFERROR(VLOOKUP($A:$A,'[15]Bce Diciembre 2023'!$B:$W,14,0),0)</f>
        <v>1181871</v>
      </c>
      <c r="G19" s="93">
        <v>180924</v>
      </c>
      <c r="H19" s="94">
        <v>0.1530826968425488</v>
      </c>
    </row>
    <row r="20" spans="1:22" ht="13.95" hidden="1" customHeight="1">
      <c r="A20" s="120" t="s">
        <v>63</v>
      </c>
      <c r="B20" s="574" t="s">
        <v>46</v>
      </c>
      <c r="C20" s="550"/>
      <c r="D20" s="549">
        <f>-IFERROR(VLOOKUP($A:$A,'[15]Balance Diciembre 2024'!B16:O423,14,0),0)</f>
        <v>0</v>
      </c>
      <c r="E20" s="549">
        <f>-IFERROR(VLOOKUP($A:$A,'[15]Bce Diciembre 2023'!$B:$W,14,0),0)</f>
        <v>0</v>
      </c>
      <c r="G20" s="93">
        <v>0</v>
      </c>
      <c r="H20" s="94">
        <v>1</v>
      </c>
    </row>
    <row r="21" spans="1:22">
      <c r="A21" s="120" t="s">
        <v>64</v>
      </c>
      <c r="B21" s="574" t="s">
        <v>48</v>
      </c>
      <c r="C21" s="550">
        <v>19</v>
      </c>
      <c r="D21" s="549">
        <f>-IFERROR(VLOOKUP($A:$A,'[15]Balance Diciembre 2024'!B17:O424,14,0),0)</f>
        <v>1908445</v>
      </c>
      <c r="E21" s="549">
        <f>-IFERROR(VLOOKUP($A:$A,'[15]Bce Diciembre 2023'!$B:$W,14,0),0)</f>
        <v>1823379</v>
      </c>
      <c r="G21" s="93">
        <v>85066</v>
      </c>
      <c r="H21" s="94">
        <v>4.6652944889680095E-2</v>
      </c>
    </row>
    <row r="22" spans="1:22">
      <c r="A22" s="120" t="s">
        <v>65</v>
      </c>
      <c r="B22" s="574" t="s">
        <v>66</v>
      </c>
      <c r="C22" s="550">
        <v>16</v>
      </c>
      <c r="D22" s="549">
        <f>-IFERROR(VLOOKUP($A:$A,'[15]Balance Diciembre 2024'!B18:O425,14,0),0)</f>
        <v>130983731</v>
      </c>
      <c r="E22" s="549">
        <f>-IFERROR(VLOOKUP($A:$A,'[15]Bce Diciembre 2023'!$B:$W,14,0),0)</f>
        <v>15207944</v>
      </c>
      <c r="G22" s="93">
        <v>115775787</v>
      </c>
      <c r="H22" s="94">
        <v>7.6128493766152738</v>
      </c>
    </row>
    <row r="23" spans="1:22">
      <c r="A23" s="120" t="s">
        <v>67</v>
      </c>
      <c r="B23" s="574" t="s">
        <v>68</v>
      </c>
      <c r="C23" s="550">
        <v>20</v>
      </c>
      <c r="D23" s="549">
        <f>-IFERROR(VLOOKUP($A:$A,'[15]Balance Diciembre 2024'!B19:O426,14,0),0)</f>
        <v>24484390</v>
      </c>
      <c r="E23" s="549">
        <f>-IFERROR(VLOOKUP($A:$A,'[15]Bce Diciembre 2023'!$B:$W,14,0),0)</f>
        <v>22322555</v>
      </c>
      <c r="G23" s="93">
        <v>2161835</v>
      </c>
      <c r="H23" s="94">
        <v>9.6845320797731269E-2</v>
      </c>
    </row>
    <row r="24" spans="1:22" ht="15" thickBot="1">
      <c r="A24" s="120" t="s">
        <v>69</v>
      </c>
      <c r="B24" s="574" t="s">
        <v>54</v>
      </c>
      <c r="C24" s="550">
        <v>21</v>
      </c>
      <c r="D24" s="549">
        <f>-IFERROR(VLOOKUP($A:$A,'[15]Balance Diciembre 2024'!B20:O427,14,0),0)</f>
        <v>7601123</v>
      </c>
      <c r="E24" s="549">
        <f>-IFERROR(VLOOKUP($A:$A,'[15]Bce Diciembre 2023'!$B:$W,14,0),0)-3</f>
        <v>7454642</v>
      </c>
      <c r="G24" s="93">
        <v>146481</v>
      </c>
      <c r="H24" s="94">
        <v>1.9649635757156413E-2</v>
      </c>
    </row>
    <row r="25" spans="1:22" ht="15" thickBot="1">
      <c r="B25" s="578" t="s">
        <v>70</v>
      </c>
      <c r="C25" s="579"/>
      <c r="D25" s="568">
        <f>+SUM(D17:D24)</f>
        <v>1374821712</v>
      </c>
      <c r="E25" s="568">
        <f>+SUM(E17:E24)</f>
        <v>1175813467</v>
      </c>
      <c r="G25" s="95">
        <v>199008245</v>
      </c>
      <c r="H25" s="84">
        <v>0.1692515442162392</v>
      </c>
    </row>
    <row r="26" spans="1:22" ht="15" thickBot="1">
      <c r="B26" s="574"/>
      <c r="C26" s="550"/>
      <c r="D26" s="549"/>
      <c r="E26" s="549"/>
      <c r="F26" s="72"/>
      <c r="G26" s="93"/>
      <c r="H26" s="94"/>
    </row>
    <row r="27" spans="1:22" ht="15" thickBot="1">
      <c r="B27" s="580" t="s">
        <v>71</v>
      </c>
      <c r="C27" s="579"/>
      <c r="D27" s="568">
        <f>+D15+D25</f>
        <v>1727024735</v>
      </c>
      <c r="E27" s="568">
        <f>+E15+E25</f>
        <v>1538447813</v>
      </c>
      <c r="F27" s="72"/>
      <c r="G27" s="95">
        <v>188576922</v>
      </c>
      <c r="H27" s="84">
        <v>0.12257609286874133</v>
      </c>
    </row>
    <row r="28" spans="1:22">
      <c r="B28" s="572" t="s">
        <v>632</v>
      </c>
      <c r="C28" s="550"/>
      <c r="D28" s="549"/>
      <c r="E28" s="549"/>
      <c r="F28" s="72"/>
      <c r="G28" s="93"/>
      <c r="H28" s="94"/>
    </row>
    <row r="29" spans="1:22" ht="12">
      <c r="B29" s="574" t="s">
        <v>72</v>
      </c>
      <c r="C29" s="550">
        <v>22</v>
      </c>
      <c r="D29" s="549">
        <f>-IFERROR(VLOOKUP($A:$A,'[15]Balance Diciembre 2024'!B25:O432,14,0),0)</f>
        <v>0</v>
      </c>
      <c r="E29" s="549">
        <v>468358402</v>
      </c>
      <c r="F29" s="72"/>
      <c r="G29" s="93">
        <v>0</v>
      </c>
      <c r="H29" s="94">
        <v>0</v>
      </c>
      <c r="Q29" s="119"/>
      <c r="R29" s="119"/>
      <c r="S29" s="119"/>
      <c r="T29" s="119"/>
      <c r="U29" s="119"/>
      <c r="V29" s="119"/>
    </row>
    <row r="30" spans="1:22" ht="12">
      <c r="B30" s="574" t="s">
        <v>633</v>
      </c>
      <c r="C30" s="550">
        <v>22</v>
      </c>
      <c r="D30" s="581">
        <f>+'[15]Cambio Patrimonio'!G12</f>
        <v>201621764.7133058</v>
      </c>
      <c r="E30" s="549">
        <v>203895643.88104901</v>
      </c>
      <c r="F30" s="72"/>
      <c r="G30" s="93">
        <v>-2273879.167743206</v>
      </c>
      <c r="H30" s="94">
        <v>-1.1152171397392717E-2</v>
      </c>
      <c r="Q30" s="119"/>
      <c r="R30" s="119"/>
      <c r="S30" s="119"/>
      <c r="T30" s="119"/>
      <c r="U30" s="119"/>
      <c r="V30" s="119"/>
    </row>
    <row r="31" spans="1:22" ht="12">
      <c r="B31" s="574" t="s">
        <v>634</v>
      </c>
      <c r="C31" s="550">
        <v>21</v>
      </c>
      <c r="D31" s="581">
        <f>-IFERROR(VLOOKUP($A:$A,'[15]Bce Diciembre 2023'!$B:$W,22,0),0)</f>
        <v>0</v>
      </c>
      <c r="E31" s="549">
        <v>0</v>
      </c>
      <c r="F31" s="72"/>
      <c r="G31" s="93">
        <v>0</v>
      </c>
      <c r="H31" s="94">
        <v>1</v>
      </c>
      <c r="Q31" s="119"/>
      <c r="R31" s="119"/>
      <c r="S31" s="119"/>
      <c r="T31" s="119"/>
      <c r="U31" s="119"/>
      <c r="V31" s="119"/>
    </row>
    <row r="32" spans="1:22" ht="12">
      <c r="B32" s="574" t="s">
        <v>73</v>
      </c>
      <c r="C32" s="550">
        <v>22</v>
      </c>
      <c r="D32" s="581">
        <f>+'[15]Cambio Patrimonio'!F12</f>
        <v>-37268415</v>
      </c>
      <c r="E32" s="549">
        <v>-37268415</v>
      </c>
      <c r="F32" s="72"/>
      <c r="G32" s="93">
        <v>0</v>
      </c>
      <c r="H32" s="94">
        <v>0</v>
      </c>
      <c r="Q32" s="119"/>
      <c r="R32" s="119"/>
      <c r="S32" s="119"/>
      <c r="T32" s="119"/>
      <c r="U32" s="119"/>
      <c r="V32" s="119"/>
    </row>
    <row r="33" spans="1:8" s="119" customFormat="1" ht="12">
      <c r="A33" s="120"/>
      <c r="B33" s="574" t="s">
        <v>635</v>
      </c>
      <c r="C33" s="550">
        <v>22</v>
      </c>
      <c r="D33" s="549">
        <f>ROUND(+'[15]Cambio Patrimonio'!M12,0)</f>
        <v>286274621</v>
      </c>
      <c r="E33" s="549">
        <v>80864058.224631608</v>
      </c>
      <c r="F33" s="72"/>
      <c r="G33" s="93">
        <v>205410562.77536839</v>
      </c>
      <c r="H33" s="94">
        <v>2.5401960683788594</v>
      </c>
    </row>
    <row r="34" spans="1:8" s="119" customFormat="1" ht="12">
      <c r="A34" s="120"/>
      <c r="B34" s="582" t="s">
        <v>74</v>
      </c>
      <c r="C34" s="550"/>
      <c r="D34" s="583">
        <f>+SUM(D29:D33)</f>
        <v>450627970.71330583</v>
      </c>
      <c r="E34" s="571">
        <f>+SUM(E29:E33)</f>
        <v>715849689.1056807</v>
      </c>
      <c r="G34" s="93">
        <v>203136683.60762513</v>
      </c>
      <c r="H34" s="94">
        <v>0.2837700242091411</v>
      </c>
    </row>
    <row r="35" spans="1:8" s="119" customFormat="1" ht="12.6" thickBot="1">
      <c r="A35" s="120"/>
      <c r="B35" s="574" t="s">
        <v>75</v>
      </c>
      <c r="C35" s="550">
        <v>23</v>
      </c>
      <c r="D35" s="549">
        <f>-IFERROR(VLOOKUP($A:$A,'[15]Balance Diciembre 2024'!B31:O438,14,0),0)</f>
        <v>0</v>
      </c>
      <c r="E35" s="549">
        <v>442178569</v>
      </c>
      <c r="G35" s="586">
        <v>202581122</v>
      </c>
      <c r="H35" s="587">
        <v>0.45814323941149665</v>
      </c>
    </row>
    <row r="36" spans="1:8" s="119" customFormat="1" ht="12.6" thickBot="1">
      <c r="A36" s="120"/>
      <c r="B36" s="578" t="s">
        <v>76</v>
      </c>
      <c r="C36" s="584"/>
      <c r="D36" s="568">
        <f>+D34+D35</f>
        <v>450627970.71330583</v>
      </c>
      <c r="E36" s="585">
        <f>+E34+E35</f>
        <v>1158028258.1056807</v>
      </c>
      <c r="G36" s="95">
        <v>405717805.60762525</v>
      </c>
      <c r="H36" s="84">
        <v>0.35035224984173036</v>
      </c>
    </row>
    <row r="37" spans="1:8" s="119" customFormat="1" ht="12.6" thickBot="1">
      <c r="A37" s="120"/>
      <c r="B37" s="574"/>
      <c r="C37" s="550"/>
      <c r="D37" s="549"/>
      <c r="E37" s="549"/>
      <c r="G37" s="586"/>
      <c r="H37" s="587"/>
    </row>
    <row r="38" spans="1:8" s="119" customFormat="1" ht="12.6" thickBot="1">
      <c r="A38" s="120"/>
      <c r="B38" s="580" t="s">
        <v>77</v>
      </c>
      <c r="C38" s="579"/>
      <c r="D38" s="568">
        <f>+D27+D36</f>
        <v>2177652705.713306</v>
      </c>
      <c r="E38" s="568">
        <f>+E27+E36</f>
        <v>2696476071.1056805</v>
      </c>
      <c r="G38" s="588">
        <v>594294727.60762548</v>
      </c>
      <c r="H38" s="90">
        <v>0.22039681122181701</v>
      </c>
    </row>
    <row r="39" spans="1:8" s="119" customFormat="1" ht="12.6" thickTop="1">
      <c r="A39" s="120"/>
      <c r="G39" s="72"/>
      <c r="H39" s="72"/>
    </row>
    <row r="40" spans="1:8" s="119" customFormat="1" ht="12">
      <c r="A40" s="120"/>
      <c r="G40" s="72"/>
      <c r="H40" s="72"/>
    </row>
    <row r="41" spans="1:8" s="119" customFormat="1" ht="12" hidden="1">
      <c r="A41" s="120"/>
      <c r="G41" s="72"/>
      <c r="H41" s="72"/>
    </row>
    <row r="42" spans="1:8" s="119" customFormat="1" ht="12" hidden="1">
      <c r="A42" s="120"/>
      <c r="G42" s="72"/>
      <c r="H42" s="72"/>
    </row>
    <row r="43" spans="1:8" s="119" customFormat="1" ht="12" hidden="1">
      <c r="A43" s="120"/>
      <c r="G43" s="72"/>
      <c r="H43" s="72"/>
    </row>
    <row r="44" spans="1:8" s="119" customFormat="1" ht="12" hidden="1">
      <c r="A44" s="120"/>
      <c r="G44" s="72"/>
      <c r="H44" s="72"/>
    </row>
    <row r="45" spans="1:8" s="119" customFormat="1" ht="12" hidden="1">
      <c r="A45" s="120"/>
      <c r="G45" s="72"/>
      <c r="H45" s="72"/>
    </row>
    <row r="46" spans="1:8" s="119" customFormat="1" ht="12" hidden="1">
      <c r="A46" s="120"/>
      <c r="G46" s="72"/>
      <c r="H46" s="72"/>
    </row>
    <row r="47" spans="1:8" s="119" customFormat="1" ht="12" hidden="1">
      <c r="A47" s="120"/>
      <c r="G47" s="72"/>
      <c r="H47" s="72"/>
    </row>
    <row r="48" spans="1:8" s="119" customFormat="1" ht="12" hidden="1">
      <c r="A48" s="120"/>
      <c r="G48" s="72"/>
      <c r="H48" s="72"/>
    </row>
    <row r="49" spans="1:8" s="119" customFormat="1" ht="12" hidden="1">
      <c r="A49" s="120"/>
      <c r="G49" s="72"/>
      <c r="H49" s="72"/>
    </row>
    <row r="50" spans="1:8" s="119" customFormat="1" ht="12" hidden="1">
      <c r="A50" s="120"/>
      <c r="G50" s="72"/>
      <c r="H50" s="72"/>
    </row>
    <row r="51" spans="1:8" s="119" customFormat="1" ht="12" hidden="1">
      <c r="A51" s="120"/>
      <c r="G51" s="72"/>
      <c r="H51" s="72"/>
    </row>
    <row r="52" spans="1:8" s="119" customFormat="1" ht="12" hidden="1">
      <c r="A52" s="120"/>
      <c r="G52" s="72"/>
      <c r="H52" s="72"/>
    </row>
    <row r="53" spans="1:8" s="119" customFormat="1" ht="12" hidden="1">
      <c r="A53" s="120"/>
      <c r="G53" s="72"/>
      <c r="H53" s="72"/>
    </row>
    <row r="54" spans="1:8" s="119" customFormat="1" ht="12" hidden="1">
      <c r="A54" s="120"/>
      <c r="G54" s="72"/>
      <c r="H54" s="72"/>
    </row>
    <row r="55" spans="1:8" s="119" customFormat="1" ht="12" hidden="1">
      <c r="A55" s="120"/>
      <c r="G55" s="72"/>
      <c r="H55" s="72"/>
    </row>
    <row r="56" spans="1:8" s="119" customFormat="1" ht="12" hidden="1">
      <c r="A56" s="120"/>
      <c r="G56" s="72"/>
      <c r="H56" s="72"/>
    </row>
    <row r="57" spans="1:8" s="119" customFormat="1" ht="12" hidden="1">
      <c r="A57" s="120"/>
      <c r="G57" s="72"/>
      <c r="H57" s="72"/>
    </row>
    <row r="58" spans="1:8" s="119" customFormat="1" ht="12" hidden="1">
      <c r="A58" s="120"/>
      <c r="G58" s="72"/>
      <c r="H58" s="72"/>
    </row>
    <row r="59" spans="1:8" s="119" customFormat="1" ht="12" hidden="1">
      <c r="A59" s="120"/>
      <c r="G59" s="72"/>
      <c r="H59" s="72"/>
    </row>
    <row r="60" spans="1:8" s="119" customFormat="1" ht="12" hidden="1">
      <c r="A60" s="120"/>
      <c r="G60" s="72"/>
      <c r="H60" s="72"/>
    </row>
    <row r="61" spans="1:8" s="119" customFormat="1" ht="12" hidden="1">
      <c r="A61" s="120"/>
      <c r="G61" s="72"/>
      <c r="H61" s="72"/>
    </row>
    <row r="62" spans="1:8" s="119" customFormat="1" ht="12" hidden="1">
      <c r="A62" s="120"/>
      <c r="G62" s="72"/>
      <c r="H62" s="72"/>
    </row>
    <row r="63" spans="1:8" s="119" customFormat="1" ht="12" hidden="1">
      <c r="A63" s="120"/>
      <c r="G63" s="72"/>
      <c r="H63" s="72"/>
    </row>
    <row r="64" spans="1:8" s="119" customFormat="1" ht="12" hidden="1">
      <c r="A64" s="120"/>
      <c r="G64" s="72"/>
      <c r="H64" s="72"/>
    </row>
    <row r="65" spans="1:8" s="119" customFormat="1" ht="12" hidden="1">
      <c r="A65" s="120"/>
      <c r="G65" s="72"/>
      <c r="H65" s="72"/>
    </row>
    <row r="66" spans="1:8" s="119" customFormat="1" ht="12" hidden="1">
      <c r="A66" s="120"/>
      <c r="G66" s="72"/>
      <c r="H66" s="72"/>
    </row>
  </sheetData>
  <mergeCells count="4">
    <mergeCell ref="B2:B3"/>
    <mergeCell ref="C2:C3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54">
    <tabColor theme="9" tint="-0.249977111117893"/>
  </sheetPr>
  <dimension ref="A1:E17"/>
  <sheetViews>
    <sheetView showGridLines="0" workbookViewId="0">
      <selection activeCell="B3" sqref="B3:D16"/>
    </sheetView>
  </sheetViews>
  <sheetFormatPr baseColWidth="10" defaultColWidth="0" defaultRowHeight="12" zeroHeight="1"/>
  <cols>
    <col min="1" max="1" width="8.88671875" style="72" customWidth="1"/>
    <col min="2" max="2" width="44.33203125" style="72" customWidth="1"/>
    <col min="3" max="3" width="11.33203125" style="72" customWidth="1"/>
    <col min="4" max="4" width="12.33203125" style="72" customWidth="1"/>
    <col min="5" max="5" width="8.88671875" style="72" customWidth="1"/>
    <col min="6" max="16384" width="8.88671875" style="72" hidden="1"/>
  </cols>
  <sheetData>
    <row r="1" spans="2:4"/>
    <row r="2" spans="2:4"/>
    <row r="3" spans="2:4">
      <c r="B3" s="880" t="s">
        <v>468</v>
      </c>
      <c r="C3" s="687" t="s">
        <v>700</v>
      </c>
      <c r="D3" s="687" t="s">
        <v>701</v>
      </c>
    </row>
    <row r="4" spans="2:4">
      <c r="B4" s="881"/>
      <c r="C4" s="355" t="s">
        <v>4</v>
      </c>
      <c r="D4" s="355" t="s">
        <v>4</v>
      </c>
    </row>
    <row r="5" spans="2:4">
      <c r="B5" s="230" t="s">
        <v>469</v>
      </c>
      <c r="C5" s="230">
        <v>-46976437</v>
      </c>
      <c r="D5" s="230">
        <v>-33466420</v>
      </c>
    </row>
    <row r="6" spans="2:4">
      <c r="B6" s="230" t="s">
        <v>470</v>
      </c>
      <c r="C6" s="230">
        <v>-26018267</v>
      </c>
      <c r="D6" s="230">
        <v>-23672852</v>
      </c>
    </row>
    <row r="7" spans="2:4">
      <c r="B7" s="230" t="s">
        <v>688</v>
      </c>
      <c r="C7" s="230">
        <v>-19659113</v>
      </c>
      <c r="D7" s="230">
        <v>-17409900</v>
      </c>
    </row>
    <row r="8" spans="2:4">
      <c r="B8" s="230" t="s">
        <v>471</v>
      </c>
      <c r="C8" s="230">
        <v>-16894009</v>
      </c>
      <c r="D8" s="230">
        <v>-14942429</v>
      </c>
    </row>
    <row r="9" spans="2:4">
      <c r="B9" s="230" t="s">
        <v>472</v>
      </c>
      <c r="C9" s="230">
        <v>-13433616</v>
      </c>
      <c r="D9" s="230">
        <v>-19363974</v>
      </c>
    </row>
    <row r="10" spans="2:4">
      <c r="B10" s="494" t="s">
        <v>473</v>
      </c>
      <c r="C10" s="494">
        <v>-12424083</v>
      </c>
      <c r="D10" s="494">
        <v>-11707037</v>
      </c>
    </row>
    <row r="11" spans="2:4" ht="13.5" customHeight="1">
      <c r="B11" s="230" t="s">
        <v>474</v>
      </c>
      <c r="C11" s="230">
        <v>-11519216</v>
      </c>
      <c r="D11" s="230">
        <v>-10933426</v>
      </c>
    </row>
    <row r="12" spans="2:4" ht="13.5" customHeight="1">
      <c r="B12" s="230" t="s">
        <v>475</v>
      </c>
      <c r="C12" s="230">
        <v>-8643380</v>
      </c>
      <c r="D12" s="230">
        <v>-7903742</v>
      </c>
    </row>
    <row r="13" spans="2:4">
      <c r="B13" s="230" t="s">
        <v>476</v>
      </c>
      <c r="C13" s="230">
        <v>-9537549</v>
      </c>
      <c r="D13" s="230">
        <v>-8916703</v>
      </c>
    </row>
    <row r="14" spans="2:4">
      <c r="B14" s="230" t="s">
        <v>290</v>
      </c>
      <c r="C14" s="230">
        <v>-1206145</v>
      </c>
      <c r="D14" s="230">
        <v>-1404253</v>
      </c>
    </row>
    <row r="15" spans="2:4" ht="12" hidden="1" customHeight="1">
      <c r="B15" s="491" t="s">
        <v>477</v>
      </c>
      <c r="C15" s="688">
        <v>0</v>
      </c>
      <c r="D15" s="688">
        <v>0</v>
      </c>
    </row>
    <row r="16" spans="2:4">
      <c r="B16" s="356" t="s">
        <v>478</v>
      </c>
      <c r="C16" s="357">
        <v>-166311815</v>
      </c>
      <c r="D16" s="357">
        <v>-149720736</v>
      </c>
    </row>
    <row r="17"/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5">
    <tabColor theme="9" tint="-0.249977111117893"/>
  </sheetPr>
  <dimension ref="A1:L23"/>
  <sheetViews>
    <sheetView showGridLines="0" workbookViewId="0">
      <selection activeCell="B10" sqref="B10"/>
    </sheetView>
  </sheetViews>
  <sheetFormatPr baseColWidth="10" defaultColWidth="0" defaultRowHeight="12" zeroHeight="1"/>
  <cols>
    <col min="1" max="1" width="8.88671875" style="72" customWidth="1"/>
    <col min="2" max="2" width="65.109375" style="72" customWidth="1"/>
    <col min="3" max="3" width="14.109375" style="72" customWidth="1"/>
    <col min="4" max="4" width="10.5546875" style="72" customWidth="1"/>
    <col min="5" max="5" width="9.88671875" style="72" bestFit="1" customWidth="1"/>
    <col min="6" max="6" width="10.109375" style="72" customWidth="1"/>
    <col min="7" max="12" width="0" style="72" hidden="1" customWidth="1"/>
    <col min="13" max="16384" width="8.88671875" style="72" hidden="1"/>
  </cols>
  <sheetData>
    <row r="1" spans="2:4"/>
    <row r="2" spans="2:4"/>
    <row r="3" spans="2:4">
      <c r="B3" s="882" t="s">
        <v>479</v>
      </c>
      <c r="C3" s="227" t="s">
        <v>700</v>
      </c>
      <c r="D3" s="227" t="s">
        <v>701</v>
      </c>
    </row>
    <row r="4" spans="2:4">
      <c r="B4" s="882"/>
      <c r="C4" s="141" t="s">
        <v>4</v>
      </c>
      <c r="D4" s="140" t="s">
        <v>4</v>
      </c>
    </row>
    <row r="5" spans="2:4">
      <c r="B5" s="235" t="s">
        <v>480</v>
      </c>
      <c r="C5" s="232">
        <v>2747975</v>
      </c>
      <c r="D5" s="232">
        <v>1556300</v>
      </c>
    </row>
    <row r="6" spans="2:4">
      <c r="B6" s="235" t="s">
        <v>481</v>
      </c>
      <c r="C6" s="232">
        <v>-2745712</v>
      </c>
      <c r="D6" s="232">
        <v>-2033642</v>
      </c>
    </row>
    <row r="7" spans="2:4">
      <c r="B7" s="235" t="s">
        <v>689</v>
      </c>
      <c r="C7" s="232">
        <v>100947</v>
      </c>
      <c r="D7" s="232">
        <v>-1530580</v>
      </c>
    </row>
    <row r="8" spans="2:4">
      <c r="B8" s="235" t="s">
        <v>482</v>
      </c>
      <c r="C8" s="503">
        <v>426621</v>
      </c>
      <c r="D8" s="232">
        <v>5344467</v>
      </c>
    </row>
    <row r="9" spans="2:4">
      <c r="B9" s="233" t="s">
        <v>483</v>
      </c>
      <c r="C9" s="234">
        <v>529831</v>
      </c>
      <c r="D9" s="234">
        <v>3336545</v>
      </c>
    </row>
    <row r="10" spans="2:4">
      <c r="B10" s="235" t="s">
        <v>694</v>
      </c>
      <c r="C10" s="232">
        <v>-13877836</v>
      </c>
      <c r="D10" s="232">
        <v>-18971027</v>
      </c>
    </row>
    <row r="11" spans="2:4">
      <c r="B11" s="235" t="s">
        <v>693</v>
      </c>
      <c r="C11" s="232">
        <v>-4368806</v>
      </c>
      <c r="D11" s="232">
        <v>-5031722</v>
      </c>
    </row>
    <row r="12" spans="2:4">
      <c r="B12" s="235" t="s">
        <v>692</v>
      </c>
      <c r="C12" s="232">
        <v>-30433105</v>
      </c>
      <c r="D12" s="232">
        <v>-28070186</v>
      </c>
    </row>
    <row r="13" spans="2:4">
      <c r="B13" s="235" t="s">
        <v>691</v>
      </c>
      <c r="C13" s="232">
        <v>-318176</v>
      </c>
      <c r="D13" s="232">
        <v>-356637</v>
      </c>
    </row>
    <row r="14" spans="2:4">
      <c r="B14" s="235" t="s">
        <v>690</v>
      </c>
      <c r="C14" s="232">
        <v>-3658474</v>
      </c>
      <c r="D14" s="232">
        <v>-1365326</v>
      </c>
    </row>
    <row r="15" spans="2:4">
      <c r="B15" s="235" t="s">
        <v>484</v>
      </c>
      <c r="C15" s="232">
        <v>0</v>
      </c>
      <c r="D15" s="232">
        <v>0</v>
      </c>
    </row>
    <row r="16" spans="2:4">
      <c r="B16" s="235" t="s">
        <v>485</v>
      </c>
      <c r="C16" s="232">
        <v>-424492</v>
      </c>
      <c r="D16" s="232">
        <v>-338332</v>
      </c>
    </row>
    <row r="17" spans="2:4">
      <c r="B17" s="235" t="s">
        <v>486</v>
      </c>
      <c r="C17" s="232">
        <v>3737467</v>
      </c>
      <c r="D17" s="232">
        <v>5279316</v>
      </c>
    </row>
    <row r="18" spans="2:4">
      <c r="B18" s="233" t="s">
        <v>487</v>
      </c>
      <c r="C18" s="234">
        <v>-49343422</v>
      </c>
      <c r="D18" s="234">
        <v>-48853914</v>
      </c>
    </row>
    <row r="19" spans="2:4">
      <c r="B19" s="235" t="s">
        <v>488</v>
      </c>
      <c r="C19" s="232">
        <v>8378546</v>
      </c>
      <c r="D19" s="232">
        <v>14642658</v>
      </c>
    </row>
    <row r="20" spans="2:4">
      <c r="B20" s="235" t="s">
        <v>489</v>
      </c>
      <c r="C20" s="232">
        <v>1741460</v>
      </c>
      <c r="D20" s="232">
        <v>1306192</v>
      </c>
    </row>
    <row r="21" spans="2:4">
      <c r="B21" s="233" t="s">
        <v>96</v>
      </c>
      <c r="C21" s="234">
        <v>10120006</v>
      </c>
      <c r="D21" s="234">
        <v>15948850</v>
      </c>
    </row>
    <row r="22" spans="2:4">
      <c r="B22" s="114"/>
      <c r="C22" s="139">
        <v>0</v>
      </c>
      <c r="D22" s="139">
        <v>0</v>
      </c>
    </row>
    <row r="23" spans="2:4"/>
  </sheetData>
  <mergeCells count="1">
    <mergeCell ref="B3:B4"/>
  </mergeCells>
  <pageMargins left="0.7" right="0.7" top="0.75" bottom="0.75" header="0.3" footer="0.3"/>
  <pageSetup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8"/>
  <dimension ref="B2:I164"/>
  <sheetViews>
    <sheetView showGridLines="0" topLeftCell="A77" workbookViewId="0">
      <selection activeCell="F19" sqref="F19"/>
    </sheetView>
  </sheetViews>
  <sheetFormatPr baseColWidth="10" defaultColWidth="11.44140625" defaultRowHeight="14.4"/>
  <cols>
    <col min="2" max="2" width="62.5546875" style="5" customWidth="1"/>
    <col min="3" max="4" width="13.6640625" style="5" customWidth="1"/>
    <col min="5" max="9" width="13.6640625" style="5" hidden="1" customWidth="1"/>
  </cols>
  <sheetData>
    <row r="2" spans="2:2" hidden="1">
      <c r="B2" s="883" t="s">
        <v>0</v>
      </c>
    </row>
    <row r="3" spans="2:2" hidden="1">
      <c r="B3" s="884"/>
    </row>
    <row r="4" spans="2:2" hidden="1">
      <c r="B4" s="710" t="s">
        <v>5</v>
      </c>
    </row>
    <row r="5" spans="2:2" hidden="1">
      <c r="B5" s="711" t="s">
        <v>7</v>
      </c>
    </row>
    <row r="6" spans="2:2" hidden="1">
      <c r="B6" s="711" t="s">
        <v>9</v>
      </c>
    </row>
    <row r="7" spans="2:2" hidden="1">
      <c r="B7" s="711" t="s">
        <v>11</v>
      </c>
    </row>
    <row r="8" spans="2:2" hidden="1">
      <c r="B8" s="711" t="s">
        <v>490</v>
      </c>
    </row>
    <row r="9" spans="2:2" hidden="1">
      <c r="B9" s="711" t="s">
        <v>14</v>
      </c>
    </row>
    <row r="10" spans="2:2" hidden="1">
      <c r="B10" s="711" t="s">
        <v>16</v>
      </c>
    </row>
    <row r="11" spans="2:2" hidden="1">
      <c r="B11" s="711" t="s">
        <v>491</v>
      </c>
    </row>
    <row r="12" spans="2:2" hidden="1">
      <c r="B12" s="712" t="s">
        <v>492</v>
      </c>
    </row>
    <row r="13" spans="2:2" hidden="1">
      <c r="B13" s="710" t="s">
        <v>22</v>
      </c>
    </row>
    <row r="14" spans="2:2" hidden="1">
      <c r="B14" s="711" t="s">
        <v>9</v>
      </c>
    </row>
    <row r="15" spans="2:2" hidden="1">
      <c r="B15" s="711" t="s">
        <v>11</v>
      </c>
    </row>
    <row r="16" spans="2:2" hidden="1">
      <c r="B16" s="711" t="s">
        <v>26</v>
      </c>
    </row>
    <row r="17" spans="2:2" hidden="1">
      <c r="B17" s="711" t="s">
        <v>30</v>
      </c>
    </row>
    <row r="18" spans="2:2" hidden="1">
      <c r="B18" s="711" t="s">
        <v>493</v>
      </c>
    </row>
    <row r="19" spans="2:2" hidden="1">
      <c r="B19" s="711" t="s">
        <v>494</v>
      </c>
    </row>
    <row r="20" spans="2:2" hidden="1">
      <c r="B20" s="711" t="s">
        <v>32</v>
      </c>
    </row>
    <row r="21" spans="2:2" hidden="1">
      <c r="B21" s="711" t="s">
        <v>495</v>
      </c>
    </row>
    <row r="22" spans="2:2" hidden="1">
      <c r="B22" s="713" t="s">
        <v>496</v>
      </c>
    </row>
    <row r="23" spans="2:2" hidden="1">
      <c r="B23" s="711"/>
    </row>
    <row r="24" spans="2:2" ht="15" hidden="1" thickBot="1">
      <c r="B24" s="25" t="s">
        <v>497</v>
      </c>
    </row>
    <row r="25" spans="2:2" ht="15" hidden="1" thickBot="1"/>
    <row r="26" spans="2:2" hidden="1">
      <c r="B26" s="885" t="s">
        <v>498</v>
      </c>
    </row>
    <row r="27" spans="2:2" hidden="1">
      <c r="B27" s="886"/>
    </row>
    <row r="28" spans="2:2" hidden="1">
      <c r="B28" s="710" t="s">
        <v>39</v>
      </c>
    </row>
    <row r="29" spans="2:2" hidden="1">
      <c r="B29" s="711" t="s">
        <v>59</v>
      </c>
    </row>
    <row r="30" spans="2:2" hidden="1">
      <c r="B30" s="711" t="s">
        <v>43</v>
      </c>
    </row>
    <row r="31" spans="2:2" hidden="1">
      <c r="B31" s="711" t="s">
        <v>239</v>
      </c>
    </row>
    <row r="32" spans="2:2" hidden="1">
      <c r="B32" s="711" t="s">
        <v>46</v>
      </c>
    </row>
    <row r="33" spans="2:2" hidden="1">
      <c r="B33" s="711" t="s">
        <v>48</v>
      </c>
    </row>
    <row r="34" spans="2:2" hidden="1">
      <c r="B34" s="711" t="s">
        <v>499</v>
      </c>
    </row>
    <row r="35" spans="2:2" hidden="1">
      <c r="B35" s="711" t="s">
        <v>500</v>
      </c>
    </row>
    <row r="36" spans="2:2" hidden="1">
      <c r="B36" s="711" t="s">
        <v>54</v>
      </c>
    </row>
    <row r="37" spans="2:2" hidden="1">
      <c r="B37" s="714" t="s">
        <v>501</v>
      </c>
    </row>
    <row r="38" spans="2:2" hidden="1">
      <c r="B38" s="710" t="s">
        <v>57</v>
      </c>
    </row>
    <row r="39" spans="2:2" hidden="1">
      <c r="B39" s="711" t="s">
        <v>59</v>
      </c>
    </row>
    <row r="40" spans="2:2" hidden="1">
      <c r="B40" s="711" t="s">
        <v>43</v>
      </c>
    </row>
    <row r="41" spans="2:2" hidden="1">
      <c r="B41" s="711" t="s">
        <v>62</v>
      </c>
    </row>
    <row r="42" spans="2:2" hidden="1">
      <c r="B42" s="711" t="s">
        <v>48</v>
      </c>
    </row>
    <row r="43" spans="2:2" hidden="1">
      <c r="B43" s="711" t="s">
        <v>66</v>
      </c>
    </row>
    <row r="44" spans="2:2" hidden="1">
      <c r="B44" s="711" t="s">
        <v>500</v>
      </c>
    </row>
    <row r="45" spans="2:2" hidden="1">
      <c r="B45" s="711" t="s">
        <v>54</v>
      </c>
    </row>
    <row r="46" spans="2:2" hidden="1">
      <c r="B46" s="714" t="s">
        <v>502</v>
      </c>
    </row>
    <row r="47" spans="2:2" hidden="1">
      <c r="B47" s="711"/>
    </row>
    <row r="48" spans="2:2" ht="15" hidden="1" thickBot="1">
      <c r="B48" s="2" t="s">
        <v>503</v>
      </c>
    </row>
    <row r="50" spans="2:9" hidden="1">
      <c r="B50" s="26" t="s">
        <v>504</v>
      </c>
      <c r="C50" s="27"/>
    </row>
    <row r="51" spans="2:9" hidden="1">
      <c r="B51" s="711" t="s">
        <v>505</v>
      </c>
      <c r="C51" s="715"/>
    </row>
    <row r="52" spans="2:9" hidden="1">
      <c r="B52" s="711" t="s">
        <v>73</v>
      </c>
      <c r="C52" s="715"/>
    </row>
    <row r="53" spans="2:9" ht="15" hidden="1" thickBot="1">
      <c r="B53" s="28" t="s">
        <v>74</v>
      </c>
      <c r="C53" s="716"/>
    </row>
    <row r="54" spans="2:9" ht="15" hidden="1" thickBot="1">
      <c r="B54" s="29" t="s">
        <v>506</v>
      </c>
      <c r="C54" s="30"/>
    </row>
    <row r="55" spans="2:9" hidden="1">
      <c r="B55" s="31" t="s">
        <v>76</v>
      </c>
      <c r="C55" s="32"/>
    </row>
    <row r="56" spans="2:9" hidden="1">
      <c r="B56" s="711"/>
      <c r="C56" s="717"/>
    </row>
    <row r="57" spans="2:9" ht="15" hidden="1" thickBot="1">
      <c r="B57" s="3" t="s">
        <v>77</v>
      </c>
      <c r="C57" s="718"/>
    </row>
    <row r="58" spans="2:9">
      <c r="F58" s="24"/>
    </row>
    <row r="59" spans="2:9" ht="15" thickBot="1">
      <c r="F59" s="24"/>
    </row>
    <row r="60" spans="2:9" ht="27.6">
      <c r="B60" s="883"/>
      <c r="C60" s="1">
        <v>44651</v>
      </c>
      <c r="D60" s="33">
        <v>44286</v>
      </c>
      <c r="E60" s="33" t="s">
        <v>507</v>
      </c>
      <c r="F60" s="34" t="s">
        <v>508</v>
      </c>
      <c r="G60" s="35"/>
      <c r="H60" s="1">
        <v>44377</v>
      </c>
      <c r="I60" s="33">
        <v>44012</v>
      </c>
    </row>
    <row r="61" spans="2:9">
      <c r="B61" s="884"/>
      <c r="C61" s="23" t="s">
        <v>4</v>
      </c>
      <c r="D61" s="37" t="s">
        <v>4</v>
      </c>
      <c r="E61" s="37" t="s">
        <v>4</v>
      </c>
      <c r="F61" s="38" t="s">
        <v>4</v>
      </c>
      <c r="G61" s="35"/>
      <c r="H61" s="58" t="s">
        <v>4</v>
      </c>
      <c r="I61" s="37" t="s">
        <v>4</v>
      </c>
    </row>
    <row r="62" spans="2:9">
      <c r="B62" s="719" t="s">
        <v>509</v>
      </c>
      <c r="C62" s="720">
        <f>+C84</f>
        <v>0</v>
      </c>
      <c r="D62" s="720">
        <f>+D84</f>
        <v>0</v>
      </c>
      <c r="E62" s="720">
        <f>+C62-H62</f>
        <v>0</v>
      </c>
      <c r="F62" s="720">
        <f>+D62-I62</f>
        <v>-5901815</v>
      </c>
      <c r="H62" s="721">
        <v>0</v>
      </c>
      <c r="I62" s="720">
        <v>5901815</v>
      </c>
    </row>
    <row r="63" spans="2:9">
      <c r="B63" s="719" t="s">
        <v>510</v>
      </c>
      <c r="C63" s="720">
        <f>+C85</f>
        <v>0</v>
      </c>
      <c r="D63" s="720">
        <f>+D85</f>
        <v>0</v>
      </c>
      <c r="E63" s="720">
        <f>+E85</f>
        <v>0</v>
      </c>
      <c r="F63" s="720">
        <f>+D63-I63</f>
        <v>1453826</v>
      </c>
      <c r="H63" s="721">
        <v>0</v>
      </c>
      <c r="I63" s="720">
        <v>-1453826</v>
      </c>
    </row>
    <row r="64" spans="2:9">
      <c r="B64" s="722" t="s">
        <v>511</v>
      </c>
      <c r="C64" s="723">
        <f>+C62+C63</f>
        <v>0</v>
      </c>
      <c r="D64" s="723">
        <f>+D62+D63</f>
        <v>0</v>
      </c>
      <c r="E64" s="723">
        <f>+E62+E63</f>
        <v>0</v>
      </c>
      <c r="F64" s="724">
        <f>+F62+F63</f>
        <v>-4447989</v>
      </c>
      <c r="H64" s="723">
        <f>+H62+H63</f>
        <v>0</v>
      </c>
      <c r="I64" s="723">
        <f>+I62+I63</f>
        <v>4447989</v>
      </c>
    </row>
    <row r="65" spans="2:9">
      <c r="B65" s="719" t="s">
        <v>512</v>
      </c>
      <c r="C65" s="717"/>
      <c r="D65" s="720"/>
      <c r="E65" s="720"/>
      <c r="F65" s="39"/>
      <c r="H65" s="721"/>
      <c r="I65" s="720"/>
    </row>
    <row r="66" spans="2:9">
      <c r="B66" s="719" t="s">
        <v>510</v>
      </c>
      <c r="C66" s="717"/>
      <c r="D66" s="720"/>
      <c r="E66" s="720"/>
      <c r="F66" s="39"/>
      <c r="H66" s="721"/>
      <c r="I66" s="720"/>
    </row>
    <row r="67" spans="2:9">
      <c r="B67" s="722" t="s">
        <v>513</v>
      </c>
      <c r="C67" s="723"/>
      <c r="D67" s="723">
        <f>SUM(D65:D66)</f>
        <v>0</v>
      </c>
      <c r="E67" s="723"/>
      <c r="F67" s="724"/>
      <c r="H67" s="723"/>
      <c r="I67" s="723"/>
    </row>
    <row r="68" spans="2:9" ht="15" thickBot="1">
      <c r="B68" s="57" t="s">
        <v>111</v>
      </c>
      <c r="C68" s="725">
        <f>+SUM(C62:C63)</f>
        <v>0</v>
      </c>
      <c r="D68" s="725">
        <f>+D64+D67</f>
        <v>0</v>
      </c>
      <c r="E68" s="725">
        <f>+SUM(E62:E63)</f>
        <v>0</v>
      </c>
      <c r="F68" s="40">
        <f>+F62+F63</f>
        <v>-4447989</v>
      </c>
      <c r="H68" s="726">
        <f>+SUM(H62:H63)</f>
        <v>0</v>
      </c>
      <c r="I68" s="4">
        <f>+SUM(I62:I63)</f>
        <v>4447989</v>
      </c>
    </row>
    <row r="69" spans="2:9">
      <c r="B69" s="6" t="s">
        <v>514</v>
      </c>
      <c r="C69" s="7" t="e">
        <f>+C68- [17]Result!D21</f>
        <v>#REF!</v>
      </c>
      <c r="D69" s="7" t="e">
        <f>+D68- [17]Result!E21</f>
        <v>#REF!</v>
      </c>
      <c r="E69" s="7" t="e">
        <f>+E68- [17]Result!#REF!</f>
        <v>#REF!</v>
      </c>
      <c r="F69" s="7" t="e">
        <f>+F68- [17]Result!#REF!</f>
        <v>#REF!</v>
      </c>
    </row>
    <row r="70" spans="2:9" ht="15" thickBot="1">
      <c r="F70" s="24"/>
    </row>
    <row r="71" spans="2:9" ht="27.6">
      <c r="B71" s="887" t="s">
        <v>78</v>
      </c>
      <c r="C71" s="59">
        <f>+C60</f>
        <v>44651</v>
      </c>
      <c r="D71" s="59">
        <f>+D60</f>
        <v>44286</v>
      </c>
      <c r="E71" s="33" t="str">
        <f>+E60</f>
        <v>01-07-2021 30-09-2021</v>
      </c>
      <c r="F71" s="34" t="str">
        <f>+F60</f>
        <v>01-07-2020 30-09-2020</v>
      </c>
      <c r="H71" s="36">
        <f>+H60</f>
        <v>44377</v>
      </c>
      <c r="I71" s="34">
        <f>+I60</f>
        <v>44012</v>
      </c>
    </row>
    <row r="72" spans="2:9">
      <c r="B72" s="888"/>
      <c r="C72" s="60" t="s">
        <v>4</v>
      </c>
      <c r="D72" s="60" t="s">
        <v>4</v>
      </c>
      <c r="E72" s="37" t="s">
        <v>4</v>
      </c>
      <c r="F72" s="38" t="s">
        <v>4</v>
      </c>
      <c r="H72" s="41" t="s">
        <v>4</v>
      </c>
      <c r="I72" s="42" t="s">
        <v>4</v>
      </c>
    </row>
    <row r="73" spans="2:9">
      <c r="B73" s="727" t="s">
        <v>80</v>
      </c>
      <c r="C73" s="728">
        <v>0</v>
      </c>
      <c r="D73" s="729"/>
      <c r="E73" s="720">
        <f>+C73-H73</f>
        <v>0</v>
      </c>
      <c r="F73" s="39">
        <f>+D73-I73</f>
        <v>-32884568</v>
      </c>
      <c r="H73" s="730">
        <v>0</v>
      </c>
      <c r="I73" s="39">
        <v>32884568</v>
      </c>
    </row>
    <row r="74" spans="2:9">
      <c r="B74" s="727" t="s">
        <v>82</v>
      </c>
      <c r="C74" s="728">
        <v>0</v>
      </c>
      <c r="D74" s="729"/>
      <c r="E74" s="720">
        <f t="shared" ref="E74:F78" si="0">+C74-H74</f>
        <v>0</v>
      </c>
      <c r="F74" s="39">
        <f t="shared" si="0"/>
        <v>4773441</v>
      </c>
      <c r="H74" s="730">
        <v>0</v>
      </c>
      <c r="I74" s="39">
        <v>-4773441</v>
      </c>
    </row>
    <row r="75" spans="2:9">
      <c r="B75" s="727" t="s">
        <v>84</v>
      </c>
      <c r="C75" s="728">
        <v>0</v>
      </c>
      <c r="D75" s="729"/>
      <c r="E75" s="720">
        <f t="shared" si="0"/>
        <v>0</v>
      </c>
      <c r="F75" s="39">
        <f t="shared" si="0"/>
        <v>5104389</v>
      </c>
      <c r="H75" s="730">
        <v>0</v>
      </c>
      <c r="I75" s="39">
        <v>-5104389</v>
      </c>
    </row>
    <row r="76" spans="2:9">
      <c r="B76" s="727" t="s">
        <v>515</v>
      </c>
      <c r="C76" s="728">
        <v>0</v>
      </c>
      <c r="D76" s="729"/>
      <c r="E76" s="720">
        <f t="shared" si="0"/>
        <v>0</v>
      </c>
      <c r="F76" s="39">
        <f t="shared" si="0"/>
        <v>5916663</v>
      </c>
      <c r="H76" s="730">
        <v>0</v>
      </c>
      <c r="I76" s="39">
        <v>-5916663</v>
      </c>
    </row>
    <row r="77" spans="2:9">
      <c r="B77" s="727" t="s">
        <v>90</v>
      </c>
      <c r="C77" s="728">
        <v>0</v>
      </c>
      <c r="D77" s="729"/>
      <c r="E77" s="720">
        <f t="shared" si="0"/>
        <v>0</v>
      </c>
      <c r="F77" s="39">
        <f t="shared" si="0"/>
        <v>9193849</v>
      </c>
      <c r="H77" s="730">
        <v>0</v>
      </c>
      <c r="I77" s="39">
        <v>-9193849</v>
      </c>
    </row>
    <row r="78" spans="2:9">
      <c r="B78" s="727" t="s">
        <v>516</v>
      </c>
      <c r="C78" s="728">
        <v>0</v>
      </c>
      <c r="D78" s="729"/>
      <c r="E78" s="720">
        <f t="shared" si="0"/>
        <v>0</v>
      </c>
      <c r="F78" s="39">
        <f t="shared" si="0"/>
        <v>-572453</v>
      </c>
      <c r="H78" s="730">
        <v>0</v>
      </c>
      <c r="I78" s="39">
        <v>572453</v>
      </c>
    </row>
    <row r="79" spans="2:9">
      <c r="B79" s="731" t="s">
        <v>517</v>
      </c>
      <c r="C79" s="732">
        <f>+SUM(C73:C78)</f>
        <v>0</v>
      </c>
      <c r="D79" s="732">
        <f>+SUM(D73:D78)</f>
        <v>0</v>
      </c>
      <c r="E79" s="723">
        <f>+SUM(E73:E78)</f>
        <v>0</v>
      </c>
      <c r="F79" s="733">
        <f>+SUM(F73:F78)</f>
        <v>-8468679</v>
      </c>
      <c r="H79" s="722">
        <v>0</v>
      </c>
      <c r="I79" s="733">
        <f>+SUM(I73:I78)</f>
        <v>8468679</v>
      </c>
    </row>
    <row r="80" spans="2:9">
      <c r="B80" s="727" t="s">
        <v>96</v>
      </c>
      <c r="C80" s="728">
        <v>0</v>
      </c>
      <c r="D80" s="729"/>
      <c r="E80" s="720">
        <f t="shared" ref="E80:F83" si="1">+C80-H80</f>
        <v>0</v>
      </c>
      <c r="F80" s="39">
        <f t="shared" si="1"/>
        <v>-162213</v>
      </c>
      <c r="H80" s="730">
        <v>0</v>
      </c>
      <c r="I80" s="39">
        <v>162213</v>
      </c>
    </row>
    <row r="81" spans="2:9">
      <c r="B81" s="727" t="s">
        <v>487</v>
      </c>
      <c r="C81" s="728">
        <v>0</v>
      </c>
      <c r="D81" s="729"/>
      <c r="E81" s="720">
        <f t="shared" si="1"/>
        <v>0</v>
      </c>
      <c r="F81" s="39">
        <f t="shared" si="1"/>
        <v>1651121</v>
      </c>
      <c r="H81" s="730">
        <v>0</v>
      </c>
      <c r="I81" s="39">
        <v>-1651121</v>
      </c>
    </row>
    <row r="82" spans="2:9">
      <c r="B82" s="727" t="s">
        <v>102</v>
      </c>
      <c r="C82" s="728">
        <v>0</v>
      </c>
      <c r="D82" s="729"/>
      <c r="E82" s="720">
        <f t="shared" si="1"/>
        <v>0</v>
      </c>
      <c r="F82" s="39">
        <f t="shared" si="1"/>
        <v>0</v>
      </c>
      <c r="H82" s="730"/>
      <c r="I82" s="39">
        <v>0</v>
      </c>
    </row>
    <row r="83" spans="2:9">
      <c r="B83" s="727" t="s">
        <v>518</v>
      </c>
      <c r="C83" s="728">
        <v>0</v>
      </c>
      <c r="D83" s="729"/>
      <c r="E83" s="720">
        <f t="shared" si="1"/>
        <v>0</v>
      </c>
      <c r="F83" s="39">
        <f t="shared" si="1"/>
        <v>1077956</v>
      </c>
      <c r="H83" s="730">
        <v>0</v>
      </c>
      <c r="I83" s="39">
        <v>-1077956</v>
      </c>
    </row>
    <row r="84" spans="2:9">
      <c r="B84" s="734" t="s">
        <v>519</v>
      </c>
      <c r="C84" s="732">
        <f>+SUM(C79:C83)</f>
        <v>0</v>
      </c>
      <c r="D84" s="732">
        <f>+SUM(D79:D83)</f>
        <v>0</v>
      </c>
      <c r="E84" s="723">
        <f>+SUM(E79:E83)</f>
        <v>0</v>
      </c>
      <c r="F84" s="43">
        <f>+SUM(F79:F83)</f>
        <v>-5901815</v>
      </c>
      <c r="H84" s="735">
        <v>0</v>
      </c>
      <c r="I84" s="43">
        <f>+SUM(I79:I83)</f>
        <v>5901815</v>
      </c>
    </row>
    <row r="85" spans="2:9">
      <c r="B85" s="727" t="s">
        <v>510</v>
      </c>
      <c r="C85" s="728">
        <v>0</v>
      </c>
      <c r="D85" s="729"/>
      <c r="E85" s="720">
        <f>+C85-H85</f>
        <v>0</v>
      </c>
      <c r="F85" s="39">
        <f>+D85-I85</f>
        <v>1453826</v>
      </c>
      <c r="H85" s="730">
        <v>0</v>
      </c>
      <c r="I85" s="39">
        <v>-1453826</v>
      </c>
    </row>
    <row r="86" spans="2:9" ht="15" thickBot="1">
      <c r="B86" s="61" t="s">
        <v>111</v>
      </c>
      <c r="C86" s="736">
        <f>+C84+C85</f>
        <v>0</v>
      </c>
      <c r="D86" s="736">
        <f>+D84+D85</f>
        <v>0</v>
      </c>
      <c r="E86" s="718">
        <f>+E84+E85</f>
        <v>0</v>
      </c>
      <c r="F86" s="40">
        <f>+SUM(F84:F85)</f>
        <v>-4447989</v>
      </c>
      <c r="H86" s="4">
        <v>0</v>
      </c>
      <c r="I86" s="40">
        <v>1359138</v>
      </c>
    </row>
    <row r="87" spans="2:9" hidden="1">
      <c r="B87" s="62" t="s">
        <v>520</v>
      </c>
      <c r="C87" s="63"/>
      <c r="D87" s="64"/>
      <c r="E87" s="44"/>
      <c r="F87" s="44"/>
    </row>
    <row r="88" spans="2:9" hidden="1">
      <c r="B88" s="737" t="s">
        <v>521</v>
      </c>
      <c r="C88" s="738"/>
      <c r="D88" s="739"/>
      <c r="E88" s="740"/>
      <c r="F88" s="740"/>
    </row>
    <row r="89" spans="2:9" hidden="1">
      <c r="B89" s="727" t="s">
        <v>522</v>
      </c>
      <c r="C89" s="728"/>
      <c r="D89" s="729"/>
      <c r="E89" s="720"/>
      <c r="F89" s="720"/>
    </row>
    <row r="90" spans="2:9" hidden="1">
      <c r="B90" s="741" t="s">
        <v>523</v>
      </c>
      <c r="C90" s="742"/>
      <c r="D90" s="743"/>
      <c r="E90" s="744"/>
      <c r="F90" s="744"/>
    </row>
    <row r="91" spans="2:9" ht="15" hidden="1" thickBot="1">
      <c r="B91" s="8"/>
      <c r="C91" s="65"/>
      <c r="D91" s="66"/>
      <c r="E91" s="46"/>
      <c r="F91" s="46"/>
    </row>
    <row r="92" spans="2:9" ht="24.6" thickBot="1">
      <c r="B92" s="67" t="s">
        <v>524</v>
      </c>
      <c r="C92" s="68">
        <v>0</v>
      </c>
      <c r="D92" s="69"/>
      <c r="E92" s="47">
        <f>+C92-H92</f>
        <v>0</v>
      </c>
      <c r="F92" s="48">
        <f>+D92-I92</f>
        <v>-1827527</v>
      </c>
      <c r="H92" s="49">
        <v>0</v>
      </c>
      <c r="I92" s="48">
        <v>1827527</v>
      </c>
    </row>
    <row r="93" spans="2:9">
      <c r="B93" s="50"/>
      <c r="C93" s="45"/>
      <c r="D93" s="46"/>
      <c r="E93" s="46"/>
      <c r="F93" s="46"/>
    </row>
    <row r="94" spans="2:9" ht="15" thickBot="1"/>
    <row r="95" spans="2:9">
      <c r="B95" s="889" t="s">
        <v>525</v>
      </c>
      <c r="C95" s="1">
        <f>+C71</f>
        <v>44651</v>
      </c>
      <c r="D95" s="1">
        <f>+D71</f>
        <v>44286</v>
      </c>
    </row>
    <row r="96" spans="2:9">
      <c r="B96" s="890"/>
      <c r="C96" s="23" t="s">
        <v>4</v>
      </c>
      <c r="D96" s="51" t="s">
        <v>4</v>
      </c>
    </row>
    <row r="97" spans="2:4">
      <c r="B97" s="745" t="s">
        <v>145</v>
      </c>
      <c r="C97" s="746">
        <v>0</v>
      </c>
      <c r="D97" s="747"/>
    </row>
    <row r="98" spans="2:4" ht="27.6" hidden="1">
      <c r="B98" s="745" t="s">
        <v>146</v>
      </c>
      <c r="C98" s="746"/>
      <c r="D98" s="747"/>
    </row>
    <row r="99" spans="2:4" hidden="1">
      <c r="B99" s="745" t="s">
        <v>147</v>
      </c>
      <c r="C99" s="746"/>
      <c r="D99" s="747"/>
    </row>
    <row r="100" spans="2:4" ht="27.6">
      <c r="B100" s="745" t="s">
        <v>148</v>
      </c>
      <c r="C100" s="746">
        <v>0</v>
      </c>
      <c r="D100" s="747"/>
    </row>
    <row r="101" spans="2:4" hidden="1">
      <c r="B101" s="745" t="s">
        <v>149</v>
      </c>
      <c r="C101" s="746"/>
      <c r="D101" s="747"/>
    </row>
    <row r="102" spans="2:4">
      <c r="B102" s="748" t="s">
        <v>526</v>
      </c>
      <c r="C102" s="749">
        <f>+SUM(C97:C100)</f>
        <v>0</v>
      </c>
      <c r="D102" s="750">
        <f>+SUM(D97:D101)</f>
        <v>0</v>
      </c>
    </row>
    <row r="103" spans="2:4">
      <c r="B103" s="745" t="s">
        <v>151</v>
      </c>
      <c r="C103" s="746">
        <v>0</v>
      </c>
      <c r="D103" s="747"/>
    </row>
    <row r="104" spans="2:4" hidden="1">
      <c r="B104" s="745" t="s">
        <v>152</v>
      </c>
      <c r="C104" s="746"/>
      <c r="D104" s="747"/>
    </row>
    <row r="105" spans="2:4">
      <c r="B105" s="745" t="s">
        <v>153</v>
      </c>
      <c r="C105" s="746">
        <v>0</v>
      </c>
      <c r="D105" s="747"/>
    </row>
    <row r="106" spans="2:4" ht="27.6" hidden="1">
      <c r="B106" s="745" t="s">
        <v>154</v>
      </c>
      <c r="C106" s="746">
        <v>0</v>
      </c>
      <c r="D106" s="747"/>
    </row>
    <row r="107" spans="2:4">
      <c r="B107" s="745" t="s">
        <v>155</v>
      </c>
      <c r="C107" s="746">
        <v>0</v>
      </c>
      <c r="D107" s="747"/>
    </row>
    <row r="108" spans="2:4">
      <c r="B108" s="748" t="s">
        <v>156</v>
      </c>
      <c r="C108" s="749">
        <f>+SUM(C103:C107)</f>
        <v>0</v>
      </c>
      <c r="D108" s="750">
        <f>+SUM(D103:D107)</f>
        <v>0</v>
      </c>
    </row>
    <row r="109" spans="2:4" hidden="1">
      <c r="B109" s="745" t="s">
        <v>157</v>
      </c>
      <c r="C109" s="746"/>
      <c r="D109" s="747"/>
    </row>
    <row r="110" spans="2:4" hidden="1">
      <c r="B110" s="745" t="s">
        <v>158</v>
      </c>
      <c r="C110" s="746"/>
      <c r="D110" s="747"/>
    </row>
    <row r="111" spans="2:4" hidden="1">
      <c r="B111" s="745" t="s">
        <v>159</v>
      </c>
      <c r="C111" s="746"/>
      <c r="D111" s="747"/>
    </row>
    <row r="112" spans="2:4" hidden="1">
      <c r="B112" s="745" t="s">
        <v>160</v>
      </c>
      <c r="C112" s="746"/>
      <c r="D112" s="747"/>
    </row>
    <row r="113" spans="2:4">
      <c r="B113" s="745" t="s">
        <v>527</v>
      </c>
      <c r="C113" s="746">
        <v>0</v>
      </c>
      <c r="D113" s="747"/>
    </row>
    <row r="114" spans="2:4" hidden="1">
      <c r="B114" s="745" t="s">
        <v>162</v>
      </c>
      <c r="C114" s="746"/>
      <c r="D114" s="747"/>
    </row>
    <row r="115" spans="2:4">
      <c r="B115" s="748" t="s">
        <v>528</v>
      </c>
      <c r="C115" s="749">
        <v>0</v>
      </c>
      <c r="D115" s="750">
        <f>+SUM(D109:D114)</f>
        <v>0</v>
      </c>
    </row>
    <row r="116" spans="2:4">
      <c r="B116" s="751" t="s">
        <v>164</v>
      </c>
      <c r="C116" s="752">
        <f>+SUM(C97:C107)</f>
        <v>0</v>
      </c>
      <c r="D116" s="52">
        <f>+D102+D108+D115</f>
        <v>0</v>
      </c>
    </row>
    <row r="117" spans="2:4" hidden="1">
      <c r="B117" s="745" t="s">
        <v>165</v>
      </c>
      <c r="C117" s="746"/>
      <c r="D117" s="53"/>
    </row>
    <row r="118" spans="2:4" hidden="1">
      <c r="B118" s="745" t="s">
        <v>166</v>
      </c>
      <c r="C118" s="746"/>
      <c r="D118" s="53"/>
    </row>
    <row r="119" spans="2:4" hidden="1">
      <c r="B119" s="745" t="s">
        <v>167</v>
      </c>
      <c r="C119" s="746"/>
      <c r="D119" s="53"/>
    </row>
    <row r="120" spans="2:4" hidden="1">
      <c r="B120" s="745" t="s">
        <v>168</v>
      </c>
      <c r="C120" s="746"/>
      <c r="D120" s="53"/>
    </row>
    <row r="121" spans="2:4" hidden="1">
      <c r="B121" s="745" t="s">
        <v>169</v>
      </c>
      <c r="C121" s="746"/>
      <c r="D121" s="53"/>
    </row>
    <row r="122" spans="2:4" hidden="1">
      <c r="B122" s="745" t="s">
        <v>170</v>
      </c>
      <c r="C122" s="746"/>
      <c r="D122" s="53"/>
    </row>
    <row r="123" spans="2:4" hidden="1">
      <c r="B123" s="745" t="s">
        <v>171</v>
      </c>
      <c r="C123" s="746"/>
      <c r="D123" s="53"/>
    </row>
    <row r="124" spans="2:4" hidden="1">
      <c r="B124" s="745" t="s">
        <v>172</v>
      </c>
      <c r="C124" s="746"/>
      <c r="D124" s="53"/>
    </row>
    <row r="125" spans="2:4" hidden="1">
      <c r="B125" s="745" t="s">
        <v>529</v>
      </c>
      <c r="C125" s="746"/>
      <c r="D125" s="53"/>
    </row>
    <row r="126" spans="2:4">
      <c r="B126" s="745" t="s">
        <v>173</v>
      </c>
      <c r="C126" s="746">
        <v>0</v>
      </c>
      <c r="D126" s="53"/>
    </row>
    <row r="127" spans="2:4" hidden="1">
      <c r="B127" s="745" t="s">
        <v>174</v>
      </c>
      <c r="C127" s="746"/>
      <c r="D127" s="53"/>
    </row>
    <row r="128" spans="2:4" hidden="1">
      <c r="B128" s="745" t="s">
        <v>175</v>
      </c>
      <c r="C128" s="746"/>
      <c r="D128" s="53"/>
    </row>
    <row r="129" spans="2:4" hidden="1">
      <c r="B129" s="745" t="s">
        <v>176</v>
      </c>
      <c r="C129" s="746"/>
      <c r="D129" s="53"/>
    </row>
    <row r="130" spans="2:4" hidden="1">
      <c r="B130" s="745" t="s">
        <v>177</v>
      </c>
      <c r="C130" s="746"/>
      <c r="D130" s="53"/>
    </row>
    <row r="131" spans="2:4" hidden="1">
      <c r="B131" s="745" t="s">
        <v>178</v>
      </c>
      <c r="C131" s="746"/>
      <c r="D131" s="53"/>
    </row>
    <row r="132" spans="2:4" hidden="1">
      <c r="B132" s="745" t="s">
        <v>179</v>
      </c>
      <c r="C132" s="746"/>
      <c r="D132" s="53"/>
    </row>
    <row r="133" spans="2:4" hidden="1">
      <c r="B133" s="745" t="s">
        <v>180</v>
      </c>
      <c r="C133" s="746"/>
      <c r="D133" s="53"/>
    </row>
    <row r="134" spans="2:4" hidden="1">
      <c r="B134" s="745" t="s">
        <v>181</v>
      </c>
      <c r="C134" s="746"/>
      <c r="D134" s="53"/>
    </row>
    <row r="135" spans="2:4" hidden="1">
      <c r="B135" s="745" t="s">
        <v>182</v>
      </c>
      <c r="C135" s="746"/>
      <c r="D135" s="53"/>
    </row>
    <row r="136" spans="2:4" hidden="1">
      <c r="B136" s="745" t="s">
        <v>183</v>
      </c>
      <c r="C136" s="746"/>
      <c r="D136" s="53"/>
    </row>
    <row r="137" spans="2:4" hidden="1">
      <c r="B137" s="745" t="s">
        <v>158</v>
      </c>
      <c r="C137" s="746"/>
      <c r="D137" s="53"/>
    </row>
    <row r="138" spans="2:4" hidden="1">
      <c r="B138" s="745" t="s">
        <v>160</v>
      </c>
      <c r="C138" s="746"/>
      <c r="D138" s="53"/>
    </row>
    <row r="139" spans="2:4" hidden="1">
      <c r="B139" s="745" t="s">
        <v>184</v>
      </c>
      <c r="C139" s="746"/>
      <c r="D139" s="53"/>
    </row>
    <row r="140" spans="2:4" hidden="1">
      <c r="B140" s="745" t="s">
        <v>162</v>
      </c>
      <c r="C140" s="746"/>
      <c r="D140" s="53"/>
    </row>
    <row r="141" spans="2:4">
      <c r="B141" s="751" t="s">
        <v>185</v>
      </c>
      <c r="C141" s="752">
        <f>+SUM(C126)</f>
        <v>0</v>
      </c>
      <c r="D141" s="52">
        <f>+SUM(D126)</f>
        <v>0</v>
      </c>
    </row>
    <row r="142" spans="2:4" hidden="1">
      <c r="B142" s="745" t="s">
        <v>186</v>
      </c>
      <c r="C142" s="746"/>
      <c r="D142" s="53"/>
    </row>
    <row r="143" spans="2:4" hidden="1">
      <c r="B143" s="745" t="s">
        <v>187</v>
      </c>
      <c r="C143" s="746"/>
      <c r="D143" s="53"/>
    </row>
    <row r="144" spans="2:4" hidden="1">
      <c r="B144" s="745" t="s">
        <v>188</v>
      </c>
      <c r="C144" s="746"/>
      <c r="D144" s="53"/>
    </row>
    <row r="145" spans="2:4" hidden="1">
      <c r="B145" s="745" t="s">
        <v>189</v>
      </c>
      <c r="C145" s="746"/>
      <c r="D145" s="53"/>
    </row>
    <row r="146" spans="2:4">
      <c r="B146" s="745" t="s">
        <v>530</v>
      </c>
      <c r="C146" s="746">
        <v>0</v>
      </c>
      <c r="D146" s="53"/>
    </row>
    <row r="147" spans="2:4">
      <c r="B147" s="745" t="s">
        <v>191</v>
      </c>
      <c r="C147" s="746">
        <v>0</v>
      </c>
      <c r="D147" s="53"/>
    </row>
    <row r="148" spans="2:4">
      <c r="B148" s="748" t="s">
        <v>192</v>
      </c>
      <c r="C148" s="753">
        <f>+SUM(C142:C147)</f>
        <v>0</v>
      </c>
      <c r="D148" s="54">
        <f>+SUM(D142:D147)</f>
        <v>0</v>
      </c>
    </row>
    <row r="149" spans="2:4" hidden="1">
      <c r="B149" s="745" t="s">
        <v>193</v>
      </c>
      <c r="C149" s="746"/>
      <c r="D149" s="53"/>
    </row>
    <row r="150" spans="2:4">
      <c r="B150" s="745" t="s">
        <v>194</v>
      </c>
      <c r="C150" s="746">
        <v>0</v>
      </c>
      <c r="D150" s="53"/>
    </row>
    <row r="151" spans="2:4" hidden="1">
      <c r="B151" s="745" t="s">
        <v>195</v>
      </c>
      <c r="C151" s="746"/>
      <c r="D151" s="53"/>
    </row>
    <row r="152" spans="2:4" hidden="1">
      <c r="B152" s="745" t="s">
        <v>196</v>
      </c>
      <c r="C152" s="746"/>
      <c r="D152" s="53"/>
    </row>
    <row r="153" spans="2:4" hidden="1">
      <c r="B153" s="745" t="s">
        <v>178</v>
      </c>
      <c r="C153" s="746"/>
      <c r="D153" s="53"/>
    </row>
    <row r="154" spans="2:4" hidden="1">
      <c r="B154" s="745" t="s">
        <v>157</v>
      </c>
      <c r="C154" s="746"/>
      <c r="D154" s="53"/>
    </row>
    <row r="155" spans="2:4" hidden="1">
      <c r="B155" s="745" t="s">
        <v>159</v>
      </c>
      <c r="C155" s="746"/>
      <c r="D155" s="53"/>
    </row>
    <row r="156" spans="2:4" hidden="1">
      <c r="B156" s="745" t="s">
        <v>184</v>
      </c>
      <c r="C156" s="746"/>
      <c r="D156" s="53"/>
    </row>
    <row r="157" spans="2:4" hidden="1">
      <c r="B157" s="745" t="s">
        <v>162</v>
      </c>
      <c r="C157" s="746"/>
      <c r="D157" s="53"/>
    </row>
    <row r="158" spans="2:4">
      <c r="B158" s="751" t="s">
        <v>531</v>
      </c>
      <c r="C158" s="752">
        <f>+SUM(C148:C150)</f>
        <v>0</v>
      </c>
      <c r="D158" s="52">
        <f>+SUM(D148:D150)</f>
        <v>0</v>
      </c>
    </row>
    <row r="159" spans="2:4" ht="28.2" thickBot="1">
      <c r="B159" s="754" t="s">
        <v>532</v>
      </c>
      <c r="C159" s="755"/>
      <c r="D159" s="55"/>
    </row>
    <row r="160" spans="2:4">
      <c r="B160" s="756" t="s">
        <v>199</v>
      </c>
      <c r="C160" s="746"/>
      <c r="D160" s="53"/>
    </row>
    <row r="161" spans="2:4">
      <c r="B161" s="745" t="s">
        <v>199</v>
      </c>
      <c r="C161" s="746"/>
      <c r="D161" s="53"/>
    </row>
    <row r="162" spans="2:4">
      <c r="B162" s="751" t="s">
        <v>200</v>
      </c>
      <c r="C162" s="752">
        <f>+C116+C141+C158</f>
        <v>0</v>
      </c>
      <c r="D162" s="52">
        <f>+D116+D141+D158</f>
        <v>0</v>
      </c>
    </row>
    <row r="163" spans="2:4">
      <c r="B163" s="745" t="s">
        <v>533</v>
      </c>
      <c r="C163" s="746">
        <v>0</v>
      </c>
      <c r="D163" s="53"/>
    </row>
    <row r="164" spans="2:4" ht="15" thickBot="1">
      <c r="B164" s="757" t="s">
        <v>534</v>
      </c>
      <c r="C164" s="758">
        <f>+C162+C163</f>
        <v>0</v>
      </c>
      <c r="D164" s="56">
        <f>+D162+D163</f>
        <v>0</v>
      </c>
    </row>
  </sheetData>
  <mergeCells count="5">
    <mergeCell ref="B2:B3"/>
    <mergeCell ref="B26:B27"/>
    <mergeCell ref="B60:B61"/>
    <mergeCell ref="B71:B72"/>
    <mergeCell ref="B95:B9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9">
    <tabColor theme="9" tint="-0.249977111117893"/>
  </sheetPr>
  <dimension ref="A1:H120"/>
  <sheetViews>
    <sheetView showGridLines="0" zoomScaleNormal="100" workbookViewId="0">
      <selection activeCell="B103" sqref="B103"/>
    </sheetView>
  </sheetViews>
  <sheetFormatPr baseColWidth="10" defaultColWidth="0" defaultRowHeight="12" zeroHeight="1"/>
  <cols>
    <col min="1" max="1" width="9.6640625" style="72" customWidth="1"/>
    <col min="2" max="2" width="81.33203125" style="72" customWidth="1"/>
    <col min="3" max="3" width="15" style="72" customWidth="1"/>
    <col min="4" max="4" width="17.6640625" style="72" customWidth="1"/>
    <col min="5" max="5" width="16.6640625" style="72" customWidth="1"/>
    <col min="6" max="6" width="15.109375" style="72" customWidth="1"/>
    <col min="7" max="7" width="2.109375" style="72" customWidth="1"/>
    <col min="8" max="8" width="11.5546875" style="72" customWidth="1"/>
    <col min="9" max="16384" width="11.5546875" style="72" hidden="1"/>
  </cols>
  <sheetData>
    <row r="1" spans="2:6"/>
    <row r="2" spans="2:6"/>
    <row r="3" spans="2:6" ht="15" customHeight="1">
      <c r="B3" s="893" t="s">
        <v>535</v>
      </c>
      <c r="C3" s="892" t="s">
        <v>700</v>
      </c>
      <c r="D3" s="892"/>
      <c r="E3" s="892" t="s">
        <v>701</v>
      </c>
      <c r="F3" s="892"/>
    </row>
    <row r="4" spans="2:6">
      <c r="B4" s="894"/>
      <c r="C4" s="689" t="s">
        <v>536</v>
      </c>
      <c r="D4" s="689" t="s">
        <v>695</v>
      </c>
      <c r="E4" s="689" t="s">
        <v>536</v>
      </c>
      <c r="F4" s="689" t="s">
        <v>695</v>
      </c>
    </row>
    <row r="5" spans="2:6">
      <c r="B5" s="895"/>
      <c r="C5" s="690" t="s">
        <v>4</v>
      </c>
      <c r="D5" s="689" t="s">
        <v>4</v>
      </c>
      <c r="E5" s="689" t="s">
        <v>4</v>
      </c>
      <c r="F5" s="689" t="s">
        <v>4</v>
      </c>
    </row>
    <row r="6" spans="2:6">
      <c r="B6" s="691" t="s">
        <v>537</v>
      </c>
      <c r="C6" s="551">
        <v>621025077</v>
      </c>
      <c r="D6" s="551">
        <v>41676217</v>
      </c>
      <c r="E6" s="551">
        <v>602598942</v>
      </c>
      <c r="F6" s="551">
        <v>38256912</v>
      </c>
    </row>
    <row r="7" spans="2:6">
      <c r="B7" s="691" t="s">
        <v>696</v>
      </c>
      <c r="C7" s="551">
        <v>1391629</v>
      </c>
      <c r="D7" s="551">
        <v>12795147</v>
      </c>
      <c r="E7" s="551">
        <v>1896161</v>
      </c>
      <c r="F7" s="551">
        <v>11790101</v>
      </c>
    </row>
    <row r="8" spans="2:6" ht="24">
      <c r="B8" s="692" t="s">
        <v>538</v>
      </c>
      <c r="C8" s="693">
        <v>622416706</v>
      </c>
      <c r="D8" s="693">
        <v>54471364</v>
      </c>
      <c r="E8" s="693">
        <v>604495103</v>
      </c>
      <c r="F8" s="693">
        <v>50047013</v>
      </c>
    </row>
    <row r="9" spans="2:6">
      <c r="B9" s="691" t="s">
        <v>82</v>
      </c>
      <c r="C9" s="551">
        <v>-68851848</v>
      </c>
      <c r="D9" s="551">
        <v>-14291840</v>
      </c>
      <c r="E9" s="551">
        <v>-75120562</v>
      </c>
      <c r="F9" s="551">
        <v>-13344316</v>
      </c>
    </row>
    <row r="10" spans="2:6">
      <c r="B10" s="691" t="s">
        <v>84</v>
      </c>
      <c r="C10" s="551">
        <v>-68041850</v>
      </c>
      <c r="D10" s="551">
        <v>-15100668</v>
      </c>
      <c r="E10" s="551">
        <v>-63136528</v>
      </c>
      <c r="F10" s="551">
        <v>-13322395</v>
      </c>
    </row>
    <row r="11" spans="2:6">
      <c r="B11" s="691" t="s">
        <v>539</v>
      </c>
      <c r="C11" s="551">
        <v>-163285050</v>
      </c>
      <c r="D11" s="551">
        <v>-14716434</v>
      </c>
      <c r="E11" s="551">
        <v>-144600226</v>
      </c>
      <c r="F11" s="551">
        <v>-14413805</v>
      </c>
    </row>
    <row r="12" spans="2:6">
      <c r="B12" s="691" t="s">
        <v>540</v>
      </c>
      <c r="C12" s="551">
        <v>-79779887</v>
      </c>
      <c r="D12" s="551">
        <v>-2440704</v>
      </c>
      <c r="E12" s="551">
        <v>-75423530</v>
      </c>
      <c r="F12" s="551">
        <v>-2310091</v>
      </c>
    </row>
    <row r="13" spans="2:6">
      <c r="B13" s="691" t="s">
        <v>88</v>
      </c>
      <c r="C13" s="707">
        <v>-216645</v>
      </c>
      <c r="D13" s="707">
        <v>0</v>
      </c>
      <c r="E13" s="551">
        <v>0</v>
      </c>
      <c r="F13" s="551">
        <v>0</v>
      </c>
    </row>
    <row r="14" spans="2:6">
      <c r="B14" s="691" t="s">
        <v>541</v>
      </c>
      <c r="C14" s="707">
        <v>-62295</v>
      </c>
      <c r="D14" s="707">
        <v>589067</v>
      </c>
      <c r="E14" s="551">
        <v>3685254</v>
      </c>
      <c r="F14" s="551">
        <v>-304432</v>
      </c>
    </row>
    <row r="15" spans="2:6">
      <c r="B15" s="691" t="s">
        <v>542</v>
      </c>
      <c r="C15" s="707">
        <v>10048325</v>
      </c>
      <c r="D15" s="707">
        <v>239371</v>
      </c>
      <c r="E15" s="551">
        <v>16224112</v>
      </c>
      <c r="F15" s="551">
        <v>355733</v>
      </c>
    </row>
    <row r="16" spans="2:6">
      <c r="B16" s="691" t="s">
        <v>98</v>
      </c>
      <c r="C16" s="707">
        <v>-49159810</v>
      </c>
      <c r="D16" s="707">
        <v>-409327</v>
      </c>
      <c r="E16" s="551">
        <v>-48657129</v>
      </c>
      <c r="F16" s="551">
        <v>-844241</v>
      </c>
    </row>
    <row r="17" spans="2:6" ht="12" customHeight="1">
      <c r="B17" s="691" t="s">
        <v>543</v>
      </c>
      <c r="C17" s="707">
        <v>-7118223</v>
      </c>
      <c r="D17" s="707">
        <v>-45739</v>
      </c>
      <c r="E17" s="551">
        <v>-12350413</v>
      </c>
      <c r="F17" s="551">
        <v>34067</v>
      </c>
    </row>
    <row r="18" spans="2:6">
      <c r="B18" s="691" t="s">
        <v>623</v>
      </c>
      <c r="C18" s="707">
        <v>-45685121</v>
      </c>
      <c r="D18" s="707">
        <v>88983</v>
      </c>
      <c r="E18" s="551">
        <v>-43742503</v>
      </c>
      <c r="F18" s="551">
        <v>30442</v>
      </c>
    </row>
    <row r="19" spans="2:6">
      <c r="B19" s="692" t="s">
        <v>519</v>
      </c>
      <c r="C19" s="693">
        <v>150264302</v>
      </c>
      <c r="D19" s="693">
        <v>8384073</v>
      </c>
      <c r="E19" s="693">
        <v>161373578</v>
      </c>
      <c r="F19" s="693">
        <v>5927975</v>
      </c>
    </row>
    <row r="20" spans="2:6">
      <c r="B20" s="691" t="s">
        <v>544</v>
      </c>
      <c r="C20" s="504">
        <v>-32412113</v>
      </c>
      <c r="D20" s="504">
        <v>-1894605</v>
      </c>
      <c r="E20" s="504">
        <v>-32554166</v>
      </c>
      <c r="F20" s="504">
        <v>-1355071</v>
      </c>
    </row>
    <row r="21" spans="2:6">
      <c r="B21" s="692" t="s">
        <v>545</v>
      </c>
      <c r="C21" s="693">
        <v>117852189</v>
      </c>
      <c r="D21" s="693">
        <v>6489468</v>
      </c>
      <c r="E21" s="693">
        <v>128819412</v>
      </c>
      <c r="F21" s="693">
        <v>4572904</v>
      </c>
    </row>
    <row r="22" spans="2:6">
      <c r="B22" s="692" t="s">
        <v>546</v>
      </c>
      <c r="C22" s="693">
        <v>117850181</v>
      </c>
      <c r="D22" s="693">
        <v>6489468</v>
      </c>
      <c r="E22" s="693">
        <v>128817517</v>
      </c>
      <c r="F22" s="693">
        <v>4572904</v>
      </c>
    </row>
    <row r="23" spans="2:6">
      <c r="B23" s="691" t="s">
        <v>547</v>
      </c>
      <c r="C23" s="694">
        <v>2008</v>
      </c>
      <c r="D23" s="694">
        <v>0</v>
      </c>
      <c r="E23" s="694">
        <v>1895</v>
      </c>
      <c r="F23" s="694">
        <v>0</v>
      </c>
    </row>
    <row r="24" spans="2:6">
      <c r="B24" s="236"/>
    </row>
    <row r="25" spans="2:6"/>
    <row r="26" spans="2:6" ht="15" customHeight="1">
      <c r="B26" s="893" t="s">
        <v>548</v>
      </c>
      <c r="C26" s="892" t="s">
        <v>700</v>
      </c>
      <c r="D26" s="892"/>
      <c r="E26" s="892" t="s">
        <v>701</v>
      </c>
      <c r="F26" s="892"/>
    </row>
    <row r="27" spans="2:6">
      <c r="B27" s="894"/>
      <c r="C27" s="689" t="s">
        <v>536</v>
      </c>
      <c r="D27" s="689" t="s">
        <v>695</v>
      </c>
      <c r="E27" s="689" t="s">
        <v>536</v>
      </c>
      <c r="F27" s="689" t="s">
        <v>695</v>
      </c>
    </row>
    <row r="28" spans="2:6">
      <c r="B28" s="895"/>
      <c r="C28" s="690" t="s">
        <v>4</v>
      </c>
      <c r="D28" s="689" t="s">
        <v>4</v>
      </c>
      <c r="E28" s="690" t="s">
        <v>4</v>
      </c>
      <c r="F28" s="689" t="s">
        <v>4</v>
      </c>
    </row>
    <row r="29" spans="2:6">
      <c r="B29" s="691" t="s">
        <v>549</v>
      </c>
      <c r="C29" s="694">
        <v>268464753</v>
      </c>
      <c r="D29" s="694">
        <v>28925565</v>
      </c>
      <c r="E29" s="694">
        <v>265846421</v>
      </c>
      <c r="F29" s="694">
        <v>28599831</v>
      </c>
    </row>
    <row r="30" spans="2:6">
      <c r="B30" s="691" t="s">
        <v>550</v>
      </c>
      <c r="C30" s="694">
        <v>2707185958</v>
      </c>
      <c r="D30" s="694">
        <v>23209467</v>
      </c>
      <c r="E30" s="694">
        <v>2126513947</v>
      </c>
      <c r="F30" s="694">
        <v>23067859</v>
      </c>
    </row>
    <row r="31" spans="2:6">
      <c r="B31" s="692" t="s">
        <v>551</v>
      </c>
      <c r="C31" s="693">
        <v>2975650711</v>
      </c>
      <c r="D31" s="693">
        <v>52135032</v>
      </c>
      <c r="E31" s="693">
        <v>2392360368</v>
      </c>
      <c r="F31" s="693">
        <v>51667690</v>
      </c>
    </row>
    <row r="32" spans="2:6">
      <c r="B32" s="691" t="s">
        <v>552</v>
      </c>
      <c r="C32" s="694">
        <v>344867959</v>
      </c>
      <c r="D32" s="694">
        <v>15478218</v>
      </c>
      <c r="E32" s="694">
        <v>363472077</v>
      </c>
      <c r="F32" s="694">
        <v>18844378</v>
      </c>
    </row>
    <row r="33" spans="2:6">
      <c r="B33" s="691" t="s">
        <v>553</v>
      </c>
      <c r="C33" s="694">
        <v>1374182499</v>
      </c>
      <c r="D33" s="694">
        <v>1141600</v>
      </c>
      <c r="E33" s="694">
        <v>1174267381</v>
      </c>
      <c r="F33" s="694">
        <v>1304924</v>
      </c>
    </row>
    <row r="34" spans="2:6">
      <c r="B34" s="692" t="s">
        <v>554</v>
      </c>
      <c r="C34" s="693">
        <v>1719050458</v>
      </c>
      <c r="D34" s="693">
        <v>16619818</v>
      </c>
      <c r="E34" s="693">
        <v>1537739458</v>
      </c>
      <c r="F34" s="693">
        <v>20149302</v>
      </c>
    </row>
    <row r="35" spans="2:6">
      <c r="B35" s="691" t="s">
        <v>555</v>
      </c>
      <c r="C35" s="694">
        <v>1256551736</v>
      </c>
      <c r="D35" s="694">
        <v>35515214</v>
      </c>
      <c r="E35" s="694">
        <v>854589442</v>
      </c>
      <c r="F35" s="694">
        <v>31518388</v>
      </c>
    </row>
    <row r="36" spans="2:6">
      <c r="B36" s="691" t="s">
        <v>556</v>
      </c>
      <c r="C36" s="694">
        <v>48517</v>
      </c>
      <c r="D36" s="694">
        <v>0</v>
      </c>
      <c r="E36" s="694">
        <v>31468</v>
      </c>
      <c r="F36" s="694">
        <v>0</v>
      </c>
    </row>
    <row r="37" spans="2:6">
      <c r="B37" s="692" t="s">
        <v>557</v>
      </c>
      <c r="C37" s="693">
        <v>1256600253</v>
      </c>
      <c r="D37" s="693">
        <v>35515214</v>
      </c>
      <c r="E37" s="693">
        <v>854620910</v>
      </c>
      <c r="F37" s="693">
        <v>31518388</v>
      </c>
    </row>
    <row r="38" spans="2:6">
      <c r="B38" s="692" t="s">
        <v>558</v>
      </c>
      <c r="C38" s="693">
        <v>2975650711</v>
      </c>
      <c r="D38" s="693">
        <v>52135032</v>
      </c>
      <c r="E38" s="693">
        <v>2392360368</v>
      </c>
      <c r="F38" s="693">
        <v>51667690</v>
      </c>
    </row>
    <row r="39" spans="2:6" hidden="1">
      <c r="B39" s="236"/>
      <c r="C39" s="237"/>
      <c r="D39" s="237">
        <v>0</v>
      </c>
      <c r="E39" s="237"/>
      <c r="F39" s="237">
        <v>0</v>
      </c>
    </row>
    <row r="40" spans="2:6">
      <c r="B40" s="236"/>
      <c r="C40" s="238"/>
      <c r="D40" s="238"/>
      <c r="E40" s="238"/>
      <c r="F40" s="238"/>
    </row>
    <row r="41" spans="2:6" ht="15" customHeight="1">
      <c r="B41" s="896" t="s">
        <v>559</v>
      </c>
      <c r="C41" s="899" t="s">
        <v>700</v>
      </c>
      <c r="D41" s="899"/>
      <c r="E41" s="900" t="s">
        <v>701</v>
      </c>
      <c r="F41" s="901"/>
    </row>
    <row r="42" spans="2:6">
      <c r="B42" s="897"/>
      <c r="C42" s="689" t="s">
        <v>536</v>
      </c>
      <c r="D42" s="689" t="s">
        <v>695</v>
      </c>
      <c r="E42" s="689" t="s">
        <v>536</v>
      </c>
      <c r="F42" s="239" t="s">
        <v>695</v>
      </c>
    </row>
    <row r="43" spans="2:6">
      <c r="B43" s="898"/>
      <c r="C43" s="689" t="s">
        <v>4</v>
      </c>
      <c r="D43" s="689" t="s">
        <v>4</v>
      </c>
      <c r="E43" s="690" t="s">
        <v>4</v>
      </c>
      <c r="F43" s="239" t="s">
        <v>4</v>
      </c>
    </row>
    <row r="44" spans="2:6">
      <c r="B44" s="244" t="s">
        <v>560</v>
      </c>
      <c r="C44" s="694">
        <v>277609940</v>
      </c>
      <c r="D44" s="694">
        <v>7122601</v>
      </c>
      <c r="E44" s="694">
        <v>227353504</v>
      </c>
      <c r="F44" s="694">
        <v>6840644</v>
      </c>
    </row>
    <row r="45" spans="2:6">
      <c r="B45" s="245" t="s">
        <v>561</v>
      </c>
      <c r="C45" s="694">
        <v>-173547896</v>
      </c>
      <c r="D45" s="694">
        <v>-1925055</v>
      </c>
      <c r="E45" s="694">
        <v>-147554361</v>
      </c>
      <c r="F45" s="694">
        <v>-1413943</v>
      </c>
    </row>
    <row r="46" spans="2:6">
      <c r="B46" s="245" t="s">
        <v>562</v>
      </c>
      <c r="C46" s="694">
        <v>-105960069</v>
      </c>
      <c r="D46" s="694">
        <v>-3697771</v>
      </c>
      <c r="E46" s="694">
        <v>-152858724</v>
      </c>
      <c r="F46" s="694">
        <v>-2545780</v>
      </c>
    </row>
    <row r="47" spans="2:6"/>
    <row r="48" spans="2:6"/>
    <row r="49" spans="2:6">
      <c r="B49" s="891" t="s">
        <v>563</v>
      </c>
      <c r="C49" s="695" t="s">
        <v>700</v>
      </c>
      <c r="D49" s="695" t="s">
        <v>701</v>
      </c>
    </row>
    <row r="50" spans="2:6">
      <c r="B50" s="891"/>
      <c r="C50" s="696" t="s">
        <v>4</v>
      </c>
      <c r="D50" s="696" t="s">
        <v>4</v>
      </c>
    </row>
    <row r="51" spans="2:6">
      <c r="B51" s="691" t="s">
        <v>564</v>
      </c>
      <c r="C51" s="504">
        <v>676888070</v>
      </c>
      <c r="D51" s="505">
        <v>654542116</v>
      </c>
      <c r="E51" s="240"/>
      <c r="F51" s="240"/>
    </row>
    <row r="52" spans="2:6">
      <c r="B52" s="691" t="s">
        <v>565</v>
      </c>
      <c r="C52" s="697">
        <v>0</v>
      </c>
      <c r="D52" s="697">
        <v>0</v>
      </c>
    </row>
    <row r="53" spans="2:6">
      <c r="B53" s="691" t="s">
        <v>697</v>
      </c>
      <c r="C53" s="510">
        <v>-14186776</v>
      </c>
      <c r="D53" s="510">
        <v>-13686262</v>
      </c>
      <c r="E53" s="70"/>
      <c r="F53" s="70"/>
    </row>
    <row r="54" spans="2:6">
      <c r="B54" s="692" t="s">
        <v>80</v>
      </c>
      <c r="C54" s="698">
        <v>662701294</v>
      </c>
      <c r="D54" s="698">
        <v>640855854</v>
      </c>
      <c r="E54" s="115"/>
      <c r="F54" s="115"/>
    </row>
    <row r="55" spans="2:6">
      <c r="C55" s="116"/>
      <c r="D55" s="116"/>
      <c r="E55" s="115"/>
      <c r="F55" s="115"/>
    </row>
    <row r="56" spans="2:6">
      <c r="C56" s="116"/>
      <c r="E56" s="114"/>
      <c r="F56" s="114"/>
    </row>
    <row r="57" spans="2:6">
      <c r="B57" s="891" t="s">
        <v>566</v>
      </c>
      <c r="C57" s="695" t="s">
        <v>700</v>
      </c>
      <c r="D57" s="695" t="s">
        <v>701</v>
      </c>
      <c r="E57" s="114"/>
      <c r="F57" s="114"/>
    </row>
    <row r="58" spans="2:6">
      <c r="B58" s="891"/>
      <c r="C58" s="699" t="s">
        <v>4</v>
      </c>
      <c r="D58" s="699" t="s">
        <v>4</v>
      </c>
      <c r="E58" s="114"/>
      <c r="F58" s="114"/>
    </row>
    <row r="59" spans="2:6">
      <c r="B59" s="691" t="s">
        <v>567</v>
      </c>
      <c r="C59" s="504">
        <v>124339649</v>
      </c>
      <c r="D59" s="504">
        <v>133390421</v>
      </c>
      <c r="E59" s="114"/>
      <c r="F59" s="114"/>
    </row>
    <row r="60" spans="2:6">
      <c r="B60" s="691" t="s">
        <v>565</v>
      </c>
      <c r="C60" s="697">
        <v>-1756261</v>
      </c>
      <c r="D60" s="697">
        <v>-1554463</v>
      </c>
      <c r="E60" s="114"/>
      <c r="F60" s="114"/>
    </row>
    <row r="61" spans="2:6">
      <c r="B61" s="691" t="s">
        <v>568</v>
      </c>
      <c r="C61" s="694">
        <v>2008</v>
      </c>
      <c r="D61" s="694">
        <v>1895</v>
      </c>
      <c r="E61" s="148"/>
      <c r="F61" s="148"/>
    </row>
    <row r="62" spans="2:6">
      <c r="B62" s="692" t="s">
        <v>569</v>
      </c>
      <c r="C62" s="698">
        <v>122585396</v>
      </c>
      <c r="D62" s="698">
        <v>131837853</v>
      </c>
      <c r="E62" s="115"/>
      <c r="F62" s="115"/>
    </row>
    <row r="63" spans="2:6"/>
    <row r="64" spans="2:6"/>
    <row r="65" spans="2:6">
      <c r="B65" s="891" t="s">
        <v>570</v>
      </c>
      <c r="C65" s="695" t="s">
        <v>700</v>
      </c>
      <c r="D65" s="695" t="s">
        <v>701</v>
      </c>
    </row>
    <row r="66" spans="2:6">
      <c r="B66" s="891"/>
      <c r="C66" s="700" t="s">
        <v>4</v>
      </c>
      <c r="D66" s="700" t="s">
        <v>4</v>
      </c>
    </row>
    <row r="67" spans="2:6">
      <c r="B67" s="701" t="s">
        <v>710</v>
      </c>
      <c r="C67" s="702"/>
      <c r="D67" s="702"/>
    </row>
    <row r="68" spans="2:6">
      <c r="B68" s="691" t="s">
        <v>571</v>
      </c>
      <c r="C68" s="506">
        <v>3027785743</v>
      </c>
      <c r="D68" s="506">
        <v>2444028058</v>
      </c>
      <c r="E68" s="116"/>
      <c r="F68" s="116"/>
    </row>
    <row r="69" spans="2:6">
      <c r="B69" s="691" t="s">
        <v>565</v>
      </c>
      <c r="C69" s="703">
        <v>272611464</v>
      </c>
      <c r="D69" s="703">
        <v>273128342</v>
      </c>
      <c r="E69" s="116"/>
      <c r="F69" s="116"/>
    </row>
    <row r="70" spans="2:6">
      <c r="B70" s="691" t="s">
        <v>698</v>
      </c>
      <c r="C70" s="510">
        <v>-9626408</v>
      </c>
      <c r="D70" s="510">
        <v>-20680329</v>
      </c>
      <c r="E70" s="70"/>
      <c r="F70" s="70"/>
    </row>
    <row r="71" spans="2:6">
      <c r="B71" s="692" t="s">
        <v>572</v>
      </c>
      <c r="C71" s="698">
        <v>3290770799</v>
      </c>
      <c r="D71" s="698">
        <v>2696476071</v>
      </c>
      <c r="E71" s="115"/>
      <c r="F71" s="115"/>
    </row>
    <row r="72" spans="2:6">
      <c r="B72" s="701" t="s">
        <v>573</v>
      </c>
      <c r="C72" s="704"/>
      <c r="D72" s="704"/>
      <c r="E72" s="115"/>
      <c r="F72" s="115"/>
    </row>
    <row r="73" spans="2:6">
      <c r="B73" s="691" t="s">
        <v>574</v>
      </c>
      <c r="C73" s="506">
        <v>1735670276</v>
      </c>
      <c r="D73" s="506">
        <v>1557888760</v>
      </c>
      <c r="E73" s="240"/>
      <c r="F73" s="114"/>
    </row>
    <row r="74" spans="2:6">
      <c r="B74" s="691" t="s">
        <v>565</v>
      </c>
      <c r="C74" s="702">
        <v>980868</v>
      </c>
      <c r="D74" s="702">
        <v>1239382</v>
      </c>
      <c r="E74" s="240"/>
      <c r="F74" s="114"/>
    </row>
    <row r="75" spans="2:6">
      <c r="B75" s="691" t="s">
        <v>698</v>
      </c>
      <c r="C75" s="705">
        <v>-9626409</v>
      </c>
      <c r="D75" s="705">
        <v>-20680329</v>
      </c>
      <c r="E75" s="70"/>
      <c r="F75" s="70"/>
    </row>
    <row r="76" spans="2:6">
      <c r="B76" s="692" t="s">
        <v>554</v>
      </c>
      <c r="C76" s="698">
        <v>1727024735</v>
      </c>
      <c r="D76" s="698">
        <v>1538447813</v>
      </c>
      <c r="E76" s="115"/>
      <c r="F76" s="115"/>
    </row>
    <row r="77" spans="2:6">
      <c r="B77" s="701" t="s">
        <v>575</v>
      </c>
      <c r="C77" s="705"/>
      <c r="D77" s="705"/>
      <c r="E77" s="115"/>
      <c r="F77" s="115"/>
    </row>
    <row r="78" spans="2:6">
      <c r="B78" s="691" t="s">
        <v>576</v>
      </c>
      <c r="C78" s="506">
        <v>1292066950</v>
      </c>
      <c r="D78" s="703">
        <v>886107830</v>
      </c>
      <c r="E78" s="240"/>
      <c r="F78" s="114"/>
    </row>
    <row r="79" spans="2:6">
      <c r="B79" s="691" t="s">
        <v>565</v>
      </c>
      <c r="C79" s="705">
        <v>-373080577.28669417</v>
      </c>
      <c r="D79" s="705">
        <v>-170258140.8943193</v>
      </c>
      <c r="E79" s="70"/>
      <c r="F79" s="70"/>
    </row>
    <row r="80" spans="2:6" hidden="1">
      <c r="B80" s="691" t="s">
        <v>698</v>
      </c>
      <c r="C80" s="705">
        <v>0</v>
      </c>
      <c r="D80" s="705">
        <v>0</v>
      </c>
      <c r="E80" s="240"/>
      <c r="F80" s="114"/>
    </row>
    <row r="81" spans="2:6">
      <c r="B81" s="692" t="s">
        <v>577</v>
      </c>
      <c r="C81" s="698">
        <v>918986372.71330583</v>
      </c>
      <c r="D81" s="698">
        <v>715849689.1056807</v>
      </c>
      <c r="E81" s="241"/>
      <c r="F81" s="241"/>
    </row>
    <row r="82" spans="2:6">
      <c r="E82" s="101"/>
      <c r="F82" s="101"/>
    </row>
    <row r="83" spans="2:6"/>
    <row r="84" spans="2:6">
      <c r="B84" s="891" t="s">
        <v>578</v>
      </c>
      <c r="C84" s="695" t="s">
        <v>700</v>
      </c>
      <c r="D84" s="695" t="s">
        <v>701</v>
      </c>
    </row>
    <row r="85" spans="2:6">
      <c r="B85" s="891"/>
      <c r="C85" s="700" t="s">
        <v>4</v>
      </c>
      <c r="D85" s="700" t="s">
        <v>4</v>
      </c>
    </row>
    <row r="86" spans="2:6">
      <c r="B86" s="691" t="s">
        <v>579</v>
      </c>
      <c r="C86" s="702">
        <v>284732541</v>
      </c>
      <c r="D86" s="694">
        <v>234194148</v>
      </c>
    </row>
    <row r="87" spans="2:6">
      <c r="B87" s="691" t="s">
        <v>565</v>
      </c>
      <c r="C87" s="694">
        <v>-1904198</v>
      </c>
      <c r="D87" s="694">
        <v>-1474686</v>
      </c>
      <c r="E87" s="70"/>
      <c r="F87" s="70"/>
    </row>
    <row r="88" spans="2:6">
      <c r="B88" s="691" t="s">
        <v>698</v>
      </c>
      <c r="C88" s="705">
        <v>-2528770</v>
      </c>
      <c r="D88" s="705">
        <v>0</v>
      </c>
      <c r="E88" s="70"/>
      <c r="F88" s="70"/>
    </row>
    <row r="89" spans="2:6">
      <c r="B89" s="692" t="s">
        <v>580</v>
      </c>
      <c r="C89" s="698">
        <v>280299573</v>
      </c>
      <c r="D89" s="698">
        <v>232719462</v>
      </c>
      <c r="E89" s="242"/>
      <c r="F89" s="242"/>
    </row>
    <row r="90" spans="2:6">
      <c r="B90" s="243"/>
      <c r="C90" s="100"/>
      <c r="D90" s="100"/>
      <c r="E90" s="242"/>
      <c r="F90" s="242"/>
    </row>
    <row r="91" spans="2:6">
      <c r="E91" s="242"/>
      <c r="F91" s="242"/>
    </row>
    <row r="92" spans="2:6">
      <c r="B92" s="891" t="s">
        <v>581</v>
      </c>
      <c r="C92" s="695" t="s">
        <v>700</v>
      </c>
      <c r="D92" s="695" t="s">
        <v>701</v>
      </c>
      <c r="E92" s="242"/>
      <c r="F92" s="242"/>
    </row>
    <row r="93" spans="2:6">
      <c r="B93" s="891"/>
      <c r="C93" s="700" t="s">
        <v>4</v>
      </c>
      <c r="D93" s="700" t="s">
        <v>4</v>
      </c>
      <c r="E93" s="242"/>
      <c r="F93" s="242"/>
    </row>
    <row r="94" spans="2:6">
      <c r="B94" s="246" t="s">
        <v>582</v>
      </c>
      <c r="C94" s="706">
        <v>-175472951</v>
      </c>
      <c r="D94" s="705">
        <v>-148968304</v>
      </c>
      <c r="E94" s="242"/>
      <c r="F94" s="242"/>
    </row>
    <row r="95" spans="2:6">
      <c r="B95" s="691" t="s">
        <v>565</v>
      </c>
      <c r="C95" s="694"/>
      <c r="D95" s="705">
        <v>-1808</v>
      </c>
      <c r="E95" s="242"/>
      <c r="F95" s="242"/>
    </row>
    <row r="96" spans="2:6">
      <c r="B96" s="691" t="s">
        <v>698</v>
      </c>
      <c r="C96" s="705">
        <v>-869000</v>
      </c>
      <c r="D96" s="705">
        <v>-1032180</v>
      </c>
      <c r="E96" s="242"/>
      <c r="F96" s="242"/>
    </row>
    <row r="97" spans="2:6">
      <c r="B97" s="692" t="s">
        <v>583</v>
      </c>
      <c r="C97" s="698">
        <v>-176341951</v>
      </c>
      <c r="D97" s="698">
        <v>-150002292</v>
      </c>
      <c r="E97" s="242"/>
      <c r="F97" s="242"/>
    </row>
    <row r="98" spans="2:6">
      <c r="B98" s="243"/>
      <c r="C98" s="100"/>
      <c r="D98" s="100"/>
      <c r="E98" s="242"/>
      <c r="F98" s="242"/>
    </row>
    <row r="99" spans="2:6">
      <c r="E99" s="242"/>
      <c r="F99" s="242"/>
    </row>
    <row r="100" spans="2:6">
      <c r="B100" s="891" t="s">
        <v>584</v>
      </c>
      <c r="C100" s="695" t="s">
        <v>700</v>
      </c>
      <c r="D100" s="695" t="s">
        <v>701</v>
      </c>
      <c r="E100" s="242"/>
      <c r="F100" s="242"/>
    </row>
    <row r="101" spans="2:6">
      <c r="B101" s="891"/>
      <c r="C101" s="700" t="s">
        <v>4</v>
      </c>
      <c r="D101" s="700" t="s">
        <v>4</v>
      </c>
      <c r="E101" s="242"/>
      <c r="F101" s="242"/>
    </row>
    <row r="102" spans="2:6">
      <c r="B102" s="691" t="s">
        <v>585</v>
      </c>
      <c r="C102" s="694">
        <v>-109657840</v>
      </c>
      <c r="D102" s="694">
        <v>-155404505</v>
      </c>
      <c r="E102" s="242"/>
      <c r="F102" s="242"/>
    </row>
    <row r="103" spans="2:6">
      <c r="B103" s="691" t="s">
        <v>565</v>
      </c>
      <c r="C103" s="694">
        <v>1497913</v>
      </c>
      <c r="D103" s="694">
        <v>1904697</v>
      </c>
      <c r="E103" s="242"/>
      <c r="F103" s="242"/>
    </row>
    <row r="104" spans="2:6">
      <c r="B104" s="691" t="s">
        <v>698</v>
      </c>
      <c r="C104" s="705">
        <v>3397770</v>
      </c>
      <c r="D104" s="705">
        <v>1032180</v>
      </c>
      <c r="E104" s="242"/>
      <c r="F104" s="242"/>
    </row>
    <row r="105" spans="2:6">
      <c r="B105" s="692" t="s">
        <v>586</v>
      </c>
      <c r="C105" s="698">
        <v>-104762157</v>
      </c>
      <c r="D105" s="698">
        <v>-152467628</v>
      </c>
      <c r="E105" s="242"/>
      <c r="F105" s="242"/>
    </row>
    <row r="110" spans="2:6"/>
    <row r="111" spans="2:6"/>
    <row r="112" spans="2:6"/>
    <row r="113"/>
    <row r="114"/>
    <row r="115"/>
    <row r="116"/>
    <row r="117"/>
    <row r="120"/>
  </sheetData>
  <mergeCells count="15">
    <mergeCell ref="B100:B101"/>
    <mergeCell ref="E3:F3"/>
    <mergeCell ref="B3:B5"/>
    <mergeCell ref="B26:B28"/>
    <mergeCell ref="C26:D26"/>
    <mergeCell ref="E26:F26"/>
    <mergeCell ref="B41:B43"/>
    <mergeCell ref="C41:D41"/>
    <mergeCell ref="E41:F41"/>
    <mergeCell ref="C3:D3"/>
    <mergeCell ref="B49:B50"/>
    <mergeCell ref="B57:B58"/>
    <mergeCell ref="B65:B66"/>
    <mergeCell ref="B84:B85"/>
    <mergeCell ref="B92:B9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61">
    <tabColor theme="9" tint="-0.249977111117893"/>
  </sheetPr>
  <dimension ref="A1:O31"/>
  <sheetViews>
    <sheetView showGridLines="0" topLeftCell="I2" workbookViewId="0">
      <selection activeCell="O4" sqref="J4:O4"/>
    </sheetView>
  </sheetViews>
  <sheetFormatPr baseColWidth="10" defaultColWidth="0" defaultRowHeight="12" zeroHeight="1"/>
  <cols>
    <col min="1" max="1" width="3" style="71" customWidth="1"/>
    <col min="2" max="2" width="3.6640625" style="71" bestFit="1" customWidth="1"/>
    <col min="3" max="3" width="34.6640625" style="71" customWidth="1"/>
    <col min="4" max="5" width="12.33203125" style="71" customWidth="1"/>
    <col min="6" max="6" width="12.33203125" style="509" customWidth="1"/>
    <col min="7" max="8" width="12.33203125" style="71" customWidth="1"/>
    <col min="9" max="9" width="10.88671875" style="343" customWidth="1"/>
    <col min="10" max="10" width="33.109375" style="71" customWidth="1"/>
    <col min="11" max="13" width="15.88671875" style="71" customWidth="1"/>
    <col min="14" max="14" width="15.44140625" style="71" customWidth="1"/>
    <col min="15" max="15" width="44" style="71" customWidth="1"/>
    <col min="16" max="16384" width="44" style="71" hidden="1"/>
  </cols>
  <sheetData>
    <row r="1" spans="3:14" ht="12.6" hidden="1" thickBot="1">
      <c r="F1" s="71"/>
    </row>
    <row r="2" spans="3:14" ht="34.5" customHeight="1">
      <c r="C2" s="344" t="s">
        <v>700</v>
      </c>
      <c r="D2" s="345" t="s">
        <v>549</v>
      </c>
      <c r="E2" s="345" t="s">
        <v>550</v>
      </c>
      <c r="F2" s="345" t="s">
        <v>552</v>
      </c>
      <c r="G2" s="345" t="s">
        <v>553</v>
      </c>
      <c r="H2" s="346" t="s">
        <v>632</v>
      </c>
      <c r="I2" s="347"/>
      <c r="J2" s="344" t="s">
        <v>700</v>
      </c>
      <c r="K2" s="345" t="s">
        <v>699</v>
      </c>
      <c r="L2" s="345" t="s">
        <v>587</v>
      </c>
      <c r="M2" s="345" t="s">
        <v>588</v>
      </c>
      <c r="N2" s="346" t="s">
        <v>589</v>
      </c>
    </row>
    <row r="3" spans="3:14" ht="17.25" customHeight="1">
      <c r="C3" s="348" t="s">
        <v>590</v>
      </c>
      <c r="D3" s="552" t="s">
        <v>4</v>
      </c>
      <c r="E3" s="552" t="s">
        <v>4</v>
      </c>
      <c r="F3" s="552" t="s">
        <v>4</v>
      </c>
      <c r="G3" s="552" t="s">
        <v>4</v>
      </c>
      <c r="H3" s="349" t="s">
        <v>4</v>
      </c>
      <c r="I3" s="347"/>
      <c r="J3" s="348" t="s">
        <v>590</v>
      </c>
      <c r="K3" s="552" t="s">
        <v>4</v>
      </c>
      <c r="L3" s="552" t="s">
        <v>4</v>
      </c>
      <c r="M3" s="552" t="s">
        <v>4</v>
      </c>
      <c r="N3" s="349" t="s">
        <v>4</v>
      </c>
    </row>
    <row r="4" spans="3:14" ht="17.25" customHeight="1">
      <c r="C4" s="553" t="s">
        <v>649</v>
      </c>
      <c r="D4" s="554">
        <v>274983323</v>
      </c>
      <c r="E4" s="554">
        <v>2566475793</v>
      </c>
      <c r="F4" s="554">
        <v>295602668</v>
      </c>
      <c r="G4" s="554">
        <v>1253789498</v>
      </c>
      <c r="H4" s="555">
        <v>1292066950</v>
      </c>
      <c r="I4" s="350"/>
      <c r="J4" s="553" t="s">
        <v>649</v>
      </c>
      <c r="K4" s="554">
        <v>124339646</v>
      </c>
      <c r="L4" s="554">
        <v>550394916</v>
      </c>
      <c r="M4" s="554">
        <v>-337755941</v>
      </c>
      <c r="N4" s="555">
        <v>-88299329</v>
      </c>
    </row>
    <row r="5" spans="3:14" ht="17.25" customHeight="1">
      <c r="C5" s="553" t="s">
        <v>650</v>
      </c>
      <c r="D5" s="554">
        <v>24680614</v>
      </c>
      <c r="E5" s="554">
        <v>615949797</v>
      </c>
      <c r="F5" s="554">
        <v>66680917</v>
      </c>
      <c r="G5" s="554">
        <v>94482638</v>
      </c>
      <c r="H5" s="555">
        <v>479466856</v>
      </c>
      <c r="I5" s="350"/>
      <c r="J5" s="553" t="s">
        <v>650</v>
      </c>
      <c r="K5" s="554">
        <v>20295841</v>
      </c>
      <c r="L5" s="554">
        <v>74572106</v>
      </c>
      <c r="M5" s="554">
        <v>-51279762</v>
      </c>
      <c r="N5" s="555">
        <v>-2996503</v>
      </c>
    </row>
    <row r="6" spans="3:14" ht="17.25" customHeight="1">
      <c r="C6" s="553" t="s">
        <v>651</v>
      </c>
      <c r="D6" s="554">
        <v>6839994</v>
      </c>
      <c r="E6" s="554">
        <v>141843294</v>
      </c>
      <c r="F6" s="554">
        <v>20623551</v>
      </c>
      <c r="G6" s="554">
        <v>25958881</v>
      </c>
      <c r="H6" s="555">
        <v>102100856</v>
      </c>
      <c r="I6" s="350"/>
      <c r="J6" s="553" t="s">
        <v>651</v>
      </c>
      <c r="K6" s="554">
        <v>4387089</v>
      </c>
      <c r="L6" s="554">
        <v>21133977</v>
      </c>
      <c r="M6" s="554">
        <v>-14651496</v>
      </c>
      <c r="N6" s="555">
        <v>-2095392</v>
      </c>
    </row>
    <row r="7" spans="3:14" ht="17.25" customHeight="1">
      <c r="C7" s="553" t="s">
        <v>615</v>
      </c>
      <c r="D7" s="554">
        <v>11402996</v>
      </c>
      <c r="E7" s="554">
        <v>1400611</v>
      </c>
      <c r="F7" s="554">
        <v>3900234</v>
      </c>
      <c r="G7" s="554">
        <v>105113</v>
      </c>
      <c r="H7" s="555">
        <v>8798260</v>
      </c>
      <c r="I7" s="350"/>
      <c r="J7" s="553" t="s">
        <v>615</v>
      </c>
      <c r="K7" s="554">
        <v>2299497</v>
      </c>
      <c r="L7" s="554">
        <v>22496041</v>
      </c>
      <c r="M7" s="554">
        <v>-19502704</v>
      </c>
      <c r="N7" s="555">
        <v>-693840</v>
      </c>
    </row>
    <row r="8" spans="3:14" ht="17.25" customHeight="1">
      <c r="C8" s="553" t="s">
        <v>614</v>
      </c>
      <c r="D8" s="554">
        <v>7474694</v>
      </c>
      <c r="E8" s="554">
        <v>4049409</v>
      </c>
      <c r="F8" s="554">
        <v>4482016</v>
      </c>
      <c r="G8" s="554">
        <v>836599</v>
      </c>
      <c r="H8" s="555">
        <v>6205488</v>
      </c>
      <c r="I8" s="350"/>
      <c r="J8" s="553" t="s">
        <v>614</v>
      </c>
      <c r="K8" s="554">
        <v>1814673</v>
      </c>
      <c r="L8" s="554">
        <v>13133347</v>
      </c>
      <c r="M8" s="554">
        <v>-11462056</v>
      </c>
      <c r="N8" s="555">
        <v>143382</v>
      </c>
    </row>
    <row r="9" spans="3:14" ht="17.25" customHeight="1">
      <c r="C9" s="553" t="s">
        <v>652</v>
      </c>
      <c r="D9" s="554">
        <v>8738755</v>
      </c>
      <c r="E9" s="554">
        <v>6704171</v>
      </c>
      <c r="F9" s="554">
        <v>2470019</v>
      </c>
      <c r="G9" s="554">
        <v>190750</v>
      </c>
      <c r="H9" s="555">
        <v>12782157</v>
      </c>
      <c r="I9" s="350"/>
      <c r="J9" s="553" t="s">
        <v>652</v>
      </c>
      <c r="K9" s="554">
        <v>1615052</v>
      </c>
      <c r="L9" s="554">
        <v>16154674</v>
      </c>
      <c r="M9" s="554">
        <v>-14096691</v>
      </c>
      <c r="N9" s="555">
        <v>-442931</v>
      </c>
    </row>
    <row r="10" spans="3:14" ht="17.25" customHeight="1" thickBot="1">
      <c r="C10" s="556" t="s">
        <v>616</v>
      </c>
      <c r="D10" s="557">
        <v>1507289</v>
      </c>
      <c r="E10" s="557">
        <v>11055276</v>
      </c>
      <c r="F10" s="557">
        <v>4824117</v>
      </c>
      <c r="G10" s="557">
        <v>9139</v>
      </c>
      <c r="H10" s="386">
        <v>7729309</v>
      </c>
      <c r="I10" s="350"/>
      <c r="J10" s="556" t="s">
        <v>616</v>
      </c>
      <c r="K10" s="557">
        <v>760245</v>
      </c>
      <c r="L10" s="557">
        <v>3550002</v>
      </c>
      <c r="M10" s="557">
        <v>-2350896</v>
      </c>
      <c r="N10" s="386">
        <v>-438861</v>
      </c>
    </row>
    <row r="11" spans="3:14" ht="17.25" customHeight="1" thickBot="1">
      <c r="F11" s="71"/>
      <c r="I11" s="350"/>
    </row>
    <row r="12" spans="3:14" ht="24">
      <c r="C12" s="344" t="s">
        <v>701</v>
      </c>
      <c r="D12" s="345" t="s">
        <v>549</v>
      </c>
      <c r="E12" s="345" t="s">
        <v>550</v>
      </c>
      <c r="F12" s="345" t="s">
        <v>552</v>
      </c>
      <c r="G12" s="345" t="s">
        <v>553</v>
      </c>
      <c r="H12" s="346" t="s">
        <v>632</v>
      </c>
      <c r="I12" s="350"/>
      <c r="J12" s="344" t="s">
        <v>701</v>
      </c>
      <c r="K12" s="345" t="s">
        <v>699</v>
      </c>
      <c r="L12" s="345" t="s">
        <v>587</v>
      </c>
      <c r="M12" s="345" t="s">
        <v>588</v>
      </c>
      <c r="N12" s="346" t="s">
        <v>589</v>
      </c>
    </row>
    <row r="13" spans="3:14" ht="17.25" customHeight="1">
      <c r="C13" s="351" t="s">
        <v>590</v>
      </c>
      <c r="D13" s="552" t="s">
        <v>4</v>
      </c>
      <c r="E13" s="552" t="s">
        <v>4</v>
      </c>
      <c r="F13" s="552" t="s">
        <v>4</v>
      </c>
      <c r="G13" s="552" t="s">
        <v>4</v>
      </c>
      <c r="H13" s="349" t="s">
        <v>4</v>
      </c>
      <c r="J13" s="348" t="s">
        <v>590</v>
      </c>
      <c r="K13" s="552" t="s">
        <v>4</v>
      </c>
      <c r="L13" s="552" t="s">
        <v>4</v>
      </c>
      <c r="M13" s="552" t="s">
        <v>4</v>
      </c>
      <c r="N13" s="349" t="s">
        <v>4</v>
      </c>
    </row>
    <row r="14" spans="3:14" ht="17.25" customHeight="1">
      <c r="C14" s="553" t="s">
        <v>649</v>
      </c>
      <c r="D14" s="554">
        <v>270132444</v>
      </c>
      <c r="E14" s="554">
        <v>2029337734</v>
      </c>
      <c r="F14" s="554">
        <v>315229761</v>
      </c>
      <c r="G14" s="554">
        <v>1098132650</v>
      </c>
      <c r="H14" s="555">
        <v>886107767</v>
      </c>
      <c r="I14" s="347"/>
      <c r="J14" s="553" t="s">
        <v>649</v>
      </c>
      <c r="K14" s="554">
        <v>133390421</v>
      </c>
      <c r="L14" s="554">
        <v>535685442</v>
      </c>
      <c r="M14" s="554">
        <v>-318931716</v>
      </c>
      <c r="N14" s="555">
        <v>-83363305</v>
      </c>
    </row>
    <row r="15" spans="3:14" ht="17.25" customHeight="1">
      <c r="C15" s="553" t="s">
        <v>650</v>
      </c>
      <c r="D15" s="554">
        <v>21905477</v>
      </c>
      <c r="E15" s="554">
        <v>415895233</v>
      </c>
      <c r="F15" s="554">
        <v>63680880</v>
      </c>
      <c r="G15" s="554">
        <v>57703901</v>
      </c>
      <c r="H15" s="555">
        <v>316415929</v>
      </c>
      <c r="I15" s="347"/>
      <c r="J15" s="553" t="s">
        <v>650</v>
      </c>
      <c r="K15" s="554">
        <v>19166199</v>
      </c>
      <c r="L15" s="554">
        <v>70248022</v>
      </c>
      <c r="M15" s="554">
        <v>-46631409</v>
      </c>
      <c r="N15" s="555">
        <v>-4450414</v>
      </c>
    </row>
    <row r="16" spans="3:14" ht="17.25" customHeight="1">
      <c r="C16" s="553" t="s">
        <v>651</v>
      </c>
      <c r="D16" s="554">
        <v>7555149</v>
      </c>
      <c r="E16" s="554">
        <v>99888202</v>
      </c>
      <c r="F16" s="554">
        <v>18308085</v>
      </c>
      <c r="G16" s="554">
        <v>18430829</v>
      </c>
      <c r="H16" s="555">
        <v>70704437</v>
      </c>
      <c r="I16" s="350"/>
      <c r="J16" s="553" t="s">
        <v>651</v>
      </c>
      <c r="K16" s="554">
        <v>4053413</v>
      </c>
      <c r="L16" s="554">
        <v>21201549</v>
      </c>
      <c r="M16" s="554">
        <v>-15357627</v>
      </c>
      <c r="N16" s="555">
        <v>-1790509</v>
      </c>
    </row>
    <row r="17" spans="3:14" ht="17.25" customHeight="1">
      <c r="C17" s="553" t="s">
        <v>591</v>
      </c>
      <c r="D17" s="554">
        <v>11734652</v>
      </c>
      <c r="E17" s="554">
        <v>1344331</v>
      </c>
      <c r="F17" s="554">
        <v>4039116</v>
      </c>
      <c r="G17" s="554">
        <v>121666</v>
      </c>
      <c r="H17" s="555">
        <v>8918201</v>
      </c>
      <c r="I17" s="350"/>
      <c r="J17" s="553" t="s">
        <v>615</v>
      </c>
      <c r="K17" s="554">
        <v>2528770</v>
      </c>
      <c r="L17" s="554">
        <v>22523043</v>
      </c>
      <c r="M17" s="554">
        <v>-19425616</v>
      </c>
      <c r="N17" s="555">
        <v>-568657</v>
      </c>
    </row>
    <row r="18" spans="3:14" ht="17.25" customHeight="1">
      <c r="C18" s="553" t="s">
        <v>614</v>
      </c>
      <c r="D18" s="554">
        <v>7382180</v>
      </c>
      <c r="E18" s="554">
        <v>3998185</v>
      </c>
      <c r="F18" s="554">
        <v>5857967</v>
      </c>
      <c r="G18" s="554">
        <v>949972</v>
      </c>
      <c r="H18" s="555">
        <v>4572426</v>
      </c>
      <c r="I18" s="350"/>
      <c r="J18" s="553" t="s">
        <v>614</v>
      </c>
      <c r="K18" s="554">
        <v>1074133</v>
      </c>
      <c r="L18" s="554">
        <v>12393262</v>
      </c>
      <c r="M18" s="554">
        <v>-10694806</v>
      </c>
      <c r="N18" s="555">
        <v>-624323</v>
      </c>
    </row>
    <row r="19" spans="3:14" ht="17.25" customHeight="1">
      <c r="C19" s="553" t="s">
        <v>652</v>
      </c>
      <c r="D19" s="554">
        <v>7813785</v>
      </c>
      <c r="E19" s="554">
        <v>6383879</v>
      </c>
      <c r="F19" s="554">
        <v>3093205</v>
      </c>
      <c r="G19" s="554">
        <v>233285</v>
      </c>
      <c r="H19" s="555">
        <v>10871174</v>
      </c>
      <c r="I19" s="350"/>
      <c r="J19" s="553" t="s">
        <v>652</v>
      </c>
      <c r="K19" s="554">
        <v>1208598</v>
      </c>
      <c r="L19" s="554">
        <v>14307156</v>
      </c>
      <c r="M19" s="554">
        <v>-12527887</v>
      </c>
      <c r="N19" s="555">
        <v>-570671</v>
      </c>
    </row>
    <row r="20" spans="3:14" ht="17.25" customHeight="1" thickBot="1">
      <c r="C20" s="556" t="s">
        <v>616</v>
      </c>
      <c r="D20" s="557">
        <v>1782902</v>
      </c>
      <c r="E20" s="557">
        <v>11341463</v>
      </c>
      <c r="F20" s="557">
        <v>5967778</v>
      </c>
      <c r="G20" s="557">
        <v>0</v>
      </c>
      <c r="H20" s="386">
        <v>7156587</v>
      </c>
      <c r="I20" s="350"/>
      <c r="J20" s="556" t="s">
        <v>616</v>
      </c>
      <c r="K20" s="557">
        <v>-238594</v>
      </c>
      <c r="L20" s="557">
        <v>2468894</v>
      </c>
      <c r="M20" s="557">
        <v>-2387638</v>
      </c>
      <c r="N20" s="386">
        <v>-319850</v>
      </c>
    </row>
    <row r="21" spans="3:14" ht="17.25" customHeight="1" thickBot="1">
      <c r="F21" s="71"/>
      <c r="I21" s="350"/>
    </row>
    <row r="22" spans="3:14" ht="24">
      <c r="C22" s="352" t="s">
        <v>592</v>
      </c>
      <c r="D22" s="353" t="s">
        <v>649</v>
      </c>
      <c r="E22" s="353" t="s">
        <v>650</v>
      </c>
      <c r="F22" s="354" t="s">
        <v>651</v>
      </c>
      <c r="H22" s="343"/>
      <c r="I22" s="350"/>
    </row>
    <row r="23" spans="3:14" ht="17.25" customHeight="1">
      <c r="C23" s="558" t="s">
        <v>593</v>
      </c>
      <c r="D23" s="508" t="s">
        <v>371</v>
      </c>
      <c r="E23" s="508" t="s">
        <v>374</v>
      </c>
      <c r="F23" s="559" t="s">
        <v>375</v>
      </c>
      <c r="H23" s="343"/>
      <c r="I23" s="350"/>
    </row>
    <row r="24" spans="3:14" ht="25.5" customHeight="1">
      <c r="C24" s="558" t="s">
        <v>247</v>
      </c>
      <c r="D24" s="508" t="s">
        <v>647</v>
      </c>
      <c r="E24" s="508" t="s">
        <v>647</v>
      </c>
      <c r="F24" s="559" t="s">
        <v>647</v>
      </c>
      <c r="H24" s="343"/>
      <c r="I24" s="350"/>
    </row>
    <row r="25" spans="3:14" ht="17.25" customHeight="1">
      <c r="C25" s="558" t="s">
        <v>594</v>
      </c>
      <c r="D25" s="508" t="s">
        <v>329</v>
      </c>
      <c r="E25" s="508" t="s">
        <v>329</v>
      </c>
      <c r="F25" s="559" t="s">
        <v>329</v>
      </c>
      <c r="H25" s="343"/>
      <c r="I25" s="350"/>
    </row>
    <row r="26" spans="3:14" ht="17.25" customHeight="1">
      <c r="C26" s="558" t="s">
        <v>595</v>
      </c>
      <c r="D26" s="507">
        <v>0.50102340000000001</v>
      </c>
      <c r="E26" s="507">
        <v>0.99990029999999996</v>
      </c>
      <c r="F26" s="560">
        <v>1</v>
      </c>
      <c r="H26" s="343"/>
      <c r="I26" s="350"/>
    </row>
    <row r="27" spans="3:14" ht="17.25" customHeight="1">
      <c r="C27" s="558" t="s">
        <v>596</v>
      </c>
      <c r="D27" s="507">
        <v>0.50102340000000001</v>
      </c>
      <c r="E27" s="507">
        <v>0.99990029999999996</v>
      </c>
      <c r="F27" s="560">
        <v>1</v>
      </c>
      <c r="H27" s="343"/>
      <c r="I27" s="350"/>
    </row>
    <row r="28" spans="3:14" ht="17.25" customHeight="1">
      <c r="C28" s="561" t="s">
        <v>597</v>
      </c>
      <c r="D28" s="507"/>
      <c r="E28" s="507"/>
      <c r="F28" s="560"/>
      <c r="G28" s="126"/>
      <c r="H28" s="343"/>
      <c r="I28" s="350"/>
    </row>
    <row r="29" spans="3:14" ht="17.25" customHeight="1">
      <c r="C29" s="558" t="s">
        <v>598</v>
      </c>
      <c r="D29" s="511">
        <v>0.8555682603423076</v>
      </c>
      <c r="E29" s="511">
        <v>9.3718426903509039E-2</v>
      </c>
      <c r="F29" s="511">
        <v>2.6082730091565115E-2</v>
      </c>
      <c r="G29" s="126"/>
      <c r="H29" s="343"/>
      <c r="I29" s="350"/>
    </row>
    <row r="30" spans="3:14" ht="17.25" customHeight="1">
      <c r="C30" s="558" t="s">
        <v>625</v>
      </c>
      <c r="D30" s="511">
        <v>0.81714452656602954</v>
      </c>
      <c r="E30" s="511">
        <v>0.13668722396581759</v>
      </c>
      <c r="F30" s="511">
        <v>4.0817494360258798E-2</v>
      </c>
      <c r="I30" s="350"/>
      <c r="J30" s="350"/>
      <c r="K30" s="350"/>
      <c r="L30" s="350"/>
      <c r="M30" s="350"/>
      <c r="N30" s="350"/>
    </row>
    <row r="31" spans="3:14" ht="17.25" customHeight="1">
      <c r="C31" s="558" t="s">
        <v>699</v>
      </c>
      <c r="D31" s="511">
        <v>0.8134945154525044</v>
      </c>
      <c r="E31" s="511">
        <v>0.12746589446143994</v>
      </c>
      <c r="F31" s="511">
        <v>3.4913695091242064E-2</v>
      </c>
      <c r="I31" s="71"/>
      <c r="N31" s="350"/>
    </row>
  </sheetData>
  <pageMargins left="0.7" right="0.7" top="0.75" bottom="0.75" header="0.3" footer="0.3"/>
  <pageSetup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oja66">
    <tabColor theme="9" tint="-0.249977111117893"/>
  </sheetPr>
  <dimension ref="A1:E38"/>
  <sheetViews>
    <sheetView showGridLines="0" workbookViewId="0">
      <selection activeCell="B3" sqref="B3:B5"/>
    </sheetView>
  </sheetViews>
  <sheetFormatPr baseColWidth="10" defaultColWidth="0" defaultRowHeight="14.4" zeroHeight="1"/>
  <cols>
    <col min="1" max="1" width="11.44140625" style="283" customWidth="1" collapsed="1"/>
    <col min="2" max="2" width="37.5546875" style="283" bestFit="1" customWidth="1" collapsed="1"/>
    <col min="3" max="3" width="29.6640625" style="283" customWidth="1" collapsed="1"/>
    <col min="4" max="4" width="24.44140625" style="283" customWidth="1" collapsed="1"/>
    <col min="5" max="5" width="11.44140625" customWidth="1"/>
    <col min="6" max="16384" width="11.44140625" hidden="1"/>
  </cols>
  <sheetData>
    <row r="1" spans="1:4">
      <c r="A1" s="284" t="s">
        <v>620</v>
      </c>
    </row>
    <row r="2" spans="1:4" ht="15" thickBot="1"/>
    <row r="3" spans="1:4">
      <c r="B3" s="902" t="s">
        <v>621</v>
      </c>
      <c r="C3" s="903" t="s">
        <v>700</v>
      </c>
      <c r="D3" s="904"/>
    </row>
    <row r="4" spans="1:4">
      <c r="B4" s="902"/>
      <c r="C4" s="905" t="s">
        <v>4</v>
      </c>
      <c r="D4" s="905"/>
    </row>
    <row r="5" spans="1:4">
      <c r="B5" s="902"/>
      <c r="C5" s="358" t="s">
        <v>599</v>
      </c>
      <c r="D5" s="413" t="s">
        <v>600</v>
      </c>
    </row>
    <row r="6" spans="1:4">
      <c r="A6" s="359" t="s">
        <v>601</v>
      </c>
      <c r="B6" s="414" t="s">
        <v>602</v>
      </c>
      <c r="C6" s="360">
        <v>351513489</v>
      </c>
      <c r="D6" s="360">
        <v>351513489</v>
      </c>
    </row>
    <row r="7" spans="1:4">
      <c r="A7" s="359" t="s">
        <v>603</v>
      </c>
      <c r="B7" s="415" t="s">
        <v>604</v>
      </c>
      <c r="C7" s="362">
        <v>1374530379</v>
      </c>
      <c r="D7" s="362">
        <v>1374530379</v>
      </c>
    </row>
    <row r="8" spans="1:4">
      <c r="A8" s="359"/>
      <c r="B8" s="416" t="s">
        <v>605</v>
      </c>
      <c r="C8" s="363">
        <v>1726043868</v>
      </c>
      <c r="D8" s="363">
        <v>1726043868</v>
      </c>
    </row>
    <row r="9" spans="1:4">
      <c r="A9" s="359" t="s">
        <v>6</v>
      </c>
      <c r="B9" s="414" t="s">
        <v>606</v>
      </c>
      <c r="C9" s="417">
        <v>0</v>
      </c>
      <c r="D9" s="417">
        <v>-108758431</v>
      </c>
    </row>
    <row r="10" spans="1:4">
      <c r="A10" s="359"/>
      <c r="B10" s="415" t="s">
        <v>607</v>
      </c>
      <c r="C10" s="362">
        <v>1364304</v>
      </c>
      <c r="D10" s="418">
        <v>1364304</v>
      </c>
    </row>
    <row r="11" spans="1:4">
      <c r="A11" s="359"/>
      <c r="B11" s="416" t="s">
        <v>608</v>
      </c>
      <c r="C11" s="363">
        <v>1727408172</v>
      </c>
      <c r="D11" s="363">
        <v>1618649741</v>
      </c>
    </row>
    <row r="12" spans="1:4">
      <c r="A12" s="359" t="s">
        <v>0</v>
      </c>
      <c r="B12" s="419" t="s">
        <v>609</v>
      </c>
      <c r="C12" s="420">
        <v>3018159335</v>
      </c>
      <c r="D12" s="421">
        <v>3018159335</v>
      </c>
    </row>
    <row r="13" spans="1:4">
      <c r="B13" s="419" t="s">
        <v>501</v>
      </c>
      <c r="C13" s="421">
        <v>-351513489</v>
      </c>
      <c r="D13" s="421">
        <v>-351513489</v>
      </c>
    </row>
    <row r="14" spans="1:4">
      <c r="B14" s="415" t="s">
        <v>502</v>
      </c>
      <c r="C14" s="418">
        <v>-1374530379</v>
      </c>
      <c r="D14" s="421">
        <v>-1374530379</v>
      </c>
    </row>
    <row r="15" spans="1:4">
      <c r="B15" s="416" t="s">
        <v>610</v>
      </c>
      <c r="C15" s="363">
        <v>1292115467</v>
      </c>
      <c r="D15" s="363">
        <v>1292115467</v>
      </c>
    </row>
    <row r="16" spans="1:4"/>
    <row r="17" spans="1:4">
      <c r="B17" s="416" t="s">
        <v>611</v>
      </c>
      <c r="C17" s="423">
        <v>1.3368837508080074</v>
      </c>
      <c r="D17" s="423">
        <v>1.252712921050422</v>
      </c>
    </row>
    <row r="18" spans="1:4"/>
    <row r="19" spans="1:4"/>
    <row r="20" spans="1:4">
      <c r="A20" s="284" t="s">
        <v>622</v>
      </c>
    </row>
    <row r="21" spans="1:4"/>
    <row r="22" spans="1:4">
      <c r="B22" s="908" t="s">
        <v>621</v>
      </c>
      <c r="C22" s="911" t="s">
        <v>700</v>
      </c>
      <c r="D22" s="912"/>
    </row>
    <row r="23" spans="1:4">
      <c r="B23" s="909"/>
      <c r="C23" s="906" t="s">
        <v>4</v>
      </c>
      <c r="D23" s="907"/>
    </row>
    <row r="24" spans="1:4" ht="24">
      <c r="B24" s="910"/>
      <c r="C24" s="424" t="s">
        <v>669</v>
      </c>
      <c r="D24" s="425" t="s">
        <v>670</v>
      </c>
    </row>
    <row r="25" spans="1:4">
      <c r="B25" s="414" t="s">
        <v>602</v>
      </c>
      <c r="C25" s="426">
        <v>351513489</v>
      </c>
      <c r="D25" s="426">
        <v>351513489</v>
      </c>
    </row>
    <row r="26" spans="1:4">
      <c r="B26" s="415" t="s">
        <v>604</v>
      </c>
      <c r="C26" s="498">
        <v>1374530379</v>
      </c>
      <c r="D26" s="498">
        <v>1374530379</v>
      </c>
    </row>
    <row r="27" spans="1:4">
      <c r="B27" s="416" t="s">
        <v>605</v>
      </c>
      <c r="C27" s="363">
        <v>1726043868</v>
      </c>
      <c r="D27" s="363">
        <v>1726043868</v>
      </c>
    </row>
    <row r="28" spans="1:4">
      <c r="B28" s="414" t="s">
        <v>606</v>
      </c>
      <c r="C28" s="417">
        <v>-108758431</v>
      </c>
      <c r="D28" s="417">
        <v>-108758431</v>
      </c>
    </row>
    <row r="29" spans="1:4">
      <c r="B29" s="415" t="s">
        <v>607</v>
      </c>
      <c r="C29" s="418">
        <v>1364304</v>
      </c>
      <c r="D29" s="418">
        <v>0</v>
      </c>
    </row>
    <row r="30" spans="1:4">
      <c r="B30" s="416" t="s">
        <v>608</v>
      </c>
      <c r="C30" s="363">
        <v>1618649741</v>
      </c>
      <c r="D30" s="363">
        <v>1617285437</v>
      </c>
    </row>
    <row r="31" spans="1:4">
      <c r="B31" s="427"/>
      <c r="C31" s="417"/>
      <c r="D31" s="417"/>
    </row>
    <row r="32" spans="1:4">
      <c r="B32" s="419" t="s">
        <v>609</v>
      </c>
      <c r="C32" s="421">
        <v>3018159335</v>
      </c>
      <c r="D32" s="421">
        <v>3018159335</v>
      </c>
    </row>
    <row r="33" spans="2:4">
      <c r="B33" s="419" t="s">
        <v>501</v>
      </c>
      <c r="C33" s="421">
        <v>-351513489</v>
      </c>
      <c r="D33" s="421">
        <v>-351513489</v>
      </c>
    </row>
    <row r="34" spans="2:4">
      <c r="B34" s="415" t="s">
        <v>502</v>
      </c>
      <c r="C34" s="421">
        <v>-1374530379</v>
      </c>
      <c r="D34" s="418">
        <v>-1374530379</v>
      </c>
    </row>
    <row r="35" spans="2:4">
      <c r="B35" s="416" t="s">
        <v>610</v>
      </c>
      <c r="C35" s="363">
        <v>1292115467</v>
      </c>
      <c r="D35" s="363">
        <v>1292115467</v>
      </c>
    </row>
    <row r="36" spans="2:4">
      <c r="B36" s="422"/>
      <c r="C36" s="364"/>
      <c r="D36" s="364"/>
    </row>
    <row r="37" spans="2:4">
      <c r="B37" s="416" t="s">
        <v>611</v>
      </c>
      <c r="C37" s="423">
        <v>1.252712921050422</v>
      </c>
      <c r="D37" s="423">
        <v>1.2516570525658757</v>
      </c>
    </row>
    <row r="38" spans="2:4"/>
  </sheetData>
  <mergeCells count="6">
    <mergeCell ref="B3:B5"/>
    <mergeCell ref="C3:D3"/>
    <mergeCell ref="C4:D4"/>
    <mergeCell ref="C23:D23"/>
    <mergeCell ref="B22:B24"/>
    <mergeCell ref="C22:D22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9" tint="-0.499984740745262"/>
  </sheetPr>
  <dimension ref="A1:F66"/>
  <sheetViews>
    <sheetView showGridLines="0" workbookViewId="0">
      <selection activeCell="F31" sqref="F31"/>
    </sheetView>
  </sheetViews>
  <sheetFormatPr baseColWidth="10" defaultColWidth="0" defaultRowHeight="12" zeroHeight="1" outlineLevelRow="2"/>
  <cols>
    <col min="1" max="1" width="9.33203125" style="113" customWidth="1"/>
    <col min="2" max="2" width="49" style="72" customWidth="1"/>
    <col min="3" max="3" width="7.109375" style="72" customWidth="1"/>
    <col min="4" max="4" width="17.6640625" style="72" customWidth="1"/>
    <col min="5" max="5" width="16.6640625" style="72" customWidth="1"/>
    <col min="6" max="6" width="11.5546875" style="72" customWidth="1"/>
    <col min="7" max="16384" width="11.5546875" style="72" hidden="1"/>
  </cols>
  <sheetData>
    <row r="1" spans="1:5">
      <c r="D1" s="760"/>
      <c r="E1" s="760"/>
    </row>
    <row r="2" spans="1:5">
      <c r="B2" s="774" t="s">
        <v>78</v>
      </c>
      <c r="C2" s="764" t="s">
        <v>1</v>
      </c>
      <c r="D2" s="759" t="s">
        <v>700</v>
      </c>
      <c r="E2" s="759" t="s">
        <v>701</v>
      </c>
    </row>
    <row r="3" spans="1:5">
      <c r="B3" s="774"/>
      <c r="C3" s="765"/>
      <c r="D3" s="117" t="s">
        <v>4</v>
      </c>
      <c r="E3" s="117" t="s">
        <v>4</v>
      </c>
    </row>
    <row r="4" spans="1:5">
      <c r="A4" s="113" t="s">
        <v>79</v>
      </c>
      <c r="B4" s="549" t="s">
        <v>80</v>
      </c>
      <c r="C4" s="550">
        <v>25</v>
      </c>
      <c r="D4" s="549">
        <v>662701294</v>
      </c>
      <c r="E4" s="549">
        <v>640855854</v>
      </c>
    </row>
    <row r="5" spans="1:5">
      <c r="A5" s="113" t="s">
        <v>81</v>
      </c>
      <c r="B5" s="549" t="s">
        <v>82</v>
      </c>
      <c r="C5" s="550"/>
      <c r="D5" s="549">
        <v>-82122255</v>
      </c>
      <c r="E5" s="549">
        <v>-85362422</v>
      </c>
    </row>
    <row r="6" spans="1:5">
      <c r="A6" s="113" t="s">
        <v>83</v>
      </c>
      <c r="B6" s="549" t="s">
        <v>84</v>
      </c>
      <c r="C6" s="550">
        <v>20</v>
      </c>
      <c r="D6" s="549">
        <v>-83463846</v>
      </c>
      <c r="E6" s="549">
        <v>-76753766</v>
      </c>
    </row>
    <row r="7" spans="1:5">
      <c r="A7" s="113" t="s">
        <v>85</v>
      </c>
      <c r="B7" s="549" t="s">
        <v>86</v>
      </c>
      <c r="C7" s="550" t="s">
        <v>87</v>
      </c>
      <c r="D7" s="549">
        <v>-82226798</v>
      </c>
      <c r="E7" s="549">
        <v>-77697080</v>
      </c>
    </row>
    <row r="8" spans="1:5" ht="21" customHeight="1">
      <c r="B8" s="590" t="s">
        <v>88</v>
      </c>
      <c r="C8" s="550">
        <v>14</v>
      </c>
      <c r="D8" s="549">
        <v>-216645</v>
      </c>
      <c r="E8" s="549">
        <v>0</v>
      </c>
    </row>
    <row r="9" spans="1:5">
      <c r="A9" s="113" t="s">
        <v>89</v>
      </c>
      <c r="B9" s="549" t="s">
        <v>90</v>
      </c>
      <c r="C9" s="591" t="s">
        <v>91</v>
      </c>
      <c r="D9" s="549">
        <v>-166311815</v>
      </c>
      <c r="E9" s="549">
        <v>-149720736</v>
      </c>
    </row>
    <row r="10" spans="1:5">
      <c r="A10" s="113" t="s">
        <v>92</v>
      </c>
      <c r="B10" s="549" t="s">
        <v>93</v>
      </c>
      <c r="C10" s="550">
        <v>28</v>
      </c>
      <c r="D10" s="549">
        <v>529831</v>
      </c>
      <c r="E10" s="549">
        <v>3336545</v>
      </c>
    </row>
    <row r="11" spans="1:5">
      <c r="B11" s="568" t="s">
        <v>94</v>
      </c>
      <c r="C11" s="576"/>
      <c r="D11" s="568">
        <v>248889766</v>
      </c>
      <c r="E11" s="568">
        <v>254658395</v>
      </c>
    </row>
    <row r="12" spans="1:5">
      <c r="A12" s="113" t="s">
        <v>95</v>
      </c>
      <c r="B12" s="549" t="s">
        <v>96</v>
      </c>
      <c r="C12" s="550">
        <v>28</v>
      </c>
      <c r="D12" s="549">
        <v>10120006</v>
      </c>
      <c r="E12" s="549">
        <v>15948850</v>
      </c>
    </row>
    <row r="13" spans="1:5">
      <c r="A13" s="113" t="s">
        <v>97</v>
      </c>
      <c r="B13" s="549" t="s">
        <v>98</v>
      </c>
      <c r="C13" s="550">
        <v>28</v>
      </c>
      <c r="D13" s="549">
        <v>-49343422</v>
      </c>
      <c r="E13" s="549">
        <v>-48853914</v>
      </c>
    </row>
    <row r="14" spans="1:5" ht="24">
      <c r="A14" s="113" t="s">
        <v>99</v>
      </c>
      <c r="B14" s="590" t="s">
        <v>100</v>
      </c>
      <c r="C14" s="550">
        <v>24</v>
      </c>
      <c r="D14" s="549">
        <v>-7163962</v>
      </c>
      <c r="E14" s="549">
        <v>-12316346</v>
      </c>
    </row>
    <row r="15" spans="1:5">
      <c r="A15" s="113" t="s">
        <v>101</v>
      </c>
      <c r="B15" s="590" t="s">
        <v>102</v>
      </c>
      <c r="C15" s="550">
        <v>28</v>
      </c>
      <c r="D15" s="549">
        <v>347616</v>
      </c>
      <c r="E15" s="549">
        <v>1945731</v>
      </c>
    </row>
    <row r="16" spans="1:5">
      <c r="A16" s="113" t="s">
        <v>103</v>
      </c>
      <c r="B16" s="549" t="s">
        <v>637</v>
      </c>
      <c r="C16" s="550">
        <v>30</v>
      </c>
      <c r="D16" s="549">
        <v>-45946889</v>
      </c>
      <c r="E16" s="549">
        <v>-45658660</v>
      </c>
    </row>
    <row r="17" spans="1:5" ht="14.4" hidden="1" customHeight="1" outlineLevel="2">
      <c r="A17" s="113" t="s">
        <v>104</v>
      </c>
      <c r="B17" s="549" t="s">
        <v>105</v>
      </c>
      <c r="C17" s="550"/>
      <c r="D17" s="549">
        <v>0</v>
      </c>
      <c r="E17" s="549">
        <v>0</v>
      </c>
    </row>
    <row r="18" spans="1:5" collapsed="1">
      <c r="B18" s="568" t="s">
        <v>106</v>
      </c>
      <c r="C18" s="576"/>
      <c r="D18" s="568">
        <v>156903115</v>
      </c>
      <c r="E18" s="568">
        <v>165724056</v>
      </c>
    </row>
    <row r="19" spans="1:5">
      <c r="A19" s="113" t="s">
        <v>107</v>
      </c>
      <c r="B19" s="549" t="s">
        <v>108</v>
      </c>
      <c r="C19" s="550">
        <v>15</v>
      </c>
      <c r="D19" s="549">
        <v>-34317719</v>
      </c>
      <c r="E19" s="549">
        <v>-33886203</v>
      </c>
    </row>
    <row r="20" spans="1:5">
      <c r="B20" s="592" t="s">
        <v>109</v>
      </c>
      <c r="C20" s="589"/>
      <c r="D20" s="568">
        <v>122585396</v>
      </c>
      <c r="E20" s="568">
        <v>131837853</v>
      </c>
    </row>
    <row r="21" spans="1:5" ht="24" hidden="1" customHeight="1">
      <c r="A21" s="113" t="s">
        <v>110</v>
      </c>
      <c r="B21" s="590" t="s">
        <v>111</v>
      </c>
      <c r="C21" s="550">
        <v>29</v>
      </c>
      <c r="D21" s="549">
        <v>0</v>
      </c>
      <c r="E21" s="549">
        <v>0</v>
      </c>
    </row>
    <row r="22" spans="1:5">
      <c r="B22" s="549"/>
      <c r="C22" s="550"/>
      <c r="D22" s="550"/>
      <c r="E22" s="550"/>
    </row>
    <row r="23" spans="1:5">
      <c r="B23" s="568" t="s">
        <v>112</v>
      </c>
      <c r="C23" s="589"/>
      <c r="D23" s="568">
        <v>122585396</v>
      </c>
      <c r="E23" s="568">
        <v>131837853</v>
      </c>
    </row>
    <row r="24" spans="1:5">
      <c r="B24" s="593" t="s">
        <v>113</v>
      </c>
      <c r="C24" s="594"/>
      <c r="D24" s="550"/>
      <c r="E24" s="550"/>
    </row>
    <row r="25" spans="1:5">
      <c r="B25" s="592" t="s">
        <v>114</v>
      </c>
      <c r="C25" s="589"/>
      <c r="D25" s="568">
        <v>60540815</v>
      </c>
      <c r="E25" s="568">
        <v>65277259</v>
      </c>
    </row>
    <row r="26" spans="1:5">
      <c r="A26" s="113" t="s">
        <v>115</v>
      </c>
      <c r="B26" s="590" t="s">
        <v>116</v>
      </c>
      <c r="C26" s="550">
        <v>22</v>
      </c>
      <c r="D26" s="549">
        <v>62044581</v>
      </c>
      <c r="E26" s="116">
        <v>66560594</v>
      </c>
    </row>
    <row r="27" spans="1:5">
      <c r="B27" s="595" t="s">
        <v>117</v>
      </c>
      <c r="C27" s="596"/>
      <c r="D27" s="595">
        <v>122585396</v>
      </c>
      <c r="E27" s="595">
        <v>131837853</v>
      </c>
    </row>
    <row r="28" spans="1:5">
      <c r="B28" s="571" t="s">
        <v>118</v>
      </c>
      <c r="C28" s="594"/>
      <c r="D28" s="550"/>
      <c r="E28" s="550"/>
    </row>
    <row r="29" spans="1:5">
      <c r="B29" s="590" t="s">
        <v>119</v>
      </c>
      <c r="C29" s="550">
        <v>31</v>
      </c>
      <c r="D29" s="597">
        <v>60.540815000000002</v>
      </c>
      <c r="E29" s="597">
        <v>65.277259000000001</v>
      </c>
    </row>
    <row r="30" spans="1:5">
      <c r="B30" s="568" t="s">
        <v>120</v>
      </c>
      <c r="C30" s="584"/>
      <c r="D30" s="598">
        <v>60.540815000000002</v>
      </c>
      <c r="E30" s="598">
        <v>65.277259000000001</v>
      </c>
    </row>
    <row r="31" spans="1:5">
      <c r="B31" s="599"/>
      <c r="C31" s="599"/>
      <c r="D31" s="599"/>
      <c r="E31" s="599"/>
    </row>
    <row r="32" spans="1:5">
      <c r="B32" s="775" t="s">
        <v>121</v>
      </c>
      <c r="C32" s="764" t="s">
        <v>1</v>
      </c>
      <c r="D32" s="759" t="s">
        <v>700</v>
      </c>
      <c r="E32" s="759" t="s">
        <v>701</v>
      </c>
    </row>
    <row r="33" spans="2:5">
      <c r="B33" s="776"/>
      <c r="C33" s="765"/>
      <c r="D33" s="117" t="s">
        <v>4</v>
      </c>
      <c r="E33" s="117" t="s">
        <v>4</v>
      </c>
    </row>
    <row r="34" spans="2:5">
      <c r="B34" s="600"/>
      <c r="C34" s="601"/>
      <c r="D34" s="601"/>
      <c r="E34" s="601"/>
    </row>
    <row r="35" spans="2:5">
      <c r="B35" s="568" t="s">
        <v>112</v>
      </c>
      <c r="C35" s="589"/>
      <c r="D35" s="568">
        <v>122585396</v>
      </c>
      <c r="E35" s="568">
        <v>131837853</v>
      </c>
    </row>
    <row r="36" spans="2:5">
      <c r="B36" s="602"/>
      <c r="C36" s="603"/>
      <c r="D36" s="603"/>
      <c r="E36" s="603"/>
    </row>
    <row r="37" spans="2:5">
      <c r="B37" s="604" t="s">
        <v>122</v>
      </c>
      <c r="C37" s="605"/>
      <c r="D37" s="604"/>
      <c r="E37" s="604"/>
    </row>
    <row r="38" spans="2:5" ht="24">
      <c r="B38" s="592" t="s">
        <v>123</v>
      </c>
      <c r="C38" s="589"/>
      <c r="D38" s="568"/>
      <c r="E38" s="568"/>
    </row>
    <row r="39" spans="2:5">
      <c r="B39" s="590" t="s">
        <v>124</v>
      </c>
      <c r="C39" s="606">
        <v>12</v>
      </c>
      <c r="D39" s="607">
        <v>560400993</v>
      </c>
      <c r="E39" s="549">
        <v>0</v>
      </c>
    </row>
    <row r="40" spans="2:5" ht="24">
      <c r="B40" s="590" t="s">
        <v>125</v>
      </c>
      <c r="C40" s="606">
        <v>20</v>
      </c>
      <c r="D40" s="607">
        <v>-1745708</v>
      </c>
      <c r="E40" s="549">
        <v>-225558</v>
      </c>
    </row>
    <row r="41" spans="2:5" ht="24">
      <c r="B41" s="592" t="s">
        <v>126</v>
      </c>
      <c r="C41" s="589"/>
      <c r="D41" s="568">
        <v>558655285</v>
      </c>
      <c r="E41" s="568">
        <v>-225558</v>
      </c>
    </row>
    <row r="42" spans="2:5">
      <c r="B42" s="113"/>
      <c r="C42" s="113"/>
      <c r="D42" s="113"/>
      <c r="E42" s="113"/>
    </row>
    <row r="43" spans="2:5" ht="24">
      <c r="B43" s="592" t="s">
        <v>127</v>
      </c>
      <c r="C43" s="777"/>
      <c r="D43" s="778"/>
      <c r="E43" s="779"/>
    </row>
    <row r="44" spans="2:5">
      <c r="B44" s="604" t="s">
        <v>128</v>
      </c>
      <c r="C44" s="606"/>
      <c r="D44" s="606"/>
      <c r="E44" s="606"/>
    </row>
    <row r="45" spans="2:5">
      <c r="B45" s="608" t="s">
        <v>129</v>
      </c>
      <c r="C45" s="606"/>
      <c r="D45" s="607">
        <v>1239874</v>
      </c>
      <c r="E45" s="549">
        <v>5833663</v>
      </c>
    </row>
    <row r="46" spans="2:5" ht="24">
      <c r="B46" s="609" t="s">
        <v>130</v>
      </c>
      <c r="C46" s="610"/>
      <c r="D46" s="611">
        <v>1239874</v>
      </c>
      <c r="E46" s="611">
        <v>5833663</v>
      </c>
    </row>
    <row r="47" spans="2:5">
      <c r="B47" s="612"/>
      <c r="C47" s="612"/>
      <c r="D47" s="612"/>
      <c r="E47" s="612"/>
    </row>
    <row r="48" spans="2:5">
      <c r="B48" s="609" t="s">
        <v>131</v>
      </c>
      <c r="C48" s="609"/>
      <c r="D48" s="609">
        <v>559895159</v>
      </c>
      <c r="E48" s="609">
        <v>5608105</v>
      </c>
    </row>
    <row r="49" spans="2:5"/>
    <row r="50" spans="2:5" ht="24">
      <c r="B50" s="592" t="s">
        <v>132</v>
      </c>
      <c r="C50" s="589"/>
      <c r="D50" s="568"/>
      <c r="E50" s="568"/>
    </row>
    <row r="51" spans="2:5" ht="24">
      <c r="B51" s="613" t="s">
        <v>133</v>
      </c>
      <c r="C51" s="614"/>
      <c r="D51" s="549">
        <v>-151308268.11000001</v>
      </c>
      <c r="E51" s="549">
        <v>0</v>
      </c>
    </row>
    <row r="52" spans="2:5" ht="24">
      <c r="B52" s="590" t="s">
        <v>134</v>
      </c>
      <c r="C52" s="615"/>
      <c r="D52" s="549">
        <v>471341.16000000003</v>
      </c>
      <c r="E52" s="549">
        <v>60900.66</v>
      </c>
    </row>
    <row r="53" spans="2:5" ht="24">
      <c r="B53" s="592" t="s">
        <v>132</v>
      </c>
      <c r="C53" s="589"/>
      <c r="D53" s="568">
        <v>-150836926.95000002</v>
      </c>
      <c r="E53" s="568">
        <v>60900.66</v>
      </c>
    </row>
    <row r="54" spans="2:5">
      <c r="B54" s="612"/>
      <c r="C54" s="612"/>
      <c r="D54" s="612"/>
      <c r="E54" s="612"/>
    </row>
    <row r="55" spans="2:5" ht="24">
      <c r="B55" s="592" t="s">
        <v>135</v>
      </c>
      <c r="C55" s="589"/>
      <c r="D55" s="568"/>
      <c r="E55" s="568"/>
    </row>
    <row r="56" spans="2:5">
      <c r="B56" s="590" t="s">
        <v>136</v>
      </c>
      <c r="C56" s="615"/>
      <c r="D56" s="616">
        <v>-334765.98000000004</v>
      </c>
      <c r="E56" s="616">
        <v>-1575089.01</v>
      </c>
    </row>
    <row r="57" spans="2:5" ht="24">
      <c r="B57" s="592" t="s">
        <v>137</v>
      </c>
      <c r="C57" s="589"/>
      <c r="D57" s="568">
        <v>-334765.98000000004</v>
      </c>
      <c r="E57" s="568">
        <v>-1575089.01</v>
      </c>
    </row>
    <row r="58" spans="2:5">
      <c r="B58" s="549"/>
      <c r="C58" s="615"/>
      <c r="D58" s="549"/>
      <c r="E58" s="549"/>
    </row>
    <row r="59" spans="2:5">
      <c r="B59" s="568" t="s">
        <v>138</v>
      </c>
      <c r="C59" s="589"/>
      <c r="D59" s="568">
        <v>408723466.06999993</v>
      </c>
      <c r="E59" s="568">
        <v>4093916.6500000004</v>
      </c>
    </row>
    <row r="60" spans="2:5">
      <c r="B60" s="549"/>
      <c r="C60" s="615"/>
      <c r="D60" s="549"/>
      <c r="E60" s="549"/>
    </row>
    <row r="61" spans="2:5">
      <c r="B61" s="568" t="s">
        <v>139</v>
      </c>
      <c r="C61" s="589"/>
      <c r="D61" s="568">
        <v>531308862.06999993</v>
      </c>
      <c r="E61" s="568">
        <v>135931769.65000001</v>
      </c>
    </row>
    <row r="62" spans="2:5">
      <c r="B62" s="593" t="s">
        <v>140</v>
      </c>
      <c r="C62" s="594"/>
      <c r="D62" s="614"/>
      <c r="E62" s="614"/>
    </row>
    <row r="63" spans="2:5" ht="24">
      <c r="B63" s="590" t="s">
        <v>141</v>
      </c>
      <c r="C63" s="550"/>
      <c r="D63" s="617">
        <v>265312900</v>
      </c>
      <c r="E63" s="549">
        <v>67328407.214657798</v>
      </c>
    </row>
    <row r="64" spans="2:5">
      <c r="B64" s="590" t="s">
        <v>142</v>
      </c>
      <c r="C64" s="550">
        <v>23</v>
      </c>
      <c r="D64" s="618">
        <v>265995962</v>
      </c>
      <c r="E64" s="549">
        <v>68603363</v>
      </c>
    </row>
    <row r="65" spans="2:5">
      <c r="B65" s="568" t="s">
        <v>143</v>
      </c>
      <c r="C65" s="589"/>
      <c r="D65" s="568">
        <v>531308862</v>
      </c>
      <c r="E65" s="568">
        <v>135931770.21465778</v>
      </c>
    </row>
    <row r="66" spans="2:5"/>
  </sheetData>
  <mergeCells count="5">
    <mergeCell ref="B2:B3"/>
    <mergeCell ref="C2:C3"/>
    <mergeCell ref="B32:B33"/>
    <mergeCell ref="C32:C33"/>
    <mergeCell ref="C43:E43"/>
  </mergeCells>
  <phoneticPr fontId="10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37B1-DE90-4060-9287-B649B06A2FA9}">
  <sheetPr>
    <tabColor theme="9" tint="-0.499984740745262"/>
  </sheetPr>
  <dimension ref="A1:AB25"/>
  <sheetViews>
    <sheetView showGridLines="0" zoomScale="87" zoomScaleNormal="87" workbookViewId="0">
      <selection activeCell="B18" sqref="B18"/>
    </sheetView>
  </sheetViews>
  <sheetFormatPr baseColWidth="10" defaultColWidth="0" defaultRowHeight="12" zeroHeight="1" outlineLevelRow="1"/>
  <cols>
    <col min="1" max="1" width="6.44140625" style="71" customWidth="1"/>
    <col min="2" max="2" width="29.88671875" style="71" customWidth="1"/>
    <col min="3" max="3" width="6" style="71" customWidth="1"/>
    <col min="4" max="4" width="17.6640625" style="71" customWidth="1"/>
    <col min="5" max="5" width="16.6640625" style="71" hidden="1" customWidth="1"/>
    <col min="6" max="6" width="14.88671875" style="71" customWidth="1"/>
    <col min="7" max="7" width="16.109375" style="71" hidden="1" customWidth="1"/>
    <col min="8" max="8" width="11.44140625" style="71" hidden="1" customWidth="1"/>
    <col min="9" max="9" width="18" style="71" customWidth="1"/>
    <col min="10" max="10" width="14.44140625" style="71" customWidth="1"/>
    <col min="11" max="11" width="17.109375" style="406" customWidth="1"/>
    <col min="12" max="12" width="16" style="71" customWidth="1"/>
    <col min="13" max="13" width="14.33203125" style="71" bestFit="1" customWidth="1"/>
    <col min="14" max="14" width="11.5546875" style="71" customWidth="1"/>
    <col min="15" max="26" width="11.5546875" style="71" hidden="1" customWidth="1"/>
    <col min="27" max="28" width="0" style="71" hidden="1" customWidth="1"/>
    <col min="29" max="16384" width="11.5546875" style="71" hidden="1"/>
  </cols>
  <sheetData>
    <row r="1" spans="2:16">
      <c r="F1" s="126"/>
      <c r="J1" s="129"/>
    </row>
    <row r="2" spans="2:16" ht="12" customHeight="1">
      <c r="B2" s="782" t="s">
        <v>201</v>
      </c>
      <c r="C2" s="782" t="s">
        <v>1</v>
      </c>
      <c r="D2" s="782" t="s">
        <v>202</v>
      </c>
      <c r="E2" s="782" t="s">
        <v>634</v>
      </c>
      <c r="F2" s="782" t="s">
        <v>73</v>
      </c>
      <c r="G2" s="782" t="s">
        <v>633</v>
      </c>
      <c r="H2" s="784" t="s">
        <v>702</v>
      </c>
      <c r="I2" s="784"/>
      <c r="J2" s="784"/>
      <c r="K2" s="784"/>
      <c r="L2" s="784"/>
      <c r="M2" s="782" t="s">
        <v>203</v>
      </c>
      <c r="N2" s="780" t="s">
        <v>204</v>
      </c>
      <c r="O2" s="782" t="s">
        <v>75</v>
      </c>
      <c r="P2" s="782" t="s">
        <v>205</v>
      </c>
    </row>
    <row r="3" spans="2:16" ht="85.5" customHeight="1">
      <c r="B3" s="783"/>
      <c r="C3" s="783"/>
      <c r="D3" s="783"/>
      <c r="E3" s="783"/>
      <c r="F3" s="783"/>
      <c r="G3" s="783"/>
      <c r="H3" s="127" t="s">
        <v>206</v>
      </c>
      <c r="I3" s="127" t="s">
        <v>207</v>
      </c>
      <c r="J3" s="127" t="s">
        <v>208</v>
      </c>
      <c r="K3" s="127" t="s">
        <v>703</v>
      </c>
      <c r="L3" s="127" t="s">
        <v>209</v>
      </c>
      <c r="M3" s="783"/>
      <c r="N3" s="781"/>
      <c r="O3" s="783"/>
      <c r="P3" s="783"/>
    </row>
    <row r="4" spans="2:16" ht="24" customHeight="1">
      <c r="B4" s="785"/>
      <c r="C4" s="785"/>
      <c r="D4" s="128" t="s">
        <v>4</v>
      </c>
      <c r="E4" s="128" t="s">
        <v>4</v>
      </c>
      <c r="F4" s="128" t="s">
        <v>4</v>
      </c>
      <c r="G4" s="128" t="s">
        <v>4</v>
      </c>
      <c r="H4" s="128" t="s">
        <v>4</v>
      </c>
      <c r="I4" s="128" t="s">
        <v>4</v>
      </c>
      <c r="J4" s="128" t="s">
        <v>4</v>
      </c>
      <c r="K4" s="128" t="s">
        <v>4</v>
      </c>
      <c r="L4" s="128" t="s">
        <v>4</v>
      </c>
      <c r="M4" s="128" t="s">
        <v>4</v>
      </c>
      <c r="N4" s="548" t="s">
        <v>4</v>
      </c>
      <c r="O4" s="128" t="s">
        <v>4</v>
      </c>
      <c r="P4" s="128" t="s">
        <v>4</v>
      </c>
    </row>
    <row r="5" spans="2:16" ht="15" customHeight="1">
      <c r="B5" s="650" t="s">
        <v>210</v>
      </c>
      <c r="C5" s="500"/>
      <c r="D5" s="500">
        <v>468358402</v>
      </c>
      <c r="E5" s="500">
        <v>0</v>
      </c>
      <c r="F5" s="500">
        <v>-37268415</v>
      </c>
      <c r="G5" s="500">
        <v>203895643.88104901</v>
      </c>
      <c r="H5" s="500">
        <v>81439777</v>
      </c>
      <c r="I5" s="500">
        <v>-575719</v>
      </c>
      <c r="J5" s="500">
        <v>0</v>
      </c>
      <c r="K5" s="500">
        <v>0</v>
      </c>
      <c r="L5" s="500">
        <v>0</v>
      </c>
      <c r="M5" s="500">
        <v>80864058</v>
      </c>
      <c r="N5" s="651">
        <v>715849688.88104904</v>
      </c>
      <c r="O5" s="500">
        <v>442178569</v>
      </c>
      <c r="P5" s="500">
        <v>1158028257.8810492</v>
      </c>
    </row>
    <row r="6" spans="2:16" ht="12" customHeight="1">
      <c r="B6" s="652" t="s">
        <v>704</v>
      </c>
      <c r="C6" s="653"/>
      <c r="D6" s="654">
        <v>0</v>
      </c>
      <c r="E6" s="654">
        <v>0</v>
      </c>
      <c r="F6" s="654">
        <v>0</v>
      </c>
      <c r="G6" s="654">
        <v>60540815</v>
      </c>
      <c r="H6" s="654">
        <v>0</v>
      </c>
      <c r="I6" s="655">
        <v>0</v>
      </c>
      <c r="J6" s="654"/>
      <c r="K6" s="654">
        <v>0</v>
      </c>
      <c r="L6" s="654">
        <v>0</v>
      </c>
      <c r="M6" s="654">
        <v>0</v>
      </c>
      <c r="N6" s="651">
        <v>60540815</v>
      </c>
      <c r="O6" s="618">
        <v>62044581</v>
      </c>
      <c r="P6" s="500">
        <v>122585396</v>
      </c>
    </row>
    <row r="7" spans="2:16" ht="12" customHeight="1">
      <c r="B7" s="652" t="s">
        <v>211</v>
      </c>
      <c r="C7" s="656"/>
      <c r="D7" s="654">
        <v>0</v>
      </c>
      <c r="E7" s="654">
        <v>0</v>
      </c>
      <c r="F7" s="654">
        <v>0</v>
      </c>
      <c r="G7" s="654"/>
      <c r="H7" s="654">
        <v>204957083</v>
      </c>
      <c r="I7" s="618">
        <v>453480</v>
      </c>
      <c r="J7" s="618"/>
      <c r="K7" s="618"/>
      <c r="L7" s="618">
        <v>-638478</v>
      </c>
      <c r="M7" s="618">
        <v>204772085</v>
      </c>
      <c r="N7" s="651">
        <v>204772085</v>
      </c>
      <c r="O7" s="618">
        <v>203951381</v>
      </c>
      <c r="P7" s="500">
        <v>408723466</v>
      </c>
    </row>
    <row r="8" spans="2:16" ht="12" customHeight="1">
      <c r="B8" s="657" t="s">
        <v>212</v>
      </c>
      <c r="C8" s="658"/>
      <c r="D8" s="500">
        <v>0</v>
      </c>
      <c r="E8" s="500">
        <v>0</v>
      </c>
      <c r="F8" s="500">
        <v>0</v>
      </c>
      <c r="G8" s="500">
        <v>60540815</v>
      </c>
      <c r="H8" s="500">
        <v>204957083</v>
      </c>
      <c r="I8" s="500">
        <v>453480</v>
      </c>
      <c r="J8" s="500">
        <v>0</v>
      </c>
      <c r="K8" s="500">
        <v>0</v>
      </c>
      <c r="L8" s="500">
        <v>-638478</v>
      </c>
      <c r="M8" s="500">
        <v>204772085</v>
      </c>
      <c r="N8" s="651">
        <v>265312900</v>
      </c>
      <c r="O8" s="500">
        <v>265995962</v>
      </c>
      <c r="P8" s="500">
        <v>531308862</v>
      </c>
    </row>
    <row r="9" spans="2:16" ht="12" customHeight="1">
      <c r="B9" s="652" t="s">
        <v>213</v>
      </c>
      <c r="C9" s="656"/>
      <c r="D9" s="654">
        <v>0</v>
      </c>
      <c r="E9" s="654">
        <v>0</v>
      </c>
      <c r="F9" s="654">
        <v>0</v>
      </c>
      <c r="G9" s="618">
        <v>-62176200</v>
      </c>
      <c r="H9" s="654">
        <v>0</v>
      </c>
      <c r="I9" s="654">
        <v>0</v>
      </c>
      <c r="J9" s="654"/>
      <c r="K9" s="654">
        <v>0</v>
      </c>
      <c r="L9" s="654">
        <v>0</v>
      </c>
      <c r="M9" s="654">
        <v>0</v>
      </c>
      <c r="N9" s="500">
        <v>-62176200</v>
      </c>
      <c r="O9" s="618">
        <v>-63414856</v>
      </c>
      <c r="P9" s="500">
        <v>-125591056</v>
      </c>
    </row>
    <row r="10" spans="2:16" ht="24">
      <c r="B10" s="652" t="s">
        <v>214</v>
      </c>
      <c r="C10" s="656"/>
      <c r="D10" s="654">
        <v>0</v>
      </c>
      <c r="E10" s="654">
        <v>0</v>
      </c>
      <c r="F10" s="654">
        <v>0</v>
      </c>
      <c r="G10" s="618">
        <v>-638494</v>
      </c>
      <c r="H10" s="618">
        <v>0</v>
      </c>
      <c r="I10" s="618"/>
      <c r="J10" s="618">
        <v>0</v>
      </c>
      <c r="K10" s="618">
        <v>0</v>
      </c>
      <c r="L10" s="618">
        <v>638478</v>
      </c>
      <c r="M10" s="618">
        <v>638478</v>
      </c>
      <c r="N10" s="651">
        <v>-16</v>
      </c>
      <c r="O10" s="618">
        <v>16</v>
      </c>
      <c r="P10" s="500">
        <v>0</v>
      </c>
    </row>
    <row r="11" spans="2:16" ht="12" customHeight="1">
      <c r="B11" s="650" t="s">
        <v>215</v>
      </c>
      <c r="C11" s="500"/>
      <c r="D11" s="500">
        <v>0</v>
      </c>
      <c r="E11" s="500">
        <v>0</v>
      </c>
      <c r="F11" s="500">
        <v>0</v>
      </c>
      <c r="G11" s="500">
        <v>-2273879</v>
      </c>
      <c r="H11" s="500">
        <v>204957083</v>
      </c>
      <c r="I11" s="500">
        <v>453480</v>
      </c>
      <c r="J11" s="500">
        <v>0</v>
      </c>
      <c r="K11" s="500">
        <v>0</v>
      </c>
      <c r="L11" s="500">
        <v>0</v>
      </c>
      <c r="M11" s="500">
        <v>205410563</v>
      </c>
      <c r="N11" s="651">
        <v>203136684</v>
      </c>
      <c r="O11" s="500">
        <v>202581122</v>
      </c>
      <c r="P11" s="500">
        <v>405717806</v>
      </c>
    </row>
    <row r="12" spans="2:16" ht="12" customHeight="1">
      <c r="B12" s="392" t="s">
        <v>216</v>
      </c>
      <c r="C12" s="393" t="s">
        <v>217</v>
      </c>
      <c r="D12" s="394">
        <v>468358402</v>
      </c>
      <c r="E12" s="394">
        <v>0</v>
      </c>
      <c r="F12" s="394">
        <v>-37268415</v>
      </c>
      <c r="G12" s="394">
        <v>201621764.88104901</v>
      </c>
      <c r="H12" s="394">
        <v>286396860</v>
      </c>
      <c r="I12" s="394">
        <v>-122239</v>
      </c>
      <c r="J12" s="394">
        <v>0</v>
      </c>
      <c r="K12" s="394">
        <v>0</v>
      </c>
      <c r="L12" s="394">
        <v>0</v>
      </c>
      <c r="M12" s="394">
        <v>286274621</v>
      </c>
      <c r="N12" s="547">
        <v>918986372.88104904</v>
      </c>
      <c r="O12" s="394">
        <v>644759691</v>
      </c>
      <c r="P12" s="394">
        <v>1563746063.8810492</v>
      </c>
    </row>
    <row r="13" spans="2:16" s="389" customFormat="1" ht="12" customHeight="1">
      <c r="B13" s="390"/>
      <c r="C13" s="390"/>
      <c r="D13" s="390"/>
      <c r="E13" s="390"/>
      <c r="F13" s="388"/>
      <c r="G13" s="388">
        <v>0.16774320602416992</v>
      </c>
      <c r="H13" s="391"/>
      <c r="I13" s="391"/>
      <c r="J13" s="390"/>
      <c r="K13" s="390"/>
      <c r="L13" s="388"/>
      <c r="M13" s="388">
        <v>0</v>
      </c>
      <c r="N13" s="546"/>
      <c r="O13" s="388">
        <v>0</v>
      </c>
      <c r="P13" s="388">
        <v>0.16774320602416992</v>
      </c>
    </row>
    <row r="14" spans="2:16" ht="12" customHeight="1">
      <c r="B14" s="784" t="s">
        <v>201</v>
      </c>
      <c r="C14" s="784" t="s">
        <v>1</v>
      </c>
      <c r="D14" s="784" t="s">
        <v>202</v>
      </c>
      <c r="E14" s="784" t="s">
        <v>634</v>
      </c>
      <c r="F14" s="784" t="s">
        <v>73</v>
      </c>
      <c r="G14" s="784" t="s">
        <v>633</v>
      </c>
      <c r="H14" s="784" t="s">
        <v>636</v>
      </c>
      <c r="I14" s="784"/>
      <c r="J14" s="784"/>
      <c r="K14" s="784"/>
      <c r="L14" s="784"/>
      <c r="M14" s="782" t="s">
        <v>203</v>
      </c>
      <c r="N14" s="780" t="s">
        <v>204</v>
      </c>
      <c r="O14" s="782" t="s">
        <v>75</v>
      </c>
      <c r="P14" s="784" t="s">
        <v>205</v>
      </c>
    </row>
    <row r="15" spans="2:16" ht="68.25" customHeight="1">
      <c r="B15" s="784"/>
      <c r="C15" s="784"/>
      <c r="D15" s="782"/>
      <c r="E15" s="782"/>
      <c r="F15" s="782"/>
      <c r="G15" s="782"/>
      <c r="H15" s="564" t="s">
        <v>206</v>
      </c>
      <c r="I15" s="127" t="s">
        <v>207</v>
      </c>
      <c r="J15" s="127" t="s">
        <v>208</v>
      </c>
      <c r="K15" s="564" t="s">
        <v>703</v>
      </c>
      <c r="L15" s="564" t="s">
        <v>209</v>
      </c>
      <c r="M15" s="783"/>
      <c r="N15" s="781"/>
      <c r="O15" s="783"/>
      <c r="P15" s="782"/>
    </row>
    <row r="16" spans="2:16" ht="12" customHeight="1">
      <c r="B16" s="784"/>
      <c r="C16" s="784"/>
      <c r="D16" s="128" t="s">
        <v>4</v>
      </c>
      <c r="E16" s="128" t="s">
        <v>4</v>
      </c>
      <c r="F16" s="128" t="s">
        <v>4</v>
      </c>
      <c r="G16" s="128" t="s">
        <v>4</v>
      </c>
      <c r="H16" s="128" t="s">
        <v>4</v>
      </c>
      <c r="I16" s="128" t="s">
        <v>4</v>
      </c>
      <c r="J16" s="128" t="s">
        <v>4</v>
      </c>
      <c r="K16" s="128" t="s">
        <v>4</v>
      </c>
      <c r="L16" s="128" t="s">
        <v>4</v>
      </c>
      <c r="M16" s="128" t="s">
        <v>4</v>
      </c>
      <c r="N16" s="548" t="s">
        <v>4</v>
      </c>
      <c r="O16" s="128" t="s">
        <v>4</v>
      </c>
      <c r="P16" s="128" t="s">
        <v>4</v>
      </c>
    </row>
    <row r="17" spans="2:16" s="130" customFormat="1" ht="12" customHeight="1">
      <c r="B17" s="650" t="s">
        <v>218</v>
      </c>
      <c r="C17" s="500"/>
      <c r="D17" s="500">
        <v>468358402</v>
      </c>
      <c r="E17" s="500">
        <v>0</v>
      </c>
      <c r="F17" s="500">
        <v>-37268415</v>
      </c>
      <c r="G17" s="500">
        <v>181974048</v>
      </c>
      <c r="H17" s="500">
        <v>81439777</v>
      </c>
      <c r="I17" s="500">
        <v>-2709364</v>
      </c>
      <c r="J17" s="500"/>
      <c r="K17" s="500">
        <v>0</v>
      </c>
      <c r="L17" s="500">
        <v>0</v>
      </c>
      <c r="M17" s="500">
        <v>78730413</v>
      </c>
      <c r="N17" s="651">
        <v>691794448</v>
      </c>
      <c r="O17" s="500">
        <v>418601845</v>
      </c>
      <c r="P17" s="500">
        <v>1110396293</v>
      </c>
    </row>
    <row r="18" spans="2:16" s="130" customFormat="1" ht="12" customHeight="1">
      <c r="B18" s="652" t="s">
        <v>704</v>
      </c>
      <c r="C18" s="653"/>
      <c r="D18" s="654">
        <v>0</v>
      </c>
      <c r="E18" s="654">
        <v>0</v>
      </c>
      <c r="F18" s="654">
        <v>0</v>
      </c>
      <c r="G18" s="654">
        <v>65277259</v>
      </c>
      <c r="H18" s="654">
        <v>0</v>
      </c>
      <c r="I18" s="654">
        <v>0</v>
      </c>
      <c r="J18" s="654">
        <v>0</v>
      </c>
      <c r="K18" s="654">
        <v>0</v>
      </c>
      <c r="L18" s="654">
        <v>0</v>
      </c>
      <c r="M18" s="659">
        <v>0</v>
      </c>
      <c r="N18" s="651">
        <v>65277259</v>
      </c>
      <c r="O18" s="618">
        <v>66560594</v>
      </c>
      <c r="P18" s="500">
        <v>131837853</v>
      </c>
    </row>
    <row r="19" spans="2:16" s="130" customFormat="1" ht="12" customHeight="1">
      <c r="B19" s="652" t="s">
        <v>211</v>
      </c>
      <c r="C19" s="656"/>
      <c r="D19" s="654">
        <v>0</v>
      </c>
      <c r="E19" s="654">
        <v>0</v>
      </c>
      <c r="F19" s="654">
        <v>0</v>
      </c>
      <c r="G19" s="654">
        <v>0</v>
      </c>
      <c r="H19" s="654">
        <v>0</v>
      </c>
      <c r="I19" s="654">
        <v>2133645.2246316001</v>
      </c>
      <c r="J19" s="654">
        <v>0</v>
      </c>
      <c r="K19" s="654">
        <v>0</v>
      </c>
      <c r="L19" s="654">
        <v>-82497.009973799999</v>
      </c>
      <c r="M19" s="659">
        <v>2051148.2146578</v>
      </c>
      <c r="N19" s="651">
        <v>2051148.2146578</v>
      </c>
      <c r="O19" s="618">
        <v>2042769</v>
      </c>
      <c r="P19" s="500">
        <v>4093917.2146578003</v>
      </c>
    </row>
    <row r="20" spans="2:16" s="130" customFormat="1" ht="12" customHeight="1">
      <c r="B20" s="657" t="s">
        <v>212</v>
      </c>
      <c r="C20" s="660"/>
      <c r="D20" s="500">
        <v>0</v>
      </c>
      <c r="E20" s="500">
        <v>0</v>
      </c>
      <c r="F20" s="500">
        <v>0</v>
      </c>
      <c r="G20" s="500">
        <v>65277259</v>
      </c>
      <c r="H20" s="500">
        <v>0</v>
      </c>
      <c r="I20" s="500">
        <v>2133645.2246316001</v>
      </c>
      <c r="J20" s="500">
        <v>0</v>
      </c>
      <c r="K20" s="500">
        <v>0</v>
      </c>
      <c r="L20" s="500">
        <v>-82497.009973799999</v>
      </c>
      <c r="M20" s="500">
        <v>2051148.2146578</v>
      </c>
      <c r="N20" s="651">
        <v>67328407.214657798</v>
      </c>
      <c r="O20" s="500">
        <v>68603363</v>
      </c>
      <c r="P20" s="500">
        <v>135931770.21465781</v>
      </c>
    </row>
    <row r="21" spans="2:16" s="130" customFormat="1" ht="12" customHeight="1" outlineLevel="1">
      <c r="B21" s="652" t="s">
        <v>213</v>
      </c>
      <c r="C21" s="656"/>
      <c r="D21" s="654">
        <v>0</v>
      </c>
      <c r="E21" s="654">
        <v>0</v>
      </c>
      <c r="F21" s="654">
        <v>0</v>
      </c>
      <c r="G21" s="654">
        <v>-43278430</v>
      </c>
      <c r="H21" s="654">
        <v>0</v>
      </c>
      <c r="I21" s="654">
        <v>0</v>
      </c>
      <c r="J21" s="654">
        <v>0</v>
      </c>
      <c r="K21" s="654">
        <v>0</v>
      </c>
      <c r="L21" s="654">
        <v>0</v>
      </c>
      <c r="M21" s="654">
        <v>0</v>
      </c>
      <c r="N21" s="651">
        <v>-43278430</v>
      </c>
      <c r="O21" s="618">
        <v>-45032560</v>
      </c>
      <c r="P21" s="500">
        <v>-88310990</v>
      </c>
    </row>
    <row r="22" spans="2:16" s="130" customFormat="1" ht="21" customHeight="1" outlineLevel="1">
      <c r="B22" s="652" t="s">
        <v>214</v>
      </c>
      <c r="C22" s="656"/>
      <c r="D22" s="654">
        <v>0</v>
      </c>
      <c r="E22" s="654">
        <v>0</v>
      </c>
      <c r="F22" s="654">
        <v>0</v>
      </c>
      <c r="G22" s="654">
        <v>-77233.118950999997</v>
      </c>
      <c r="H22" s="654">
        <v>0</v>
      </c>
      <c r="I22" s="654"/>
      <c r="J22" s="654">
        <v>0</v>
      </c>
      <c r="K22" s="654">
        <v>0</v>
      </c>
      <c r="L22" s="654">
        <v>82497.009973799999</v>
      </c>
      <c r="M22" s="659">
        <v>82497.009973799999</v>
      </c>
      <c r="N22" s="651">
        <v>5263.8910228000022</v>
      </c>
      <c r="O22" s="618">
        <v>5921</v>
      </c>
      <c r="P22" s="500">
        <v>11184.891022800002</v>
      </c>
    </row>
    <row r="23" spans="2:16" s="130" customFormat="1" ht="12" customHeight="1">
      <c r="B23" s="650" t="s">
        <v>215</v>
      </c>
      <c r="C23" s="500"/>
      <c r="D23" s="500">
        <v>0</v>
      </c>
      <c r="E23" s="500">
        <v>0</v>
      </c>
      <c r="F23" s="500">
        <v>0</v>
      </c>
      <c r="G23" s="500">
        <v>21921595.881049</v>
      </c>
      <c r="H23" s="500">
        <v>0</v>
      </c>
      <c r="I23" s="500">
        <v>2133645.2246316001</v>
      </c>
      <c r="J23" s="500">
        <v>0</v>
      </c>
      <c r="K23" s="500">
        <v>0</v>
      </c>
      <c r="L23" s="500">
        <v>0</v>
      </c>
      <c r="M23" s="500">
        <v>2133645.2246316001</v>
      </c>
      <c r="N23" s="651">
        <v>24055241.1056806</v>
      </c>
      <c r="O23" s="500">
        <v>23576724</v>
      </c>
      <c r="P23" s="500">
        <v>47631965.105680615</v>
      </c>
    </row>
    <row r="24" spans="2:16" s="130" customFormat="1" ht="12" customHeight="1">
      <c r="B24" s="650" t="s">
        <v>219</v>
      </c>
      <c r="C24" s="661" t="s">
        <v>217</v>
      </c>
      <c r="D24" s="500">
        <v>468358402</v>
      </c>
      <c r="E24" s="500">
        <v>0</v>
      </c>
      <c r="F24" s="500">
        <v>-37268415</v>
      </c>
      <c r="G24" s="500">
        <v>203895643.88104901</v>
      </c>
      <c r="H24" s="500">
        <v>81439777</v>
      </c>
      <c r="I24" s="500">
        <v>-575718.77536839992</v>
      </c>
      <c r="J24" s="500">
        <v>0</v>
      </c>
      <c r="K24" s="500">
        <v>0</v>
      </c>
      <c r="L24" s="500">
        <v>0</v>
      </c>
      <c r="M24" s="500">
        <v>80864058.224631608</v>
      </c>
      <c r="N24" s="651">
        <v>715849689.10568058</v>
      </c>
      <c r="O24" s="500">
        <v>442178569</v>
      </c>
      <c r="P24" s="500">
        <v>1158028258.1056807</v>
      </c>
    </row>
    <row r="25" spans="2:16">
      <c r="M25" s="131"/>
    </row>
  </sheetData>
  <mergeCells count="22">
    <mergeCell ref="B14:B16"/>
    <mergeCell ref="C14:C16"/>
    <mergeCell ref="D14:D15"/>
    <mergeCell ref="E14:E15"/>
    <mergeCell ref="B2:B4"/>
    <mergeCell ref="C2:C4"/>
    <mergeCell ref="D2:D3"/>
    <mergeCell ref="E2:E3"/>
    <mergeCell ref="N2:N3"/>
    <mergeCell ref="O2:O3"/>
    <mergeCell ref="P2:P3"/>
    <mergeCell ref="F14:F15"/>
    <mergeCell ref="G14:G15"/>
    <mergeCell ref="H14:L14"/>
    <mergeCell ref="N14:N15"/>
    <mergeCell ref="O14:O15"/>
    <mergeCell ref="P14:P15"/>
    <mergeCell ref="M14:M15"/>
    <mergeCell ref="M2:M3"/>
    <mergeCell ref="F2:F3"/>
    <mergeCell ref="G2:G3"/>
    <mergeCell ref="H2:L2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9" tint="-0.499984740745262"/>
  </sheetPr>
  <dimension ref="A1:N74"/>
  <sheetViews>
    <sheetView showGridLines="0" workbookViewId="0">
      <selection activeCell="D3" sqref="D3"/>
    </sheetView>
  </sheetViews>
  <sheetFormatPr baseColWidth="10" defaultColWidth="0" defaultRowHeight="12" zeroHeight="1" outlineLevelRow="2"/>
  <cols>
    <col min="1" max="1" width="12.44140625" style="99" customWidth="1"/>
    <col min="2" max="2" width="61.33203125" style="99" customWidth="1"/>
    <col min="3" max="3" width="6" style="124" bestFit="1" customWidth="1"/>
    <col min="4" max="5" width="17.6640625" style="124" customWidth="1"/>
    <col min="6" max="6" width="5.88671875" style="124" customWidth="1"/>
    <col min="7" max="7" width="14.88671875" style="72" customWidth="1"/>
    <col min="8" max="8" width="15.33203125" style="72" customWidth="1"/>
    <col min="9" max="9" width="11.44140625" style="99" customWidth="1"/>
    <col min="10" max="10" width="11.44140625" style="99" hidden="1" customWidth="1"/>
    <col min="11" max="14" width="0" style="99" hidden="1" customWidth="1"/>
    <col min="15" max="16384" width="11.44140625" style="99" hidden="1"/>
  </cols>
  <sheetData>
    <row r="1" spans="2:8"/>
    <row r="2" spans="2:8" ht="12.6" thickBot="1"/>
    <row r="3" spans="2:8">
      <c r="B3" s="786" t="s">
        <v>144</v>
      </c>
      <c r="C3" s="787" t="s">
        <v>1</v>
      </c>
      <c r="D3" s="761" t="s">
        <v>700</v>
      </c>
      <c r="E3" s="761" t="s">
        <v>701</v>
      </c>
      <c r="G3" s="788" t="s">
        <v>2</v>
      </c>
      <c r="H3" s="790" t="s">
        <v>3</v>
      </c>
    </row>
    <row r="4" spans="2:8" ht="12.6" thickBot="1">
      <c r="B4" s="786"/>
      <c r="C4" s="787"/>
      <c r="D4" s="619" t="s">
        <v>4</v>
      </c>
      <c r="E4" s="619" t="s">
        <v>4</v>
      </c>
      <c r="G4" s="789"/>
      <c r="H4" s="791"/>
    </row>
    <row r="5" spans="2:8" s="125" customFormat="1">
      <c r="B5" s="620" t="s">
        <v>145</v>
      </c>
      <c r="C5" s="621"/>
      <c r="D5" s="622">
        <v>776472144</v>
      </c>
      <c r="E5" s="549">
        <v>735405398</v>
      </c>
      <c r="F5" s="124"/>
      <c r="G5" s="638">
        <v>41066746</v>
      </c>
      <c r="H5" s="639">
        <v>5.5842323311311892E-2</v>
      </c>
    </row>
    <row r="6" spans="2:8" s="125" customFormat="1" ht="24" hidden="1" outlineLevel="1">
      <c r="B6" s="620" t="s">
        <v>146</v>
      </c>
      <c r="C6" s="621"/>
      <c r="D6" s="622">
        <v>0</v>
      </c>
      <c r="E6" s="622">
        <v>0</v>
      </c>
      <c r="F6" s="124"/>
      <c r="G6" s="638">
        <v>0</v>
      </c>
      <c r="H6" s="639" t="e">
        <v>#DIV/0!</v>
      </c>
    </row>
    <row r="7" spans="2:8" s="125" customFormat="1" hidden="1" outlineLevel="1">
      <c r="B7" s="620" t="s">
        <v>147</v>
      </c>
      <c r="C7" s="621"/>
      <c r="D7" s="622">
        <v>0</v>
      </c>
      <c r="E7" s="622">
        <v>0</v>
      </c>
      <c r="F7" s="124"/>
      <c r="G7" s="638">
        <v>0</v>
      </c>
      <c r="H7" s="639" t="e">
        <v>#DIV/0!</v>
      </c>
    </row>
    <row r="8" spans="2:8" s="125" customFormat="1" ht="24" hidden="1" outlineLevel="1">
      <c r="B8" s="620" t="s">
        <v>148</v>
      </c>
      <c r="C8" s="621"/>
      <c r="D8" s="622">
        <v>0</v>
      </c>
      <c r="E8" s="622">
        <v>0</v>
      </c>
      <c r="F8" s="124"/>
      <c r="G8" s="638">
        <v>0</v>
      </c>
      <c r="H8" s="639" t="e">
        <v>#DIV/0!</v>
      </c>
    </row>
    <row r="9" spans="2:8" s="125" customFormat="1" collapsed="1">
      <c r="B9" s="620" t="s">
        <v>149</v>
      </c>
      <c r="C9" s="621"/>
      <c r="D9" s="622">
        <v>5303170</v>
      </c>
      <c r="E9" s="549">
        <v>4077222</v>
      </c>
      <c r="F9" s="124"/>
      <c r="G9" s="638">
        <v>1225948</v>
      </c>
      <c r="H9" s="639">
        <v>0.3006821801707143</v>
      </c>
    </row>
    <row r="10" spans="2:8" s="125" customFormat="1">
      <c r="B10" s="623" t="s">
        <v>150</v>
      </c>
      <c r="C10" s="624"/>
      <c r="D10" s="625">
        <v>781775314</v>
      </c>
      <c r="E10" s="625">
        <v>739482620</v>
      </c>
      <c r="F10" s="124"/>
      <c r="G10" s="640"/>
      <c r="H10" s="641"/>
    </row>
    <row r="11" spans="2:8" s="125" customFormat="1">
      <c r="B11" s="620" t="s">
        <v>151</v>
      </c>
      <c r="C11" s="621"/>
      <c r="D11" s="622">
        <v>-286141024</v>
      </c>
      <c r="E11" s="549">
        <v>-270507152.25400001</v>
      </c>
      <c r="F11" s="124"/>
      <c r="G11" s="638">
        <v>-15633871.745999992</v>
      </c>
      <c r="H11" s="639">
        <v>5.7794670550226877E-2</v>
      </c>
    </row>
    <row r="12" spans="2:8" s="125" customFormat="1" hidden="1" outlineLevel="2">
      <c r="B12" s="620" t="s">
        <v>152</v>
      </c>
      <c r="C12" s="621"/>
      <c r="D12" s="622">
        <v>0</v>
      </c>
      <c r="E12" s="549">
        <v>0</v>
      </c>
      <c r="F12" s="124"/>
      <c r="G12" s="638">
        <v>0</v>
      </c>
      <c r="H12" s="639" t="e">
        <v>#DIV/0!</v>
      </c>
    </row>
    <row r="13" spans="2:8" s="125" customFormat="1" collapsed="1">
      <c r="B13" s="620" t="s">
        <v>153</v>
      </c>
      <c r="C13" s="624"/>
      <c r="D13" s="622">
        <v>-77608779</v>
      </c>
      <c r="E13" s="549">
        <v>-80397420</v>
      </c>
      <c r="F13" s="124"/>
      <c r="G13" s="638">
        <v>2788641</v>
      </c>
      <c r="H13" s="639">
        <v>-3.468570260090436E-2</v>
      </c>
    </row>
    <row r="14" spans="2:8" s="125" customFormat="1" ht="27.75" customHeight="1">
      <c r="B14" s="620" t="s">
        <v>154</v>
      </c>
      <c r="C14" s="621"/>
      <c r="D14" s="622"/>
      <c r="E14" s="549">
        <v>0</v>
      </c>
      <c r="F14" s="124"/>
      <c r="G14" s="638">
        <v>0</v>
      </c>
      <c r="H14" s="639" t="e">
        <v>#DIV/0!</v>
      </c>
    </row>
    <row r="15" spans="2:8" s="125" customFormat="1">
      <c r="B15" s="620" t="s">
        <v>155</v>
      </c>
      <c r="C15" s="621"/>
      <c r="D15" s="622">
        <v>-58093825</v>
      </c>
      <c r="E15" s="622">
        <v>-59240093</v>
      </c>
      <c r="F15" s="124"/>
      <c r="G15" s="638">
        <v>1146268</v>
      </c>
      <c r="H15" s="639">
        <v>-1.9349530730817726E-2</v>
      </c>
    </row>
    <row r="16" spans="2:8" s="125" customFormat="1">
      <c r="B16" s="623" t="s">
        <v>156</v>
      </c>
      <c r="C16" s="626"/>
      <c r="D16" s="627">
        <v>-421843628</v>
      </c>
      <c r="E16" s="627">
        <v>-410144665.25400001</v>
      </c>
      <c r="F16" s="124"/>
      <c r="G16" s="638"/>
      <c r="H16" s="639"/>
    </row>
    <row r="17" spans="2:8" s="125" customFormat="1" hidden="1" outlineLevel="1">
      <c r="B17" s="620" t="s">
        <v>157</v>
      </c>
      <c r="C17" s="621"/>
      <c r="D17" s="628">
        <v>0</v>
      </c>
      <c r="E17" s="628">
        <v>0</v>
      </c>
      <c r="F17" s="124"/>
      <c r="G17" s="638">
        <v>0</v>
      </c>
      <c r="H17" s="639" t="e">
        <v>#DIV/0!</v>
      </c>
    </row>
    <row r="18" spans="2:8" s="125" customFormat="1" hidden="1" outlineLevel="1">
      <c r="B18" s="620" t="s">
        <v>158</v>
      </c>
      <c r="C18" s="621"/>
      <c r="D18" s="622">
        <v>0</v>
      </c>
      <c r="E18" s="622">
        <v>0</v>
      </c>
      <c r="F18" s="124"/>
      <c r="G18" s="638">
        <v>0</v>
      </c>
      <c r="H18" s="639" t="e">
        <v>#DIV/0!</v>
      </c>
    </row>
    <row r="19" spans="2:8" s="125" customFormat="1" collapsed="1">
      <c r="B19" s="620" t="s">
        <v>159</v>
      </c>
      <c r="C19" s="621"/>
      <c r="D19" s="622">
        <v>-46004011</v>
      </c>
      <c r="E19" s="549">
        <v>-48001819</v>
      </c>
      <c r="F19" s="124"/>
      <c r="G19" s="638">
        <v>1997808</v>
      </c>
      <c r="H19" s="639">
        <v>-4.1619422797290244E-2</v>
      </c>
    </row>
    <row r="20" spans="2:8" s="125" customFormat="1">
      <c r="B20" s="620" t="s">
        <v>160</v>
      </c>
      <c r="C20" s="621"/>
      <c r="D20" s="622">
        <v>6317397</v>
      </c>
      <c r="E20" s="549">
        <v>16092060</v>
      </c>
      <c r="F20" s="124"/>
      <c r="G20" s="638">
        <v>-9774663</v>
      </c>
      <c r="H20" s="639">
        <v>-0.60742148612421276</v>
      </c>
    </row>
    <row r="21" spans="2:8" s="125" customFormat="1">
      <c r="B21" s="620" t="s">
        <v>161</v>
      </c>
      <c r="C21" s="621"/>
      <c r="D21" s="622">
        <v>-29866913</v>
      </c>
      <c r="E21" s="549">
        <v>-53505003</v>
      </c>
      <c r="F21" s="124"/>
      <c r="G21" s="638">
        <v>23638090</v>
      </c>
      <c r="H21" s="639">
        <v>-0.4417921441850961</v>
      </c>
    </row>
    <row r="22" spans="2:8" s="125" customFormat="1" ht="12.6" thickBot="1">
      <c r="B22" s="620" t="s">
        <v>162</v>
      </c>
      <c r="C22" s="621"/>
      <c r="D22" s="622">
        <v>-10078586</v>
      </c>
      <c r="E22" s="622">
        <v>-11203731</v>
      </c>
      <c r="F22" s="124"/>
      <c r="G22" s="638">
        <v>1125145</v>
      </c>
      <c r="H22" s="639">
        <v>-0.10042592061519506</v>
      </c>
    </row>
    <row r="23" spans="2:8" s="125" customFormat="1" ht="12.6" thickBot="1">
      <c r="B23" s="620" t="s">
        <v>163</v>
      </c>
      <c r="C23" s="621"/>
      <c r="D23" s="627">
        <v>-79632113</v>
      </c>
      <c r="E23" s="627">
        <v>-96618493</v>
      </c>
      <c r="F23" s="124"/>
      <c r="G23" s="642">
        <v>16986380</v>
      </c>
      <c r="H23" s="643">
        <v>-0.1758087864193866</v>
      </c>
    </row>
    <row r="24" spans="2:8" s="125" customFormat="1">
      <c r="B24" s="629" t="s">
        <v>164</v>
      </c>
      <c r="C24" s="630"/>
      <c r="D24" s="631">
        <v>280299573</v>
      </c>
      <c r="E24" s="631">
        <v>232719461.74599999</v>
      </c>
      <c r="F24" s="124"/>
      <c r="G24" s="638">
        <v>47580111.254000008</v>
      </c>
      <c r="H24" s="639">
        <v>0.20445265255009476</v>
      </c>
    </row>
    <row r="25" spans="2:8" s="125" customFormat="1" hidden="1" outlineLevel="1">
      <c r="B25" s="620" t="s">
        <v>165</v>
      </c>
      <c r="C25" s="621"/>
      <c r="D25" s="622">
        <v>0</v>
      </c>
      <c r="E25" s="622">
        <v>0</v>
      </c>
      <c r="F25" s="124"/>
      <c r="G25" s="638">
        <v>0</v>
      </c>
      <c r="H25" s="639" t="e">
        <v>#DIV/0!</v>
      </c>
    </row>
    <row r="26" spans="2:8" s="125" customFormat="1" hidden="1" outlineLevel="1">
      <c r="B26" s="620" t="s">
        <v>166</v>
      </c>
      <c r="C26" s="621"/>
      <c r="D26" s="622">
        <v>0</v>
      </c>
      <c r="E26" s="622">
        <v>0</v>
      </c>
      <c r="F26" s="124"/>
      <c r="G26" s="638">
        <v>0</v>
      </c>
      <c r="H26" s="639" t="e">
        <v>#DIV/0!</v>
      </c>
    </row>
    <row r="27" spans="2:8" s="125" customFormat="1" hidden="1" outlineLevel="1">
      <c r="B27" s="620" t="s">
        <v>167</v>
      </c>
      <c r="C27" s="621"/>
      <c r="D27" s="622">
        <v>0</v>
      </c>
      <c r="E27" s="622">
        <v>0</v>
      </c>
      <c r="F27" s="124"/>
      <c r="G27" s="638">
        <v>0</v>
      </c>
      <c r="H27" s="639" t="e">
        <v>#DIV/0!</v>
      </c>
    </row>
    <row r="28" spans="2:8" s="125" customFormat="1" hidden="1" outlineLevel="1">
      <c r="B28" s="620" t="s">
        <v>168</v>
      </c>
      <c r="C28" s="621"/>
      <c r="D28" s="622">
        <v>0</v>
      </c>
      <c r="E28" s="622">
        <v>0</v>
      </c>
      <c r="F28" s="124"/>
      <c r="G28" s="638">
        <v>0</v>
      </c>
      <c r="H28" s="639" t="e">
        <v>#DIV/0!</v>
      </c>
    </row>
    <row r="29" spans="2:8" s="125" customFormat="1" hidden="1" outlineLevel="1">
      <c r="B29" s="620" t="s">
        <v>169</v>
      </c>
      <c r="C29" s="621"/>
      <c r="D29" s="622">
        <v>0</v>
      </c>
      <c r="E29" s="622">
        <v>0</v>
      </c>
      <c r="F29" s="124"/>
      <c r="G29" s="638">
        <v>0</v>
      </c>
      <c r="H29" s="639" t="e">
        <v>#DIV/0!</v>
      </c>
    </row>
    <row r="30" spans="2:8" s="125" customFormat="1" hidden="1" outlineLevel="1">
      <c r="B30" s="620" t="s">
        <v>170</v>
      </c>
      <c r="C30" s="621"/>
      <c r="D30" s="622">
        <v>0</v>
      </c>
      <c r="E30" s="622">
        <v>0</v>
      </c>
      <c r="F30" s="124"/>
      <c r="G30" s="638">
        <v>0</v>
      </c>
      <c r="H30" s="639" t="e">
        <v>#DIV/0!</v>
      </c>
    </row>
    <row r="31" spans="2:8" s="125" customFormat="1" hidden="1" outlineLevel="1">
      <c r="B31" s="620" t="s">
        <v>171</v>
      </c>
      <c r="C31" s="621"/>
      <c r="D31" s="622">
        <v>0</v>
      </c>
      <c r="E31" s="622">
        <v>0</v>
      </c>
      <c r="F31" s="124"/>
      <c r="G31" s="638">
        <v>0</v>
      </c>
      <c r="H31" s="639" t="e">
        <v>#DIV/0!</v>
      </c>
    </row>
    <row r="32" spans="2:8" s="125" customFormat="1" hidden="1" outlineLevel="1">
      <c r="B32" s="620" t="s">
        <v>172</v>
      </c>
      <c r="C32" s="621"/>
      <c r="D32" s="622">
        <v>0</v>
      </c>
      <c r="E32" s="622">
        <v>0</v>
      </c>
      <c r="F32" s="124"/>
      <c r="G32" s="638">
        <v>0</v>
      </c>
      <c r="H32" s="639" t="e">
        <v>#DIV/0!</v>
      </c>
    </row>
    <row r="33" spans="2:8" s="125" customFormat="1" collapsed="1">
      <c r="B33" s="620" t="s">
        <v>638</v>
      </c>
      <c r="C33" s="621"/>
      <c r="D33" s="622">
        <v>5205883</v>
      </c>
      <c r="E33" s="549">
        <v>5001192</v>
      </c>
      <c r="F33" s="124"/>
      <c r="G33" s="638">
        <v>204691</v>
      </c>
      <c r="H33" s="639">
        <v>4.092844265927003E-2</v>
      </c>
    </row>
    <row r="34" spans="2:8" s="125" customFormat="1">
      <c r="B34" s="620" t="s">
        <v>639</v>
      </c>
      <c r="C34" s="621"/>
      <c r="D34" s="622">
        <v>-178039754</v>
      </c>
      <c r="E34" s="549">
        <v>-149645668</v>
      </c>
      <c r="F34" s="124"/>
      <c r="G34" s="638">
        <v>-28394086</v>
      </c>
      <c r="H34" s="639">
        <v>0.18974211802776678</v>
      </c>
    </row>
    <row r="35" spans="2:8" s="125" customFormat="1" hidden="1">
      <c r="B35" s="620" t="s">
        <v>174</v>
      </c>
      <c r="C35" s="621"/>
      <c r="D35" s="622">
        <v>0</v>
      </c>
      <c r="E35" s="549">
        <v>0</v>
      </c>
      <c r="F35" s="124"/>
      <c r="G35" s="638">
        <v>0</v>
      </c>
      <c r="H35" s="639" t="e">
        <v>#DIV/0!</v>
      </c>
    </row>
    <row r="36" spans="2:8" s="125" customFormat="1">
      <c r="B36" s="620" t="s">
        <v>175</v>
      </c>
      <c r="C36" s="621"/>
      <c r="D36" s="622">
        <v>-3508080</v>
      </c>
      <c r="E36" s="549">
        <v>-4494138</v>
      </c>
      <c r="F36" s="124"/>
      <c r="G36" s="638">
        <v>986058</v>
      </c>
      <c r="H36" s="639">
        <v>-0.21940981785606051</v>
      </c>
    </row>
    <row r="37" spans="2:8" s="125" customFormat="1" hidden="1" outlineLevel="2">
      <c r="B37" s="620" t="s">
        <v>176</v>
      </c>
      <c r="C37" s="621"/>
      <c r="D37" s="622">
        <v>0</v>
      </c>
      <c r="E37" s="549">
        <v>0</v>
      </c>
      <c r="F37" s="124"/>
      <c r="G37" s="638">
        <v>0</v>
      </c>
      <c r="H37" s="639" t="e">
        <v>#DIV/0!</v>
      </c>
    </row>
    <row r="38" spans="2:8" s="125" customFormat="1" hidden="1" outlineLevel="2">
      <c r="B38" s="620" t="s">
        <v>177</v>
      </c>
      <c r="C38" s="621"/>
      <c r="D38" s="622">
        <v>0</v>
      </c>
      <c r="E38" s="549">
        <v>0</v>
      </c>
      <c r="F38" s="124"/>
      <c r="G38" s="638">
        <v>0</v>
      </c>
      <c r="H38" s="639" t="e">
        <v>#DIV/0!</v>
      </c>
    </row>
    <row r="39" spans="2:8" s="125" customFormat="1" hidden="1" outlineLevel="2">
      <c r="B39" s="620" t="s">
        <v>178</v>
      </c>
      <c r="C39" s="621"/>
      <c r="D39" s="622">
        <v>0</v>
      </c>
      <c r="E39" s="549">
        <v>0</v>
      </c>
      <c r="F39" s="124"/>
      <c r="G39" s="638">
        <v>0</v>
      </c>
      <c r="H39" s="639" t="e">
        <v>#DIV/0!</v>
      </c>
    </row>
    <row r="40" spans="2:8" s="125" customFormat="1" hidden="1" outlineLevel="2">
      <c r="B40" s="620" t="s">
        <v>179</v>
      </c>
      <c r="C40" s="621"/>
      <c r="D40" s="622">
        <v>0</v>
      </c>
      <c r="E40" s="549">
        <v>0</v>
      </c>
      <c r="F40" s="124"/>
      <c r="G40" s="638">
        <v>0</v>
      </c>
      <c r="H40" s="639" t="e">
        <v>#DIV/0!</v>
      </c>
    </row>
    <row r="41" spans="2:8" s="125" customFormat="1" hidden="1" outlineLevel="2">
      <c r="B41" s="620" t="s">
        <v>180</v>
      </c>
      <c r="C41" s="621"/>
      <c r="D41" s="622">
        <v>0</v>
      </c>
      <c r="E41" s="549">
        <v>0</v>
      </c>
      <c r="F41" s="124"/>
      <c r="G41" s="638">
        <v>0</v>
      </c>
      <c r="H41" s="639" t="e">
        <v>#DIV/0!</v>
      </c>
    </row>
    <row r="42" spans="2:8" s="125" customFormat="1" hidden="1" outlineLevel="2">
      <c r="B42" s="620" t="s">
        <v>181</v>
      </c>
      <c r="C42" s="621"/>
      <c r="D42" s="622">
        <v>0</v>
      </c>
      <c r="E42" s="549">
        <v>0</v>
      </c>
      <c r="F42" s="124"/>
      <c r="G42" s="638">
        <v>0</v>
      </c>
      <c r="H42" s="639" t="e">
        <v>#DIV/0!</v>
      </c>
    </row>
    <row r="43" spans="2:8" s="125" customFormat="1" hidden="1" outlineLevel="2">
      <c r="B43" s="620" t="s">
        <v>182</v>
      </c>
      <c r="C43" s="621"/>
      <c r="D43" s="622">
        <v>0</v>
      </c>
      <c r="E43" s="549">
        <v>0</v>
      </c>
      <c r="F43" s="124"/>
      <c r="G43" s="638">
        <v>0</v>
      </c>
      <c r="H43" s="639" t="e">
        <v>#DIV/0!</v>
      </c>
    </row>
    <row r="44" spans="2:8" s="125" customFormat="1" hidden="1" outlineLevel="2">
      <c r="B44" s="620" t="s">
        <v>183</v>
      </c>
      <c r="C44" s="621"/>
      <c r="D44" s="622">
        <v>0</v>
      </c>
      <c r="E44" s="549">
        <v>0</v>
      </c>
      <c r="F44" s="124"/>
      <c r="G44" s="638">
        <v>0</v>
      </c>
      <c r="H44" s="639" t="e">
        <v>#DIV/0!</v>
      </c>
    </row>
    <row r="45" spans="2:8" s="125" customFormat="1" hidden="1" outlineLevel="2">
      <c r="B45" s="620" t="s">
        <v>158</v>
      </c>
      <c r="C45" s="621"/>
      <c r="D45" s="622">
        <v>0</v>
      </c>
      <c r="E45" s="549">
        <v>0</v>
      </c>
      <c r="F45" s="124"/>
      <c r="G45" s="638">
        <v>0</v>
      </c>
      <c r="H45" s="639" t="e">
        <v>#DIV/0!</v>
      </c>
    </row>
    <row r="46" spans="2:8" s="125" customFormat="1" hidden="1" outlineLevel="2">
      <c r="B46" s="620" t="s">
        <v>160</v>
      </c>
      <c r="C46" s="621"/>
      <c r="D46" s="622">
        <v>0</v>
      </c>
      <c r="E46" s="549">
        <v>0</v>
      </c>
      <c r="F46" s="124"/>
      <c r="G46" s="638">
        <v>0</v>
      </c>
      <c r="H46" s="639" t="e">
        <v>#DIV/0!</v>
      </c>
    </row>
    <row r="47" spans="2:8" s="125" customFormat="1" hidden="1" outlineLevel="2">
      <c r="B47" s="620" t="s">
        <v>184</v>
      </c>
      <c r="C47" s="621"/>
      <c r="D47" s="622">
        <v>0</v>
      </c>
      <c r="E47" s="549">
        <v>0</v>
      </c>
      <c r="F47" s="124"/>
      <c r="G47" s="638">
        <v>0</v>
      </c>
      <c r="H47" s="639" t="e">
        <v>#DIV/0!</v>
      </c>
    </row>
    <row r="48" spans="2:8" s="125" customFormat="1" ht="12.6" hidden="1" outlineLevel="2" thickBot="1">
      <c r="B48" s="620" t="s">
        <v>162</v>
      </c>
      <c r="C48" s="621"/>
      <c r="D48" s="622">
        <v>0</v>
      </c>
      <c r="E48" s="549">
        <v>-863678</v>
      </c>
      <c r="F48" s="124"/>
      <c r="G48" s="642">
        <v>863678</v>
      </c>
      <c r="H48" s="643">
        <v>-1</v>
      </c>
    </row>
    <row r="49" spans="2:8" s="125" customFormat="1" collapsed="1">
      <c r="B49" s="629" t="s">
        <v>185</v>
      </c>
      <c r="C49" s="630"/>
      <c r="D49" s="632">
        <v>-176341951</v>
      </c>
      <c r="E49" s="632">
        <v>-150002292</v>
      </c>
      <c r="F49" s="124"/>
      <c r="G49" s="638">
        <v>-26339659</v>
      </c>
      <c r="H49" s="639">
        <v>0.17559504357440084</v>
      </c>
    </row>
    <row r="50" spans="2:8" s="125" customFormat="1" ht="12.6" hidden="1" thickBot="1">
      <c r="B50" s="620" t="s">
        <v>186</v>
      </c>
      <c r="C50" s="621"/>
      <c r="D50" s="633">
        <v>0</v>
      </c>
      <c r="E50" s="633">
        <v>0</v>
      </c>
      <c r="F50" s="124"/>
      <c r="G50" s="642">
        <v>0</v>
      </c>
      <c r="H50" s="643" t="e">
        <v>#DIV/0!</v>
      </c>
    </row>
    <row r="51" spans="2:8" s="125" customFormat="1" hidden="1">
      <c r="B51" s="620" t="s">
        <v>187</v>
      </c>
      <c r="C51" s="621"/>
      <c r="D51" s="633">
        <v>0</v>
      </c>
      <c r="E51" s="633">
        <v>0</v>
      </c>
      <c r="F51" s="124"/>
      <c r="G51" s="638">
        <v>0</v>
      </c>
      <c r="H51" s="639" t="e">
        <v>#DIV/0!</v>
      </c>
    </row>
    <row r="52" spans="2:8" s="125" customFormat="1" hidden="1">
      <c r="B52" s="620" t="s">
        <v>188</v>
      </c>
      <c r="C52" s="621"/>
      <c r="D52" s="633">
        <v>0</v>
      </c>
      <c r="E52" s="633">
        <v>0</v>
      </c>
      <c r="F52" s="124"/>
      <c r="G52" s="638">
        <v>0</v>
      </c>
      <c r="H52" s="639" t="e">
        <v>#DIV/0!</v>
      </c>
    </row>
    <row r="53" spans="2:8" s="125" customFormat="1" hidden="1">
      <c r="B53" s="620" t="s">
        <v>189</v>
      </c>
      <c r="C53" s="621"/>
      <c r="D53" s="633">
        <v>0</v>
      </c>
      <c r="E53" s="633">
        <v>0</v>
      </c>
      <c r="F53" s="124"/>
      <c r="G53" s="638">
        <v>0</v>
      </c>
      <c r="H53" s="639" t="e">
        <v>#DIV/0!</v>
      </c>
    </row>
    <row r="54" spans="2:8" s="125" customFormat="1">
      <c r="B54" s="72" t="s">
        <v>190</v>
      </c>
      <c r="C54" s="621"/>
      <c r="D54" s="622">
        <v>143397310</v>
      </c>
      <c r="E54" s="116">
        <v>11415588</v>
      </c>
      <c r="F54" s="124"/>
      <c r="G54" s="638">
        <v>131981722</v>
      </c>
      <c r="H54" s="639">
        <v>11.561535157015127</v>
      </c>
    </row>
    <row r="55" spans="2:8" s="125" customFormat="1" hidden="1">
      <c r="B55" s="620" t="s">
        <v>191</v>
      </c>
      <c r="C55" s="621"/>
      <c r="D55" s="622">
        <v>0</v>
      </c>
      <c r="E55" s="549">
        <v>0</v>
      </c>
      <c r="F55" s="124"/>
      <c r="G55" s="640">
        <v>0</v>
      </c>
      <c r="H55" s="641" t="e">
        <v>#DIV/0!</v>
      </c>
    </row>
    <row r="56" spans="2:8" s="125" customFormat="1">
      <c r="B56" s="623" t="s">
        <v>685</v>
      </c>
      <c r="C56" s="624"/>
      <c r="D56" s="625">
        <v>143397310</v>
      </c>
      <c r="E56" s="625">
        <v>11415588</v>
      </c>
      <c r="F56" s="124"/>
      <c r="G56" s="638">
        <v>131981722</v>
      </c>
      <c r="H56" s="639">
        <v>11.561535157015127</v>
      </c>
    </row>
    <row r="57" spans="2:8" s="125" customFormat="1" hidden="1">
      <c r="B57" s="620" t="s">
        <v>193</v>
      </c>
      <c r="C57" s="621"/>
      <c r="D57" s="628">
        <v>0</v>
      </c>
      <c r="E57" s="628">
        <v>0</v>
      </c>
      <c r="F57" s="124"/>
      <c r="G57" s="638">
        <v>0</v>
      </c>
      <c r="H57" s="639" t="e">
        <v>#DIV/0!</v>
      </c>
    </row>
    <row r="58" spans="2:8" s="125" customFormat="1">
      <c r="B58" s="620" t="s">
        <v>194</v>
      </c>
      <c r="C58" s="621"/>
      <c r="D58" s="622">
        <v>-157958642</v>
      </c>
      <c r="E58" s="549">
        <v>-75176411</v>
      </c>
      <c r="F58" s="124"/>
      <c r="G58" s="638">
        <v>-82782231</v>
      </c>
      <c r="H58" s="639">
        <v>1.1011729596934337</v>
      </c>
    </row>
    <row r="59" spans="2:8" s="125" customFormat="1" hidden="1" outlineLevel="2">
      <c r="B59" s="620" t="s">
        <v>195</v>
      </c>
      <c r="C59" s="621"/>
      <c r="D59" s="622">
        <v>0</v>
      </c>
      <c r="E59" s="622">
        <v>0</v>
      </c>
      <c r="F59" s="124"/>
      <c r="G59" s="638">
        <v>0</v>
      </c>
      <c r="H59" s="639" t="e">
        <v>#DIV/0!</v>
      </c>
    </row>
    <row r="60" spans="2:8" s="125" customFormat="1" hidden="1" outlineLevel="2">
      <c r="B60" s="620" t="s">
        <v>196</v>
      </c>
      <c r="C60" s="621"/>
      <c r="D60" s="622">
        <v>0</v>
      </c>
      <c r="E60" s="622">
        <v>0</v>
      </c>
      <c r="F60" s="124"/>
      <c r="G60" s="638">
        <v>0</v>
      </c>
      <c r="H60" s="639" t="e">
        <v>#DIV/0!</v>
      </c>
    </row>
    <row r="61" spans="2:8" s="125" customFormat="1" hidden="1" outlineLevel="2">
      <c r="B61" s="620" t="s">
        <v>178</v>
      </c>
      <c r="C61" s="621"/>
      <c r="D61" s="622">
        <v>0</v>
      </c>
      <c r="E61" s="622">
        <v>0</v>
      </c>
      <c r="F61" s="124"/>
      <c r="G61" s="638">
        <v>0</v>
      </c>
      <c r="H61" s="639" t="e">
        <v>#DIV/0!</v>
      </c>
    </row>
    <row r="62" spans="2:8" s="125" customFormat="1" collapsed="1">
      <c r="B62" s="620" t="s">
        <v>157</v>
      </c>
      <c r="C62" s="621"/>
      <c r="D62" s="622">
        <v>-88602504</v>
      </c>
      <c r="E62" s="549">
        <v>-88706805</v>
      </c>
      <c r="F62" s="124"/>
      <c r="G62" s="638">
        <v>104301</v>
      </c>
      <c r="H62" s="639">
        <v>-1.1757947995083354E-3</v>
      </c>
    </row>
    <row r="63" spans="2:8" s="125" customFormat="1" hidden="1" outlineLevel="1">
      <c r="B63" s="620" t="s">
        <v>159</v>
      </c>
      <c r="C63" s="621"/>
      <c r="D63" s="622">
        <v>0</v>
      </c>
      <c r="E63" s="622">
        <v>0</v>
      </c>
      <c r="F63" s="124"/>
      <c r="G63" s="638">
        <v>0</v>
      </c>
      <c r="H63" s="639" t="e">
        <v>#DIV/0!</v>
      </c>
    </row>
    <row r="64" spans="2:8" s="125" customFormat="1" hidden="1" outlineLevel="1">
      <c r="B64" s="620" t="s">
        <v>184</v>
      </c>
      <c r="C64" s="621"/>
      <c r="D64" s="622">
        <v>0</v>
      </c>
      <c r="E64" s="622">
        <v>0</v>
      </c>
      <c r="F64" s="124"/>
      <c r="G64" s="638">
        <v>0</v>
      </c>
      <c r="H64" s="639" t="e">
        <v>#DIV/0!</v>
      </c>
    </row>
    <row r="65" spans="2:8" s="125" customFormat="1" ht="12.6" hidden="1" outlineLevel="1" thickBot="1">
      <c r="B65" s="620" t="s">
        <v>162</v>
      </c>
      <c r="C65" s="621"/>
      <c r="D65" s="622">
        <v>-1598321</v>
      </c>
      <c r="E65" s="549">
        <v>0</v>
      </c>
      <c r="F65" s="124"/>
      <c r="G65" s="642">
        <v>-1598321</v>
      </c>
      <c r="H65" s="643" t="e">
        <v>#DIV/0!</v>
      </c>
    </row>
    <row r="66" spans="2:8" s="125" customFormat="1" collapsed="1">
      <c r="B66" s="629" t="s">
        <v>197</v>
      </c>
      <c r="C66" s="630"/>
      <c r="D66" s="632">
        <v>-104762157</v>
      </c>
      <c r="E66" s="632">
        <v>-152467628</v>
      </c>
      <c r="F66" s="124"/>
      <c r="G66" s="638">
        <v>47705471</v>
      </c>
      <c r="H66" s="639">
        <v>-0.31288917933451421</v>
      </c>
    </row>
    <row r="67" spans="2:8" s="125" customFormat="1" ht="24">
      <c r="B67" s="629" t="s">
        <v>198</v>
      </c>
      <c r="C67" s="630"/>
      <c r="D67" s="632">
        <v>-804535</v>
      </c>
      <c r="E67" s="632">
        <v>-69750458.254000008</v>
      </c>
      <c r="F67" s="124"/>
      <c r="G67" s="638">
        <v>68945923.254000008</v>
      </c>
      <c r="H67" s="639">
        <v>-0.98846552380960362</v>
      </c>
    </row>
    <row r="68" spans="2:8" s="125" customFormat="1" hidden="1">
      <c r="B68" s="634" t="s">
        <v>199</v>
      </c>
      <c r="C68" s="635"/>
      <c r="D68" s="636"/>
      <c r="E68" s="636"/>
      <c r="F68" s="124"/>
      <c r="G68" s="638">
        <v>0</v>
      </c>
      <c r="H68" s="639" t="e">
        <v>#DIV/0!</v>
      </c>
    </row>
    <row r="69" spans="2:8" s="125" customFormat="1" ht="12.6" hidden="1" thickBot="1">
      <c r="B69" s="620" t="s">
        <v>199</v>
      </c>
      <c r="C69" s="621"/>
      <c r="D69" s="637"/>
      <c r="E69" s="637"/>
      <c r="F69" s="124"/>
      <c r="G69" s="644">
        <v>0</v>
      </c>
      <c r="H69" s="645" t="e">
        <v>#DIV/0!</v>
      </c>
    </row>
    <row r="70" spans="2:8" s="125" customFormat="1" hidden="1">
      <c r="B70" s="620"/>
      <c r="C70" s="621"/>
      <c r="D70" s="637"/>
      <c r="E70" s="637"/>
      <c r="F70" s="124"/>
      <c r="G70" s="646"/>
      <c r="H70" s="647"/>
    </row>
    <row r="71" spans="2:8" s="125" customFormat="1" ht="12.6" thickBot="1">
      <c r="B71" s="629" t="s">
        <v>200</v>
      </c>
      <c r="C71" s="630"/>
      <c r="D71" s="632">
        <v>-804535</v>
      </c>
      <c r="E71" s="632">
        <v>-69750458.254000008</v>
      </c>
      <c r="F71" s="124"/>
      <c r="G71" s="638">
        <v>68945923.254000008</v>
      </c>
      <c r="H71" s="639">
        <v>-0.98846552380960362</v>
      </c>
    </row>
    <row r="72" spans="2:8" s="125" customFormat="1" ht="12.6" thickBot="1">
      <c r="B72" s="620" t="s">
        <v>641</v>
      </c>
      <c r="C72" s="621"/>
      <c r="D72" s="622">
        <v>110795410</v>
      </c>
      <c r="E72" s="116">
        <v>180545868</v>
      </c>
      <c r="F72" s="124"/>
      <c r="G72" s="648">
        <v>-69750458</v>
      </c>
      <c r="H72" s="649">
        <v>-0.38633095718368921</v>
      </c>
    </row>
    <row r="73" spans="2:8" s="125" customFormat="1" ht="12.6" thickTop="1">
      <c r="B73" s="629" t="s">
        <v>640</v>
      </c>
      <c r="C73" s="630">
        <v>4</v>
      </c>
      <c r="D73" s="631">
        <v>109990875</v>
      </c>
      <c r="E73" s="632">
        <v>110795409.74599999</v>
      </c>
      <c r="F73" s="124"/>
      <c r="G73" s="99"/>
      <c r="H73" s="99"/>
    </row>
    <row r="74" spans="2:8"/>
  </sheetData>
  <mergeCells count="4">
    <mergeCell ref="B3:B4"/>
    <mergeCell ref="C3:C4"/>
    <mergeCell ref="G3:G4"/>
    <mergeCell ref="H3:H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9" tint="-0.249977111117893"/>
  </sheetPr>
  <dimension ref="A1:G14"/>
  <sheetViews>
    <sheetView showGridLines="0" workbookViewId="0">
      <selection activeCell="C5" sqref="C5:C13"/>
    </sheetView>
  </sheetViews>
  <sheetFormatPr baseColWidth="10" defaultColWidth="0" defaultRowHeight="14.4" zeroHeight="1"/>
  <cols>
    <col min="1" max="1" width="11.44140625" customWidth="1"/>
    <col min="2" max="2" width="75" customWidth="1"/>
    <col min="3" max="3" width="18.33203125" customWidth="1"/>
    <col min="4" max="4" width="11.44140625" customWidth="1"/>
    <col min="5" max="7" width="0" hidden="1" customWidth="1"/>
    <col min="8" max="16384" width="11.44140625" hidden="1"/>
  </cols>
  <sheetData>
    <row r="1" spans="2:6"/>
    <row r="2" spans="2:6" ht="42" customHeight="1">
      <c r="B2" s="792" t="s">
        <v>220</v>
      </c>
      <c r="C2" s="792"/>
    </row>
    <row r="3" spans="2:6">
      <c r="B3" s="261"/>
      <c r="C3" s="262"/>
    </row>
    <row r="4" spans="2:6" ht="24">
      <c r="B4" s="536" t="s">
        <v>221</v>
      </c>
      <c r="C4" s="537" t="s">
        <v>222</v>
      </c>
    </row>
    <row r="5" spans="2:6">
      <c r="B5" s="538" t="s">
        <v>223</v>
      </c>
      <c r="C5" s="539"/>
    </row>
    <row r="6" spans="2:6">
      <c r="B6" s="540" t="s">
        <v>154</v>
      </c>
      <c r="C6" s="539">
        <v>8507061</v>
      </c>
    </row>
    <row r="7" spans="2:6">
      <c r="B7" s="540" t="s">
        <v>151</v>
      </c>
      <c r="C7" s="539">
        <v>3594200.7460000003</v>
      </c>
    </row>
    <row r="8" spans="2:6">
      <c r="B8" s="541" t="s">
        <v>155</v>
      </c>
      <c r="C8" s="539">
        <v>-8671982</v>
      </c>
    </row>
    <row r="9" spans="2:6">
      <c r="B9" s="541" t="s">
        <v>162</v>
      </c>
      <c r="C9" s="539">
        <v>-3429279.7459999993</v>
      </c>
      <c r="F9" s="361"/>
    </row>
    <row r="10" spans="2:6">
      <c r="B10" s="542" t="s">
        <v>223</v>
      </c>
      <c r="C10" s="562"/>
    </row>
    <row r="11" spans="2:6">
      <c r="B11" s="543" t="s">
        <v>162</v>
      </c>
      <c r="C11" s="539">
        <v>4796697</v>
      </c>
    </row>
    <row r="12" spans="2:6">
      <c r="B12" s="538" t="s">
        <v>224</v>
      </c>
      <c r="C12" s="539"/>
    </row>
    <row r="13" spans="2:6">
      <c r="B13" s="544" t="s">
        <v>194</v>
      </c>
      <c r="C13" s="563">
        <v>-4796697</v>
      </c>
    </row>
    <row r="14" spans="2:6">
      <c r="B14" s="361"/>
    </row>
  </sheetData>
  <mergeCells count="1">
    <mergeCell ref="B2:C2"/>
  </mergeCells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9" tint="-0.249977111117893"/>
  </sheetPr>
  <dimension ref="A1:R15"/>
  <sheetViews>
    <sheetView showGridLines="0" zoomScaleNormal="100" workbookViewId="0">
      <selection activeCell="A16" sqref="A16:XFD1048576"/>
    </sheetView>
  </sheetViews>
  <sheetFormatPr baseColWidth="10" defaultColWidth="0" defaultRowHeight="10.199999999999999" zeroHeight="1"/>
  <cols>
    <col min="1" max="1" width="6" style="133" customWidth="1"/>
    <col min="2" max="2" width="33.44140625" style="133" customWidth="1"/>
    <col min="3" max="3" width="11.109375" style="133" bestFit="1" customWidth="1"/>
    <col min="4" max="4" width="17.6640625" style="133" customWidth="1"/>
    <col min="5" max="5" width="16.6640625" style="133" customWidth="1"/>
    <col min="6" max="6" width="15.109375" style="133" customWidth="1"/>
    <col min="7" max="7" width="14.88671875" style="133" customWidth="1"/>
    <col min="8" max="8" width="15.33203125" style="133" customWidth="1"/>
    <col min="9" max="9" width="14.88671875" style="133" customWidth="1"/>
    <col min="10" max="10" width="10.5546875" style="133" customWidth="1"/>
    <col min="11" max="11" width="12.6640625" style="133" bestFit="1" customWidth="1"/>
    <col min="12" max="12" width="10.6640625" style="133" customWidth="1"/>
    <col min="13" max="13" width="11.5546875" style="133" customWidth="1"/>
    <col min="14" max="18" width="0" style="133" hidden="1" customWidth="1"/>
    <col min="19" max="16384" width="11.5546875" style="133" hidden="1"/>
  </cols>
  <sheetData>
    <row r="1" spans="2:13"/>
    <row r="2" spans="2:13" ht="24">
      <c r="B2" s="671" t="s">
        <v>225</v>
      </c>
      <c r="C2" s="565" t="s">
        <v>226</v>
      </c>
      <c r="D2" s="566"/>
      <c r="E2" s="565" t="s">
        <v>227</v>
      </c>
      <c r="F2" s="566"/>
      <c r="G2" s="565" t="s">
        <v>228</v>
      </c>
      <c r="H2" s="566"/>
      <c r="I2" s="565" t="s">
        <v>229</v>
      </c>
      <c r="J2" s="566"/>
      <c r="K2" s="565" t="s">
        <v>230</v>
      </c>
      <c r="L2" s="566"/>
    </row>
    <row r="3" spans="2:13" ht="11.25" customHeight="1">
      <c r="B3" s="567"/>
      <c r="C3" s="662" t="s">
        <v>4</v>
      </c>
      <c r="D3" s="663" t="s">
        <v>231</v>
      </c>
      <c r="E3" s="663" t="s">
        <v>4</v>
      </c>
      <c r="F3" s="663" t="s">
        <v>231</v>
      </c>
      <c r="G3" s="663" t="s">
        <v>4</v>
      </c>
      <c r="H3" s="663" t="s">
        <v>231</v>
      </c>
      <c r="I3" s="663" t="s">
        <v>4</v>
      </c>
      <c r="J3" s="663" t="s">
        <v>231</v>
      </c>
      <c r="K3" s="663" t="s">
        <v>4</v>
      </c>
      <c r="L3" s="663" t="s">
        <v>231</v>
      </c>
    </row>
    <row r="4" spans="2:13" ht="12">
      <c r="B4" s="664" t="s">
        <v>642</v>
      </c>
      <c r="C4" s="665">
        <v>4402437</v>
      </c>
      <c r="D4" s="666">
        <v>2.5841932669438478E-2</v>
      </c>
      <c r="E4" s="665">
        <v>16892345</v>
      </c>
      <c r="F4" s="666">
        <v>2.1666067103287064E-2</v>
      </c>
      <c r="G4" s="665">
        <v>44318952</v>
      </c>
      <c r="H4" s="666">
        <v>2.8916956452911858E-2</v>
      </c>
      <c r="I4" s="665">
        <v>41848537</v>
      </c>
      <c r="J4" s="666">
        <v>2.9310505322374305E-2</v>
      </c>
      <c r="K4" s="665">
        <v>78793252</v>
      </c>
      <c r="L4" s="666">
        <v>1.9846042333767976E-2</v>
      </c>
    </row>
    <row r="5" spans="2:13" ht="15" customHeight="1">
      <c r="B5" s="664" t="s">
        <v>232</v>
      </c>
      <c r="C5" s="665">
        <v>2357925</v>
      </c>
      <c r="D5" s="666">
        <v>7.6200000000000004E-2</v>
      </c>
      <c r="E5" s="665">
        <v>85770423</v>
      </c>
      <c r="F5" s="666">
        <v>6.08E-2</v>
      </c>
      <c r="G5" s="665">
        <v>69241520</v>
      </c>
      <c r="H5" s="666">
        <v>7.6300000000000007E-2</v>
      </c>
      <c r="I5" s="665">
        <v>32853517</v>
      </c>
      <c r="J5" s="666">
        <v>6.2600000000000003E-2</v>
      </c>
      <c r="K5" s="665">
        <v>0</v>
      </c>
      <c r="L5" s="666" t="s">
        <v>233</v>
      </c>
      <c r="M5" s="134"/>
    </row>
    <row r="6" spans="2:13" ht="15" customHeight="1">
      <c r="B6" s="664" t="s">
        <v>234</v>
      </c>
      <c r="C6" s="665">
        <v>11425215</v>
      </c>
      <c r="D6" s="666">
        <v>2.1999999999999999E-2</v>
      </c>
      <c r="E6" s="665">
        <v>23529531</v>
      </c>
      <c r="F6" s="666">
        <v>3.6299999999999999E-2</v>
      </c>
      <c r="G6" s="665">
        <v>55374155</v>
      </c>
      <c r="H6" s="666">
        <v>3.5200000000000002E-2</v>
      </c>
      <c r="I6" s="665">
        <v>55374155</v>
      </c>
      <c r="J6" s="666">
        <v>3.5200000000000002E-2</v>
      </c>
      <c r="K6" s="665">
        <v>995786305</v>
      </c>
      <c r="L6" s="666">
        <v>3.4099999999999998E-2</v>
      </c>
      <c r="M6" s="134"/>
    </row>
    <row r="7" spans="2:13" ht="15" customHeight="1">
      <c r="B7" s="664" t="s">
        <v>235</v>
      </c>
      <c r="C7" s="665">
        <v>0</v>
      </c>
      <c r="D7" s="666" t="s">
        <v>233</v>
      </c>
      <c r="E7" s="665">
        <v>684720</v>
      </c>
      <c r="F7" s="666">
        <v>2.1600000000000001E-2</v>
      </c>
      <c r="G7" s="665">
        <v>1369440</v>
      </c>
      <c r="H7" s="666">
        <v>2.1600000000000001E-2</v>
      </c>
      <c r="I7" s="665">
        <v>1369440</v>
      </c>
      <c r="J7" s="666">
        <v>2.1600000000000001E-2</v>
      </c>
      <c r="K7" s="665">
        <v>37179662</v>
      </c>
      <c r="L7" s="666">
        <v>2.1600000000000001E-2</v>
      </c>
      <c r="M7" s="134"/>
    </row>
    <row r="8" spans="2:13" ht="16.5" customHeight="1">
      <c r="B8" s="664" t="s">
        <v>236</v>
      </c>
      <c r="C8" s="665">
        <v>0</v>
      </c>
      <c r="D8" s="666" t="s">
        <v>233</v>
      </c>
      <c r="E8" s="665">
        <v>1268356</v>
      </c>
      <c r="F8" s="666">
        <v>6.8199999999999997E-2</v>
      </c>
      <c r="G8" s="665">
        <v>1268356</v>
      </c>
      <c r="H8" s="666">
        <v>6.8199999999999997E-2</v>
      </c>
      <c r="I8" s="665">
        <v>1691142</v>
      </c>
      <c r="J8" s="666">
        <v>6.8199999999999997E-2</v>
      </c>
      <c r="K8" s="665">
        <v>19165316</v>
      </c>
      <c r="L8" s="666">
        <v>6.8199999999999997E-2</v>
      </c>
      <c r="M8" s="134"/>
    </row>
    <row r="9" spans="2:13" ht="18.75" customHeight="1">
      <c r="B9" s="664" t="s">
        <v>677</v>
      </c>
      <c r="C9" s="665">
        <v>0</v>
      </c>
      <c r="D9" s="666" t="s">
        <v>233</v>
      </c>
      <c r="E9" s="665">
        <v>2308446</v>
      </c>
      <c r="F9" s="666">
        <v>2.1000000000000001E-2</v>
      </c>
      <c r="G9" s="665">
        <v>4616891</v>
      </c>
      <c r="H9" s="666">
        <v>2.1000000000000001E-2</v>
      </c>
      <c r="I9" s="665">
        <v>114673891</v>
      </c>
      <c r="J9" s="666">
        <v>2.1000000000000001E-2</v>
      </c>
      <c r="K9" s="665">
        <v>0</v>
      </c>
      <c r="L9" s="666" t="s">
        <v>233</v>
      </c>
      <c r="M9" s="134"/>
    </row>
    <row r="10" spans="2:13" ht="15" customHeight="1">
      <c r="B10" s="667" t="s">
        <v>237</v>
      </c>
      <c r="C10" s="668">
        <v>11425215</v>
      </c>
      <c r="D10" s="668"/>
      <c r="E10" s="668">
        <v>27791053</v>
      </c>
      <c r="F10" s="668"/>
      <c r="G10" s="668">
        <v>62628842</v>
      </c>
      <c r="H10" s="668"/>
      <c r="I10" s="668">
        <v>173108628</v>
      </c>
      <c r="J10" s="668"/>
      <c r="K10" s="668">
        <v>1052131283</v>
      </c>
      <c r="L10" s="668"/>
    </row>
    <row r="11" spans="2:13" ht="12">
      <c r="B11" s="664" t="s">
        <v>238</v>
      </c>
      <c r="C11" s="665">
        <v>450100</v>
      </c>
      <c r="D11" s="666">
        <v>4.3543674851973774E-2</v>
      </c>
      <c r="E11" s="665">
        <v>1358438</v>
      </c>
      <c r="F11" s="666">
        <v>4.3437248637042195E-2</v>
      </c>
      <c r="G11" s="665">
        <v>2053378</v>
      </c>
      <c r="H11" s="666">
        <v>3.6851472355182352E-2</v>
      </c>
      <c r="I11" s="665">
        <v>295969</v>
      </c>
      <c r="J11" s="666">
        <v>4.2241511103037671E-2</v>
      </c>
      <c r="K11" s="665">
        <v>247582</v>
      </c>
      <c r="L11" s="666">
        <v>2.5783739141708333E-2</v>
      </c>
    </row>
    <row r="12" spans="2:13" ht="10.199999999999999" customHeight="1">
      <c r="B12" s="664" t="s">
        <v>631</v>
      </c>
      <c r="C12" s="665">
        <v>176751234</v>
      </c>
      <c r="D12" s="666">
        <v>0</v>
      </c>
      <c r="E12" s="665">
        <v>18137675</v>
      </c>
      <c r="F12" s="666">
        <v>0</v>
      </c>
      <c r="G12" s="665">
        <v>790887</v>
      </c>
      <c r="H12" s="666">
        <v>0</v>
      </c>
      <c r="I12" s="665">
        <v>277685</v>
      </c>
      <c r="J12" s="666">
        <v>0</v>
      </c>
      <c r="K12" s="665">
        <v>294223</v>
      </c>
      <c r="L12" s="666">
        <v>0</v>
      </c>
    </row>
    <row r="13" spans="2:13" ht="10.199999999999999" customHeight="1">
      <c r="B13" s="669" t="s">
        <v>240</v>
      </c>
      <c r="C13" s="365">
        <v>195386911</v>
      </c>
      <c r="D13" s="366"/>
      <c r="E13" s="365">
        <v>149949934</v>
      </c>
      <c r="F13" s="366"/>
      <c r="G13" s="365">
        <v>179033579</v>
      </c>
      <c r="H13" s="366"/>
      <c r="I13" s="365">
        <v>248384336</v>
      </c>
      <c r="J13" s="366"/>
      <c r="K13" s="365">
        <v>1131466340</v>
      </c>
      <c r="L13" s="670"/>
    </row>
    <row r="14" spans="2:13" ht="10.199999999999999" customHeight="1"/>
    <row r="15" spans="2:13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9" tint="-0.249977111117893"/>
  </sheetPr>
  <dimension ref="A3:M8"/>
  <sheetViews>
    <sheetView showGridLines="0" topLeftCell="A3" zoomScale="115" zoomScaleNormal="115" workbookViewId="0">
      <selection activeCell="C3" sqref="C3:D3"/>
    </sheetView>
  </sheetViews>
  <sheetFormatPr baseColWidth="10" defaultColWidth="0" defaultRowHeight="12" customHeight="1" zeroHeight="1"/>
  <cols>
    <col min="1" max="1" width="11.5546875" style="72" customWidth="1"/>
    <col min="2" max="2" width="19.6640625" style="72" customWidth="1"/>
    <col min="3" max="4" width="12.5546875" style="72" customWidth="1"/>
    <col min="5" max="5" width="14.88671875" style="72" customWidth="1"/>
    <col min="6" max="6" width="21.5546875" style="72" hidden="1" customWidth="1"/>
    <col min="7" max="7" width="14.88671875" style="72" hidden="1" customWidth="1"/>
    <col min="8" max="8" width="12.88671875" style="72" hidden="1" customWidth="1"/>
    <col min="9" max="10" width="0" style="72" hidden="1" customWidth="1"/>
    <col min="11" max="11" width="21.5546875" style="72" hidden="1" customWidth="1"/>
    <col min="12" max="12" width="14.88671875" style="72" hidden="1" customWidth="1"/>
    <col min="13" max="13" width="12.88671875" style="72" hidden="1" customWidth="1"/>
    <col min="14" max="16384" width="11.5546875" style="72" hidden="1"/>
  </cols>
  <sheetData>
    <row r="3" spans="2:8">
      <c r="B3" s="793" t="s">
        <v>241</v>
      </c>
      <c r="C3" s="913" t="s">
        <v>700</v>
      </c>
      <c r="D3" s="913" t="s">
        <v>701</v>
      </c>
      <c r="F3" s="72" t="s">
        <v>241</v>
      </c>
      <c r="G3" s="144">
        <v>45107</v>
      </c>
      <c r="H3" s="144">
        <v>44742</v>
      </c>
    </row>
    <row r="4" spans="2:8">
      <c r="B4" s="794"/>
      <c r="C4" s="145" t="s">
        <v>4</v>
      </c>
      <c r="D4" s="145" t="s">
        <v>4</v>
      </c>
      <c r="G4" s="145" t="s">
        <v>4</v>
      </c>
      <c r="H4" s="145" t="s">
        <v>4</v>
      </c>
    </row>
    <row r="5" spans="2:8" ht="14.4">
      <c r="B5" s="138" t="s">
        <v>242</v>
      </c>
      <c r="C5" s="146">
        <v>1124062</v>
      </c>
      <c r="D5" s="146">
        <v>1076746</v>
      </c>
      <c r="F5" s="72" t="s">
        <v>242</v>
      </c>
      <c r="G5" s="375">
        <v>537976</v>
      </c>
      <c r="H5" s="375">
        <v>462392</v>
      </c>
    </row>
    <row r="6" spans="2:8" ht="14.4">
      <c r="B6" s="136" t="s">
        <v>243</v>
      </c>
      <c r="C6" s="146">
        <v>190959</v>
      </c>
      <c r="D6" s="146">
        <v>175498</v>
      </c>
      <c r="F6" s="72" t="s">
        <v>243</v>
      </c>
      <c r="G6" s="375">
        <v>86975</v>
      </c>
      <c r="H6" s="375">
        <v>77365</v>
      </c>
    </row>
    <row r="7" spans="2:8">
      <c r="B7" s="142" t="s">
        <v>244</v>
      </c>
      <c r="C7" s="143">
        <v>1315021</v>
      </c>
      <c r="D7" s="143">
        <v>1252244</v>
      </c>
      <c r="F7" s="72" t="s">
        <v>244</v>
      </c>
      <c r="G7" s="147">
        <v>624951</v>
      </c>
      <c r="H7" s="147">
        <v>539757</v>
      </c>
    </row>
    <row r="8" spans="2:8" ht="14.25" customHeight="1">
      <c r="D8" s="123"/>
    </row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3">
    <tabColor theme="9" tint="-0.249977111117893"/>
  </sheetPr>
  <dimension ref="A1:W79"/>
  <sheetViews>
    <sheetView showGridLines="0" topLeftCell="A50" zoomScale="98" zoomScaleNormal="98" workbookViewId="0">
      <selection activeCell="C19" sqref="C19"/>
    </sheetView>
  </sheetViews>
  <sheetFormatPr baseColWidth="10" defaultColWidth="0" defaultRowHeight="12" zeroHeight="1"/>
  <cols>
    <col min="1" max="1" width="11.5546875" style="72" customWidth="1"/>
    <col min="2" max="2" width="9.109375" style="72" customWidth="1"/>
    <col min="3" max="3" width="27" style="72" customWidth="1"/>
    <col min="4" max="4" width="17.6640625" style="72" customWidth="1"/>
    <col min="5" max="5" width="16.6640625" style="72" customWidth="1"/>
    <col min="6" max="6" width="15.109375" style="72" customWidth="1"/>
    <col min="7" max="7" width="14.88671875" style="72" customWidth="1"/>
    <col min="8" max="8" width="15.33203125" style="72" customWidth="1"/>
    <col min="9" max="9" width="14.88671875" style="72" customWidth="1"/>
    <col min="10" max="10" width="10.5546875" style="72" customWidth="1"/>
    <col min="11" max="11" width="12.6640625" style="72" customWidth="1"/>
    <col min="12" max="12" width="11.33203125" style="72" customWidth="1"/>
    <col min="13" max="13" width="12.33203125" style="72" customWidth="1"/>
    <col min="14" max="14" width="11.5546875" style="72" customWidth="1"/>
    <col min="15" max="19" width="11.5546875" style="72" hidden="1" customWidth="1"/>
    <col min="20" max="23" width="0" style="72" hidden="1" customWidth="1"/>
    <col min="24" max="16384" width="11.5546875" style="72" hidden="1"/>
  </cols>
  <sheetData>
    <row r="1" spans="2:12"/>
    <row r="2" spans="2:12">
      <c r="B2" s="149" t="s">
        <v>245</v>
      </c>
    </row>
    <row r="3" spans="2:12"/>
    <row r="4" spans="2:12">
      <c r="B4" s="820" t="s">
        <v>246</v>
      </c>
      <c r="C4" s="821"/>
      <c r="D4" s="821"/>
      <c r="E4" s="821"/>
      <c r="F4" s="821"/>
      <c r="G4" s="821"/>
      <c r="H4" s="821"/>
      <c r="I4" s="821"/>
      <c r="J4" s="821"/>
      <c r="K4" s="821"/>
      <c r="L4" s="822"/>
    </row>
    <row r="5" spans="2:12" ht="17.25" customHeight="1">
      <c r="B5" s="817" t="s">
        <v>645</v>
      </c>
      <c r="C5" s="808" t="s">
        <v>646</v>
      </c>
      <c r="D5" s="808" t="s">
        <v>247</v>
      </c>
      <c r="E5" s="802" t="s">
        <v>248</v>
      </c>
      <c r="F5" s="808" t="s">
        <v>249</v>
      </c>
      <c r="G5" s="808" t="s">
        <v>250</v>
      </c>
      <c r="H5" s="808"/>
      <c r="I5" s="817" t="s">
        <v>251</v>
      </c>
      <c r="J5" s="808" t="s">
        <v>252</v>
      </c>
      <c r="K5" s="817" t="s">
        <v>253</v>
      </c>
      <c r="L5" s="817" t="s">
        <v>254</v>
      </c>
    </row>
    <row r="6" spans="2:12" ht="35.25" customHeight="1">
      <c r="B6" s="818"/>
      <c r="C6" s="808"/>
      <c r="D6" s="808"/>
      <c r="E6" s="802"/>
      <c r="F6" s="808"/>
      <c r="G6" s="151" t="s">
        <v>226</v>
      </c>
      <c r="H6" s="151" t="s">
        <v>255</v>
      </c>
      <c r="I6" s="818"/>
      <c r="J6" s="808"/>
      <c r="K6" s="818"/>
      <c r="L6" s="818"/>
    </row>
    <row r="7" spans="2:12" ht="11.25" customHeight="1">
      <c r="B7" s="819"/>
      <c r="C7" s="808"/>
      <c r="D7" s="808"/>
      <c r="E7" s="802"/>
      <c r="F7" s="808"/>
      <c r="G7" s="152" t="s">
        <v>4</v>
      </c>
      <c r="H7" s="152" t="s">
        <v>4</v>
      </c>
      <c r="I7" s="152" t="s">
        <v>4</v>
      </c>
      <c r="J7" s="808"/>
      <c r="K7" s="153" t="s">
        <v>256</v>
      </c>
      <c r="L7" s="153" t="s">
        <v>256</v>
      </c>
    </row>
    <row r="8" spans="2:12">
      <c r="B8" s="165" t="s">
        <v>257</v>
      </c>
      <c r="C8" s="204" t="s">
        <v>649</v>
      </c>
      <c r="D8" s="165" t="s">
        <v>647</v>
      </c>
      <c r="E8" s="204" t="s">
        <v>258</v>
      </c>
      <c r="F8" s="165" t="s">
        <v>648</v>
      </c>
      <c r="G8" s="672">
        <v>27661</v>
      </c>
      <c r="H8" s="264">
        <v>84791</v>
      </c>
      <c r="I8" s="264">
        <v>112452</v>
      </c>
      <c r="J8" s="165" t="s">
        <v>259</v>
      </c>
      <c r="K8" s="381">
        <v>0.32</v>
      </c>
      <c r="L8" s="381">
        <v>0.32</v>
      </c>
    </row>
    <row r="9" spans="2:12">
      <c r="B9" s="165" t="s">
        <v>257</v>
      </c>
      <c r="C9" s="204" t="s">
        <v>649</v>
      </c>
      <c r="D9" s="165" t="s">
        <v>647</v>
      </c>
      <c r="E9" s="204" t="s">
        <v>260</v>
      </c>
      <c r="F9" s="165" t="s">
        <v>648</v>
      </c>
      <c r="G9" s="264">
        <v>211349</v>
      </c>
      <c r="H9" s="264">
        <v>634046</v>
      </c>
      <c r="I9" s="264">
        <v>845395</v>
      </c>
      <c r="J9" s="165" t="s">
        <v>259</v>
      </c>
      <c r="K9" s="381">
        <v>0.49160116018665256</v>
      </c>
      <c r="L9" s="381">
        <v>0.49160116018665256</v>
      </c>
    </row>
    <row r="10" spans="2:12">
      <c r="B10" s="165" t="s">
        <v>261</v>
      </c>
      <c r="C10" s="204" t="s">
        <v>650</v>
      </c>
      <c r="D10" s="165" t="s">
        <v>647</v>
      </c>
      <c r="E10" s="204" t="s">
        <v>258</v>
      </c>
      <c r="F10" s="165" t="s">
        <v>329</v>
      </c>
      <c r="G10" s="672">
        <v>18533</v>
      </c>
      <c r="H10" s="264">
        <v>55600</v>
      </c>
      <c r="I10" s="264">
        <v>74133</v>
      </c>
      <c r="J10" s="165" t="s">
        <v>259</v>
      </c>
      <c r="K10" s="381">
        <v>0.24317541729166667</v>
      </c>
      <c r="L10" s="381">
        <v>0.24317541729166667</v>
      </c>
    </row>
    <row r="11" spans="2:12">
      <c r="B11" s="165" t="s">
        <v>261</v>
      </c>
      <c r="C11" s="204" t="s">
        <v>650</v>
      </c>
      <c r="D11" s="165" t="s">
        <v>647</v>
      </c>
      <c r="E11" s="204" t="s">
        <v>260</v>
      </c>
      <c r="F11" s="165" t="s">
        <v>648</v>
      </c>
      <c r="G11" s="672">
        <v>5335</v>
      </c>
      <c r="H11" s="264">
        <v>16005</v>
      </c>
      <c r="I11" s="264">
        <v>21340</v>
      </c>
      <c r="J11" s="165" t="s">
        <v>259</v>
      </c>
      <c r="K11" s="381">
        <v>0.44874237449583015</v>
      </c>
      <c r="L11" s="381">
        <v>0.44874237449583015</v>
      </c>
    </row>
    <row r="12" spans="2:12">
      <c r="B12" s="165" t="s">
        <v>262</v>
      </c>
      <c r="C12" s="204" t="s">
        <v>651</v>
      </c>
      <c r="D12" s="165" t="s">
        <v>647</v>
      </c>
      <c r="E12" s="204" t="s">
        <v>260</v>
      </c>
      <c r="F12" s="165" t="s">
        <v>648</v>
      </c>
      <c r="G12" s="672">
        <v>904</v>
      </c>
      <c r="H12" s="264">
        <v>2711</v>
      </c>
      <c r="I12" s="264">
        <v>3615</v>
      </c>
      <c r="J12" s="165" t="s">
        <v>259</v>
      </c>
      <c r="K12" s="381">
        <v>0.39900149903976945</v>
      </c>
      <c r="L12" s="381">
        <v>0.39900149903976945</v>
      </c>
    </row>
    <row r="13" spans="2:12">
      <c r="B13" s="165" t="s">
        <v>263</v>
      </c>
      <c r="C13" s="204" t="s">
        <v>615</v>
      </c>
      <c r="D13" s="165" t="s">
        <v>647</v>
      </c>
      <c r="E13" s="204" t="s">
        <v>260</v>
      </c>
      <c r="F13" s="165" t="s">
        <v>648</v>
      </c>
      <c r="G13" s="672">
        <v>27719</v>
      </c>
      <c r="H13" s="264">
        <v>83158</v>
      </c>
      <c r="I13" s="264">
        <v>110877</v>
      </c>
      <c r="J13" s="165" t="s">
        <v>259</v>
      </c>
      <c r="K13" s="381">
        <v>0.46215638232917106</v>
      </c>
      <c r="L13" s="381">
        <v>0.46215638232917106</v>
      </c>
    </row>
    <row r="14" spans="2:12">
      <c r="B14" s="165" t="s">
        <v>264</v>
      </c>
      <c r="C14" s="204" t="s">
        <v>614</v>
      </c>
      <c r="D14" s="165" t="s">
        <v>647</v>
      </c>
      <c r="E14" s="204" t="s">
        <v>258</v>
      </c>
      <c r="F14" s="165" t="s">
        <v>648</v>
      </c>
      <c r="G14" s="672">
        <v>41185</v>
      </c>
      <c r="H14" s="264">
        <v>123555</v>
      </c>
      <c r="I14" s="264">
        <v>164740</v>
      </c>
      <c r="J14" s="165" t="s">
        <v>259</v>
      </c>
      <c r="K14" s="381">
        <v>0.17915194883333332</v>
      </c>
      <c r="L14" s="381">
        <v>0.17915194883333332</v>
      </c>
    </row>
    <row r="15" spans="2:12">
      <c r="B15" s="165" t="s">
        <v>264</v>
      </c>
      <c r="C15" s="204" t="s">
        <v>614</v>
      </c>
      <c r="D15" s="165" t="s">
        <v>647</v>
      </c>
      <c r="E15" s="204" t="s">
        <v>260</v>
      </c>
      <c r="F15" s="165" t="s">
        <v>648</v>
      </c>
      <c r="G15" s="264">
        <v>48976</v>
      </c>
      <c r="H15" s="264">
        <v>146927</v>
      </c>
      <c r="I15" s="264">
        <v>195903</v>
      </c>
      <c r="J15" s="165" t="s">
        <v>259</v>
      </c>
      <c r="K15" s="381">
        <v>0.52823312138486689</v>
      </c>
      <c r="L15" s="381">
        <v>0.52823312138486689</v>
      </c>
    </row>
    <row r="16" spans="2:12" ht="12.75" customHeight="1">
      <c r="B16" s="165" t="s">
        <v>265</v>
      </c>
      <c r="C16" s="204" t="s">
        <v>652</v>
      </c>
      <c r="D16" s="165" t="s">
        <v>647</v>
      </c>
      <c r="E16" s="204" t="s">
        <v>258</v>
      </c>
      <c r="F16" s="165" t="s">
        <v>648</v>
      </c>
      <c r="G16" s="264">
        <v>7946</v>
      </c>
      <c r="H16" s="672">
        <v>23837</v>
      </c>
      <c r="I16" s="264">
        <v>31783</v>
      </c>
      <c r="J16" s="165" t="s">
        <v>259</v>
      </c>
      <c r="K16" s="381">
        <v>0.12269510991666667</v>
      </c>
      <c r="L16" s="381">
        <v>0.12269510991666667</v>
      </c>
    </row>
    <row r="17" spans="2:13" ht="12.75" customHeight="1">
      <c r="B17" s="165" t="s">
        <v>265</v>
      </c>
      <c r="C17" s="204" t="s">
        <v>652</v>
      </c>
      <c r="D17" s="165" t="s">
        <v>647</v>
      </c>
      <c r="E17" s="204" t="s">
        <v>260</v>
      </c>
      <c r="F17" s="165" t="s">
        <v>648</v>
      </c>
      <c r="G17" s="672">
        <v>59300</v>
      </c>
      <c r="H17" s="264">
        <v>177899</v>
      </c>
      <c r="I17" s="264">
        <v>237199</v>
      </c>
      <c r="J17" s="165" t="s">
        <v>259</v>
      </c>
      <c r="K17" s="381">
        <v>0.50905468180509128</v>
      </c>
      <c r="L17" s="381">
        <v>0.50905468180509128</v>
      </c>
      <c r="M17" s="133"/>
    </row>
    <row r="18" spans="2:13" ht="12.75" customHeight="1">
      <c r="B18" s="167" t="s">
        <v>266</v>
      </c>
      <c r="C18" s="166" t="s">
        <v>616</v>
      </c>
      <c r="D18" s="167" t="s">
        <v>647</v>
      </c>
      <c r="E18" s="382" t="s">
        <v>260</v>
      </c>
      <c r="F18" s="167" t="s">
        <v>648</v>
      </c>
      <c r="G18" s="264">
        <v>1192</v>
      </c>
      <c r="H18" s="672">
        <v>3577</v>
      </c>
      <c r="I18" s="264">
        <v>4769</v>
      </c>
      <c r="J18" s="407" t="s">
        <v>259</v>
      </c>
      <c r="K18" s="383">
        <v>0.39900149903976945</v>
      </c>
      <c r="L18" s="383">
        <v>0.39900149903976945</v>
      </c>
      <c r="M18" s="133"/>
    </row>
    <row r="19" spans="2:13" ht="12.75" customHeight="1">
      <c r="B19" s="167" t="s">
        <v>267</v>
      </c>
      <c r="C19" s="166" t="s">
        <v>705</v>
      </c>
      <c r="D19" s="167" t="s">
        <v>647</v>
      </c>
      <c r="E19" s="382" t="s">
        <v>260</v>
      </c>
      <c r="F19" s="167" t="s">
        <v>648</v>
      </c>
      <c r="G19" s="264">
        <v>6332</v>
      </c>
      <c r="H19" s="672">
        <v>0</v>
      </c>
      <c r="I19" s="672">
        <v>6332</v>
      </c>
      <c r="J19" s="407" t="s">
        <v>259</v>
      </c>
      <c r="K19" s="383">
        <v>0.24</v>
      </c>
      <c r="L19" s="383">
        <v>0.24</v>
      </c>
      <c r="M19" s="133"/>
    </row>
    <row r="20" spans="2:13">
      <c r="B20" s="154" t="s">
        <v>244</v>
      </c>
      <c r="C20" s="155"/>
      <c r="D20" s="155"/>
      <c r="E20" s="155"/>
      <c r="F20" s="155"/>
      <c r="G20" s="156">
        <v>456432</v>
      </c>
      <c r="H20" s="156">
        <v>1352106</v>
      </c>
      <c r="I20" s="156">
        <v>1808538</v>
      </c>
      <c r="J20" s="155"/>
      <c r="K20" s="155"/>
      <c r="L20" s="155"/>
      <c r="M20" s="133"/>
    </row>
    <row r="21" spans="2:13"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</row>
    <row r="22" spans="2:13">
      <c r="B22" s="800" t="s">
        <v>268</v>
      </c>
      <c r="C22" s="801"/>
      <c r="D22" s="801"/>
      <c r="E22" s="801"/>
      <c r="F22" s="801"/>
      <c r="G22" s="801"/>
      <c r="H22" s="801"/>
      <c r="I22" s="801"/>
      <c r="J22" s="801"/>
      <c r="K22" s="801"/>
      <c r="L22" s="801"/>
      <c r="M22" s="157"/>
    </row>
    <row r="23" spans="2:13" ht="19.5" customHeight="1">
      <c r="B23" s="817" t="s">
        <v>645</v>
      </c>
      <c r="C23" s="808" t="s">
        <v>646</v>
      </c>
      <c r="D23" s="808" t="s">
        <v>247</v>
      </c>
      <c r="E23" s="802" t="s">
        <v>248</v>
      </c>
      <c r="F23" s="808" t="s">
        <v>249</v>
      </c>
      <c r="G23" s="808" t="s">
        <v>250</v>
      </c>
      <c r="H23" s="808"/>
      <c r="I23" s="817" t="s">
        <v>269</v>
      </c>
      <c r="J23" s="808" t="s">
        <v>251</v>
      </c>
      <c r="K23" s="817" t="s">
        <v>252</v>
      </c>
      <c r="L23" s="809" t="s">
        <v>253</v>
      </c>
      <c r="M23" s="795" t="s">
        <v>254</v>
      </c>
    </row>
    <row r="24" spans="2:13" ht="33.75" customHeight="1">
      <c r="B24" s="818"/>
      <c r="C24" s="808"/>
      <c r="D24" s="808"/>
      <c r="E24" s="802"/>
      <c r="F24" s="808"/>
      <c r="G24" s="151" t="s">
        <v>270</v>
      </c>
      <c r="H24" s="151" t="s">
        <v>271</v>
      </c>
      <c r="I24" s="818" t="s">
        <v>230</v>
      </c>
      <c r="J24" s="808"/>
      <c r="K24" s="818"/>
      <c r="L24" s="810"/>
      <c r="M24" s="796"/>
    </row>
    <row r="25" spans="2:13" ht="12" customHeight="1">
      <c r="B25" s="819"/>
      <c r="C25" s="808"/>
      <c r="D25" s="808"/>
      <c r="E25" s="802"/>
      <c r="F25" s="808"/>
      <c r="G25" s="152" t="s">
        <v>4</v>
      </c>
      <c r="H25" s="152" t="s">
        <v>4</v>
      </c>
      <c r="I25" s="152" t="s">
        <v>4</v>
      </c>
      <c r="J25" s="808" t="s">
        <v>4</v>
      </c>
      <c r="K25" s="153"/>
      <c r="L25" s="158" t="s">
        <v>256</v>
      </c>
      <c r="M25" s="797" t="s">
        <v>256</v>
      </c>
    </row>
    <row r="26" spans="2:13">
      <c r="B26" s="165" t="s">
        <v>257</v>
      </c>
      <c r="C26" s="204" t="s">
        <v>649</v>
      </c>
      <c r="D26" s="165" t="s">
        <v>647</v>
      </c>
      <c r="E26" s="204" t="s">
        <v>258</v>
      </c>
      <c r="F26" s="165" t="s">
        <v>648</v>
      </c>
      <c r="G26" s="264">
        <v>216318</v>
      </c>
      <c r="H26" s="672">
        <v>93320</v>
      </c>
      <c r="I26" s="672">
        <v>229413</v>
      </c>
      <c r="J26" s="264">
        <v>539051</v>
      </c>
      <c r="K26" s="165" t="s">
        <v>259</v>
      </c>
      <c r="L26" s="381">
        <v>0.32</v>
      </c>
      <c r="M26" s="381">
        <v>0.32</v>
      </c>
    </row>
    <row r="27" spans="2:13">
      <c r="B27" s="165" t="s">
        <v>257</v>
      </c>
      <c r="C27" s="204" t="s">
        <v>649</v>
      </c>
      <c r="D27" s="165" t="s">
        <v>647</v>
      </c>
      <c r="E27" s="204" t="s">
        <v>260</v>
      </c>
      <c r="F27" s="165" t="s">
        <v>648</v>
      </c>
      <c r="G27" s="264">
        <v>682484</v>
      </c>
      <c r="H27" s="264">
        <v>166126</v>
      </c>
      <c r="I27" s="672">
        <v>0</v>
      </c>
      <c r="J27" s="264">
        <v>848610</v>
      </c>
      <c r="K27" s="165" t="s">
        <v>259</v>
      </c>
      <c r="L27" s="381">
        <v>0.49160116018665256</v>
      </c>
      <c r="M27" s="381">
        <v>0.49160116018665256</v>
      </c>
    </row>
    <row r="28" spans="2:13">
      <c r="B28" s="165" t="s">
        <v>261</v>
      </c>
      <c r="C28" s="204" t="s">
        <v>650</v>
      </c>
      <c r="D28" s="165" t="s">
        <v>647</v>
      </c>
      <c r="E28" s="204" t="s">
        <v>258</v>
      </c>
      <c r="F28" s="165" t="s">
        <v>329</v>
      </c>
      <c r="G28" s="264">
        <v>45718</v>
      </c>
      <c r="H28" s="672">
        <v>0</v>
      </c>
      <c r="I28" s="672">
        <v>0</v>
      </c>
      <c r="J28" s="264">
        <v>45718</v>
      </c>
      <c r="K28" s="165" t="s">
        <v>259</v>
      </c>
      <c r="L28" s="381">
        <v>0.24317541729166667</v>
      </c>
      <c r="M28" s="381">
        <v>0.24317541729166667</v>
      </c>
    </row>
    <row r="29" spans="2:13">
      <c r="B29" s="165" t="s">
        <v>261</v>
      </c>
      <c r="C29" s="204" t="s">
        <v>650</v>
      </c>
      <c r="D29" s="165" t="s">
        <v>647</v>
      </c>
      <c r="E29" s="204" t="s">
        <v>260</v>
      </c>
      <c r="F29" s="165" t="s">
        <v>648</v>
      </c>
      <c r="G29" s="264">
        <v>3466</v>
      </c>
      <c r="H29" s="672">
        <v>0</v>
      </c>
      <c r="I29" s="672">
        <v>0</v>
      </c>
      <c r="J29" s="264">
        <v>3466</v>
      </c>
      <c r="K29" s="165" t="s">
        <v>259</v>
      </c>
      <c r="L29" s="381">
        <v>0.44874237449583015</v>
      </c>
      <c r="M29" s="381">
        <v>0.44874237449583015</v>
      </c>
    </row>
    <row r="30" spans="2:13">
      <c r="B30" s="165" t="s">
        <v>262</v>
      </c>
      <c r="C30" s="204" t="s">
        <v>651</v>
      </c>
      <c r="D30" s="165" t="s">
        <v>647</v>
      </c>
      <c r="E30" s="204" t="s">
        <v>260</v>
      </c>
      <c r="F30" s="165" t="s">
        <v>648</v>
      </c>
      <c r="G30" s="264">
        <v>315</v>
      </c>
      <c r="H30" s="672">
        <v>0</v>
      </c>
      <c r="I30" s="672">
        <v>0</v>
      </c>
      <c r="J30" s="264">
        <v>315</v>
      </c>
      <c r="K30" s="165" t="s">
        <v>259</v>
      </c>
      <c r="L30" s="381">
        <v>0.39900149903976945</v>
      </c>
      <c r="M30" s="381">
        <v>0.39900149903976945</v>
      </c>
    </row>
    <row r="31" spans="2:13">
      <c r="B31" s="165" t="s">
        <v>263</v>
      </c>
      <c r="C31" s="204" t="s">
        <v>615</v>
      </c>
      <c r="D31" s="165" t="s">
        <v>647</v>
      </c>
      <c r="E31" s="204" t="s">
        <v>260</v>
      </c>
      <c r="F31" s="165" t="s">
        <v>648</v>
      </c>
      <c r="G31" s="264">
        <v>105113</v>
      </c>
      <c r="H31" s="672">
        <v>0</v>
      </c>
      <c r="I31" s="672">
        <v>0</v>
      </c>
      <c r="J31" s="264">
        <v>105113</v>
      </c>
      <c r="K31" s="165" t="s">
        <v>259</v>
      </c>
      <c r="L31" s="381">
        <v>0.46215638232917106</v>
      </c>
      <c r="M31" s="381">
        <v>0.46215638232917106</v>
      </c>
    </row>
    <row r="32" spans="2:13" ht="12" customHeight="1">
      <c r="B32" s="165" t="s">
        <v>264</v>
      </c>
      <c r="C32" s="204" t="s">
        <v>614</v>
      </c>
      <c r="D32" s="165" t="s">
        <v>647</v>
      </c>
      <c r="E32" s="204" t="s">
        <v>258</v>
      </c>
      <c r="F32" s="165" t="s">
        <v>648</v>
      </c>
      <c r="G32" s="264">
        <v>555343</v>
      </c>
      <c r="H32" s="264">
        <v>0</v>
      </c>
      <c r="I32" s="672">
        <v>0</v>
      </c>
      <c r="J32" s="264">
        <v>555343</v>
      </c>
      <c r="K32" s="165" t="s">
        <v>259</v>
      </c>
      <c r="L32" s="381">
        <v>0.17915194883333332</v>
      </c>
      <c r="M32" s="381">
        <v>0.17915194883333332</v>
      </c>
    </row>
    <row r="33" spans="2:13">
      <c r="B33" s="165" t="s">
        <v>264</v>
      </c>
      <c r="C33" s="204" t="s">
        <v>614</v>
      </c>
      <c r="D33" s="165" t="s">
        <v>647</v>
      </c>
      <c r="E33" s="204" t="s">
        <v>260</v>
      </c>
      <c r="F33" s="165" t="s">
        <v>648</v>
      </c>
      <c r="G33" s="264">
        <v>244733</v>
      </c>
      <c r="H33" s="264">
        <v>36523</v>
      </c>
      <c r="I33" s="672">
        <v>0</v>
      </c>
      <c r="J33" s="264">
        <v>281256</v>
      </c>
      <c r="K33" s="165" t="s">
        <v>259</v>
      </c>
      <c r="L33" s="381">
        <v>0.52823312138486689</v>
      </c>
      <c r="M33" s="381">
        <v>0.52823312138486689</v>
      </c>
    </row>
    <row r="34" spans="2:13">
      <c r="B34" s="165" t="s">
        <v>265</v>
      </c>
      <c r="C34" s="204" t="s">
        <v>652</v>
      </c>
      <c r="D34" s="165" t="s">
        <v>647</v>
      </c>
      <c r="E34" s="204" t="s">
        <v>258</v>
      </c>
      <c r="F34" s="165" t="s">
        <v>648</v>
      </c>
      <c r="G34" s="264">
        <v>65941</v>
      </c>
      <c r="H34" s="672">
        <v>0</v>
      </c>
      <c r="I34" s="672">
        <v>0</v>
      </c>
      <c r="J34" s="264">
        <v>65941</v>
      </c>
      <c r="K34" s="165" t="s">
        <v>259</v>
      </c>
      <c r="L34" s="381">
        <v>0.12269510991666667</v>
      </c>
      <c r="M34" s="381">
        <v>0.12269510991666667</v>
      </c>
    </row>
    <row r="35" spans="2:13">
      <c r="B35" s="165" t="s">
        <v>265</v>
      </c>
      <c r="C35" s="204" t="s">
        <v>652</v>
      </c>
      <c r="D35" s="165" t="s">
        <v>647</v>
      </c>
      <c r="E35" s="204" t="s">
        <v>260</v>
      </c>
      <c r="F35" s="165" t="s">
        <v>648</v>
      </c>
      <c r="G35" s="264">
        <v>124808</v>
      </c>
      <c r="H35" s="672">
        <v>0</v>
      </c>
      <c r="I35" s="672">
        <v>0</v>
      </c>
      <c r="J35" s="264">
        <v>124808</v>
      </c>
      <c r="K35" s="165" t="s">
        <v>259</v>
      </c>
      <c r="L35" s="381">
        <v>0.50905468180509128</v>
      </c>
      <c r="M35" s="381">
        <v>0.50905468180509128</v>
      </c>
    </row>
    <row r="36" spans="2:13">
      <c r="B36" s="167" t="s">
        <v>266</v>
      </c>
      <c r="C36" s="166" t="s">
        <v>616</v>
      </c>
      <c r="D36" s="167" t="s">
        <v>647</v>
      </c>
      <c r="E36" s="382" t="s">
        <v>260</v>
      </c>
      <c r="F36" s="167" t="s">
        <v>648</v>
      </c>
      <c r="G36" s="264">
        <v>9139</v>
      </c>
      <c r="H36" s="672">
        <v>0</v>
      </c>
      <c r="I36" s="672">
        <v>0</v>
      </c>
      <c r="J36" s="264">
        <v>9139</v>
      </c>
      <c r="K36" s="407" t="s">
        <v>259</v>
      </c>
      <c r="L36" s="383">
        <v>0.39900149903976945</v>
      </c>
      <c r="M36" s="383">
        <v>0.39900149903976945</v>
      </c>
    </row>
    <row r="37" spans="2:13">
      <c r="B37" s="167" t="s">
        <v>267</v>
      </c>
      <c r="C37" s="166" t="s">
        <v>705</v>
      </c>
      <c r="D37" s="167" t="s">
        <v>647</v>
      </c>
      <c r="E37" s="382" t="s">
        <v>260</v>
      </c>
      <c r="F37" s="167" t="s">
        <v>648</v>
      </c>
      <c r="G37" s="264">
        <v>18169</v>
      </c>
      <c r="H37" s="672">
        <v>0</v>
      </c>
      <c r="I37" s="672">
        <v>0</v>
      </c>
      <c r="J37" s="264">
        <v>18169</v>
      </c>
      <c r="K37" s="407"/>
      <c r="L37" s="383">
        <v>0.24</v>
      </c>
      <c r="M37" s="383">
        <v>0.24</v>
      </c>
    </row>
    <row r="38" spans="2:13">
      <c r="B38" s="154" t="s">
        <v>244</v>
      </c>
      <c r="C38" s="155"/>
      <c r="D38" s="155"/>
      <c r="E38" s="155"/>
      <c r="F38" s="155"/>
      <c r="G38" s="156">
        <v>2071547</v>
      </c>
      <c r="H38" s="156">
        <v>295969</v>
      </c>
      <c r="I38" s="156">
        <v>229413</v>
      </c>
      <c r="J38" s="156">
        <v>2596929</v>
      </c>
      <c r="K38" s="155"/>
      <c r="L38" s="155"/>
      <c r="M38" s="154"/>
    </row>
    <row r="39" spans="2:13"/>
    <row r="40" spans="2:13">
      <c r="B40" s="149" t="s">
        <v>272</v>
      </c>
    </row>
    <row r="41" spans="2:13" ht="12.6" thickBot="1"/>
    <row r="42" spans="2:13">
      <c r="B42" s="811" t="s">
        <v>246</v>
      </c>
      <c r="C42" s="812"/>
      <c r="D42" s="812"/>
      <c r="E42" s="812"/>
      <c r="F42" s="812"/>
      <c r="G42" s="812"/>
      <c r="H42" s="812"/>
      <c r="I42" s="812"/>
      <c r="J42" s="812"/>
      <c r="K42" s="812"/>
      <c r="L42" s="813"/>
    </row>
    <row r="43" spans="2:13">
      <c r="B43" s="814" t="s">
        <v>645</v>
      </c>
      <c r="C43" s="805" t="s">
        <v>646</v>
      </c>
      <c r="D43" s="805" t="s">
        <v>247</v>
      </c>
      <c r="E43" s="802" t="s">
        <v>248</v>
      </c>
      <c r="F43" s="805" t="s">
        <v>249</v>
      </c>
      <c r="G43" s="805" t="s">
        <v>250</v>
      </c>
      <c r="H43" s="805"/>
      <c r="I43" s="806" t="s">
        <v>251</v>
      </c>
      <c r="J43" s="805" t="s">
        <v>252</v>
      </c>
      <c r="K43" s="806" t="s">
        <v>253</v>
      </c>
      <c r="L43" s="798" t="s">
        <v>254</v>
      </c>
    </row>
    <row r="44" spans="2:13" ht="24">
      <c r="B44" s="815"/>
      <c r="C44" s="805"/>
      <c r="D44" s="805"/>
      <c r="E44" s="802"/>
      <c r="F44" s="805"/>
      <c r="G44" s="159" t="s">
        <v>226</v>
      </c>
      <c r="H44" s="159" t="s">
        <v>255</v>
      </c>
      <c r="I44" s="807"/>
      <c r="J44" s="805"/>
      <c r="K44" s="807"/>
      <c r="L44" s="799"/>
    </row>
    <row r="45" spans="2:13">
      <c r="B45" s="816"/>
      <c r="C45" s="805"/>
      <c r="D45" s="805"/>
      <c r="E45" s="802"/>
      <c r="F45" s="805"/>
      <c r="G45" s="135" t="s">
        <v>4</v>
      </c>
      <c r="H45" s="135" t="s">
        <v>4</v>
      </c>
      <c r="I45" s="135" t="s">
        <v>4</v>
      </c>
      <c r="J45" s="805"/>
      <c r="K45" s="160" t="s">
        <v>256</v>
      </c>
      <c r="L45" s="161" t="s">
        <v>256</v>
      </c>
    </row>
    <row r="46" spans="2:13">
      <c r="B46" s="167" t="s">
        <v>257</v>
      </c>
      <c r="C46" s="382" t="s">
        <v>649</v>
      </c>
      <c r="D46" s="167" t="s">
        <v>647</v>
      </c>
      <c r="E46" s="382" t="s">
        <v>258</v>
      </c>
      <c r="F46" s="167" t="s">
        <v>648</v>
      </c>
      <c r="G46" s="263">
        <v>24753</v>
      </c>
      <c r="H46" s="263">
        <v>74258</v>
      </c>
      <c r="I46" s="408">
        <v>99011</v>
      </c>
      <c r="J46" s="407" t="s">
        <v>259</v>
      </c>
      <c r="K46" s="383">
        <v>0.25783739141708334</v>
      </c>
      <c r="L46" s="383">
        <v>0.25783739141708334</v>
      </c>
      <c r="M46" s="167"/>
    </row>
    <row r="47" spans="2:13">
      <c r="B47" s="167" t="s">
        <v>257</v>
      </c>
      <c r="C47" s="382" t="s">
        <v>649</v>
      </c>
      <c r="D47" s="167" t="s">
        <v>647</v>
      </c>
      <c r="E47" s="382" t="s">
        <v>260</v>
      </c>
      <c r="F47" s="167" t="s">
        <v>648</v>
      </c>
      <c r="G47" s="263">
        <v>214625</v>
      </c>
      <c r="H47" s="263">
        <v>643876</v>
      </c>
      <c r="I47" s="408">
        <v>858501</v>
      </c>
      <c r="J47" s="407" t="s">
        <v>259</v>
      </c>
      <c r="K47" s="383">
        <v>0.49160116018665256</v>
      </c>
      <c r="L47" s="383">
        <v>0.49160116018665256</v>
      </c>
      <c r="M47" s="167"/>
    </row>
    <row r="48" spans="2:13">
      <c r="B48" s="167" t="s">
        <v>261</v>
      </c>
      <c r="C48" s="382" t="s">
        <v>650</v>
      </c>
      <c r="D48" s="167" t="s">
        <v>647</v>
      </c>
      <c r="E48" s="382" t="s">
        <v>258</v>
      </c>
      <c r="F48" s="167" t="s">
        <v>329</v>
      </c>
      <c r="G48" s="263">
        <v>17273</v>
      </c>
      <c r="H48" s="263">
        <v>51818</v>
      </c>
      <c r="I48" s="408">
        <v>69091</v>
      </c>
      <c r="J48" s="407" t="s">
        <v>259</v>
      </c>
      <c r="K48" s="383">
        <v>0.24317541729166667</v>
      </c>
      <c r="L48" s="383">
        <v>0.24317541729166667</v>
      </c>
      <c r="M48" s="167"/>
    </row>
    <row r="49" spans="2:13">
      <c r="B49" s="167" t="s">
        <v>261</v>
      </c>
      <c r="C49" s="382" t="s">
        <v>650</v>
      </c>
      <c r="D49" s="167" t="s">
        <v>647</v>
      </c>
      <c r="E49" s="382" t="s">
        <v>260</v>
      </c>
      <c r="F49" s="167" t="s">
        <v>648</v>
      </c>
      <c r="G49" s="263">
        <v>7966</v>
      </c>
      <c r="H49" s="263">
        <v>23897</v>
      </c>
      <c r="I49" s="408">
        <v>31863</v>
      </c>
      <c r="J49" s="407" t="s">
        <v>259</v>
      </c>
      <c r="K49" s="383">
        <v>0.44874237449583015</v>
      </c>
      <c r="L49" s="383">
        <v>0.44874237449583015</v>
      </c>
      <c r="M49" s="167"/>
    </row>
    <row r="50" spans="2:13">
      <c r="B50" s="167" t="s">
        <v>262</v>
      </c>
      <c r="C50" s="382" t="s">
        <v>651</v>
      </c>
      <c r="D50" s="167" t="s">
        <v>647</v>
      </c>
      <c r="E50" s="382" t="s">
        <v>260</v>
      </c>
      <c r="F50" s="167" t="s">
        <v>648</v>
      </c>
      <c r="G50" s="263">
        <v>798</v>
      </c>
      <c r="H50" s="263">
        <v>2394</v>
      </c>
      <c r="I50" s="408">
        <v>3192</v>
      </c>
      <c r="J50" s="407" t="s">
        <v>259</v>
      </c>
      <c r="K50" s="383">
        <v>0.39900149903976945</v>
      </c>
      <c r="L50" s="383">
        <v>0.39900149903976945</v>
      </c>
      <c r="M50" s="167"/>
    </row>
    <row r="51" spans="2:13">
      <c r="B51" s="167" t="s">
        <v>263</v>
      </c>
      <c r="C51" s="382" t="s">
        <v>615</v>
      </c>
      <c r="D51" s="167" t="s">
        <v>647</v>
      </c>
      <c r="E51" s="382" t="s">
        <v>260</v>
      </c>
      <c r="F51" s="167" t="s">
        <v>648</v>
      </c>
      <c r="G51" s="263">
        <v>26875</v>
      </c>
      <c r="H51" s="263">
        <v>80626</v>
      </c>
      <c r="I51" s="408">
        <v>107501</v>
      </c>
      <c r="J51" s="407" t="s">
        <v>259</v>
      </c>
      <c r="K51" s="383">
        <v>0.46215638232917106</v>
      </c>
      <c r="L51" s="383">
        <v>0.46215638232917106</v>
      </c>
      <c r="M51" s="167"/>
    </row>
    <row r="52" spans="2:13">
      <c r="B52" s="167" t="s">
        <v>264</v>
      </c>
      <c r="C52" s="382" t="s">
        <v>614</v>
      </c>
      <c r="D52" s="167" t="s">
        <v>647</v>
      </c>
      <c r="E52" s="382" t="s">
        <v>258</v>
      </c>
      <c r="F52" s="167" t="s">
        <v>648</v>
      </c>
      <c r="G52" s="263">
        <v>36661</v>
      </c>
      <c r="H52" s="263">
        <v>109983</v>
      </c>
      <c r="I52" s="408">
        <v>146644</v>
      </c>
      <c r="J52" s="407" t="s">
        <v>259</v>
      </c>
      <c r="K52" s="383">
        <v>0.17915194883333332</v>
      </c>
      <c r="L52" s="383">
        <v>0.17915194883333332</v>
      </c>
      <c r="M52" s="167"/>
    </row>
    <row r="53" spans="2:13">
      <c r="B53" s="167" t="s">
        <v>264</v>
      </c>
      <c r="C53" s="382" t="s">
        <v>614</v>
      </c>
      <c r="D53" s="167" t="s">
        <v>647</v>
      </c>
      <c r="E53" s="382" t="s">
        <v>260</v>
      </c>
      <c r="F53" s="167" t="s">
        <v>648</v>
      </c>
      <c r="G53" s="263">
        <v>32426</v>
      </c>
      <c r="H53" s="263">
        <v>97278</v>
      </c>
      <c r="I53" s="408">
        <v>129704</v>
      </c>
      <c r="J53" s="407" t="s">
        <v>259</v>
      </c>
      <c r="K53" s="383">
        <v>0.52823312138486689</v>
      </c>
      <c r="L53" s="383">
        <v>0.52823312138486689</v>
      </c>
      <c r="M53" s="167"/>
    </row>
    <row r="54" spans="2:13">
      <c r="B54" s="167" t="s">
        <v>265</v>
      </c>
      <c r="C54" s="382" t="s">
        <v>652</v>
      </c>
      <c r="D54" s="167" t="s">
        <v>647</v>
      </c>
      <c r="E54" s="382" t="s">
        <v>258</v>
      </c>
      <c r="F54" s="167" t="s">
        <v>648</v>
      </c>
      <c r="G54" s="263">
        <v>7834</v>
      </c>
      <c r="H54" s="263">
        <v>23503</v>
      </c>
      <c r="I54" s="408">
        <v>31337</v>
      </c>
      <c r="J54" s="407" t="s">
        <v>259</v>
      </c>
      <c r="K54" s="383">
        <v>0.12269510991666667</v>
      </c>
      <c r="L54" s="383">
        <v>0.12269510991666667</v>
      </c>
      <c r="M54" s="167"/>
    </row>
    <row r="55" spans="2:13">
      <c r="B55" s="167" t="s">
        <v>265</v>
      </c>
      <c r="C55" s="382" t="s">
        <v>652</v>
      </c>
      <c r="D55" s="167" t="s">
        <v>647</v>
      </c>
      <c r="E55" s="382" t="s">
        <v>260</v>
      </c>
      <c r="F55" s="167" t="s">
        <v>648</v>
      </c>
      <c r="G55" s="263">
        <v>69017</v>
      </c>
      <c r="H55" s="263">
        <v>207051</v>
      </c>
      <c r="I55" s="408">
        <v>276068</v>
      </c>
      <c r="J55" s="407" t="s">
        <v>259</v>
      </c>
      <c r="K55" s="383">
        <v>0.50905468180509128</v>
      </c>
      <c r="L55" s="383">
        <v>0.50905468180509128</v>
      </c>
      <c r="M55" s="167"/>
    </row>
    <row r="56" spans="2:13" ht="33.75" customHeight="1">
      <c r="B56" s="167" t="s">
        <v>267</v>
      </c>
      <c r="C56" s="166" t="s">
        <v>705</v>
      </c>
      <c r="D56" s="167" t="s">
        <v>647</v>
      </c>
      <c r="E56" s="382" t="s">
        <v>260</v>
      </c>
      <c r="F56" s="167" t="s">
        <v>648</v>
      </c>
      <c r="G56" s="263">
        <v>1862</v>
      </c>
      <c r="H56" s="263">
        <v>1704</v>
      </c>
      <c r="I56" s="408">
        <v>3566</v>
      </c>
      <c r="J56" s="407" t="s">
        <v>259</v>
      </c>
      <c r="K56" s="383">
        <v>0.24</v>
      </c>
      <c r="L56" s="383">
        <v>0.24</v>
      </c>
      <c r="M56" s="167"/>
    </row>
    <row r="57" spans="2:13" ht="12.6" thickBot="1">
      <c r="B57" s="162" t="s">
        <v>251</v>
      </c>
      <c r="C57" s="163"/>
      <c r="D57" s="163"/>
      <c r="E57" s="163"/>
      <c r="F57" s="163"/>
      <c r="G57" s="164">
        <v>440090</v>
      </c>
      <c r="H57" s="164">
        <v>1316388</v>
      </c>
      <c r="I57" s="164">
        <v>1756478</v>
      </c>
      <c r="J57" s="163"/>
      <c r="K57" s="163"/>
      <c r="L57" s="150"/>
    </row>
    <row r="58" spans="2:13">
      <c r="J58" s="100"/>
    </row>
    <row r="59" spans="2:13"/>
    <row r="60" spans="2:13">
      <c r="B60" s="800" t="s">
        <v>268</v>
      </c>
      <c r="C60" s="801"/>
      <c r="D60" s="801"/>
      <c r="E60" s="801"/>
      <c r="F60" s="801"/>
      <c r="G60" s="801"/>
      <c r="H60" s="801"/>
      <c r="I60" s="801"/>
      <c r="J60" s="801"/>
      <c r="K60" s="801"/>
      <c r="L60" s="801"/>
      <c r="M60" s="376"/>
    </row>
    <row r="61" spans="2:13" ht="12" customHeight="1">
      <c r="B61" s="795" t="s">
        <v>645</v>
      </c>
      <c r="C61" s="802" t="s">
        <v>646</v>
      </c>
      <c r="D61" s="802" t="s">
        <v>247</v>
      </c>
      <c r="E61" s="802" t="s">
        <v>248</v>
      </c>
      <c r="F61" s="802" t="s">
        <v>249</v>
      </c>
      <c r="G61" s="802" t="s">
        <v>250</v>
      </c>
      <c r="H61" s="802"/>
      <c r="I61" s="795" t="s">
        <v>269</v>
      </c>
      <c r="J61" s="802" t="s">
        <v>251</v>
      </c>
      <c r="K61" s="795" t="s">
        <v>252</v>
      </c>
      <c r="L61" s="803" t="s">
        <v>253</v>
      </c>
      <c r="M61" s="795" t="s">
        <v>254</v>
      </c>
    </row>
    <row r="62" spans="2:13" ht="20.399999999999999">
      <c r="B62" s="796"/>
      <c r="C62" s="802"/>
      <c r="D62" s="802"/>
      <c r="E62" s="802"/>
      <c r="F62" s="802"/>
      <c r="G62" s="377" t="s">
        <v>270</v>
      </c>
      <c r="H62" s="377" t="s">
        <v>271</v>
      </c>
      <c r="I62" s="796" t="s">
        <v>230</v>
      </c>
      <c r="J62" s="802"/>
      <c r="K62" s="796"/>
      <c r="L62" s="804"/>
      <c r="M62" s="796"/>
    </row>
    <row r="63" spans="2:13" ht="12" customHeight="1">
      <c r="B63" s="797"/>
      <c r="C63" s="802"/>
      <c r="D63" s="802"/>
      <c r="E63" s="802"/>
      <c r="F63" s="802"/>
      <c r="G63" s="378" t="s">
        <v>4</v>
      </c>
      <c r="H63" s="378" t="s">
        <v>4</v>
      </c>
      <c r="I63" s="378" t="s">
        <v>4</v>
      </c>
      <c r="J63" s="802" t="s">
        <v>4</v>
      </c>
      <c r="K63" s="379"/>
      <c r="L63" s="380" t="s">
        <v>256</v>
      </c>
      <c r="M63" s="797" t="s">
        <v>256</v>
      </c>
    </row>
    <row r="64" spans="2:13">
      <c r="B64" s="167" t="s">
        <v>257</v>
      </c>
      <c r="C64" s="382" t="s">
        <v>649</v>
      </c>
      <c r="D64" s="167" t="s">
        <v>647</v>
      </c>
      <c r="E64" s="382" t="s">
        <v>258</v>
      </c>
      <c r="F64" s="167" t="s">
        <v>648</v>
      </c>
      <c r="G64" s="263">
        <v>99316</v>
      </c>
      <c r="H64" s="263">
        <v>49658</v>
      </c>
      <c r="I64" s="672">
        <v>0</v>
      </c>
      <c r="J64" s="263">
        <v>148974</v>
      </c>
      <c r="K64" s="383" t="s">
        <v>259</v>
      </c>
      <c r="L64" s="383">
        <v>0.25783739141708334</v>
      </c>
      <c r="M64" s="383">
        <v>0.25783739141708334</v>
      </c>
    </row>
    <row r="65" spans="2:13">
      <c r="B65" s="167" t="s">
        <v>257</v>
      </c>
      <c r="C65" s="382" t="s">
        <v>649</v>
      </c>
      <c r="D65" s="167" t="s">
        <v>647</v>
      </c>
      <c r="E65" s="382" t="s">
        <v>260</v>
      </c>
      <c r="F65" s="167" t="s">
        <v>648</v>
      </c>
      <c r="G65" s="263">
        <v>795275</v>
      </c>
      <c r="H65" s="263">
        <v>397637</v>
      </c>
      <c r="I65" s="672">
        <v>0</v>
      </c>
      <c r="J65" s="263">
        <v>1192912</v>
      </c>
      <c r="K65" s="383" t="s">
        <v>259</v>
      </c>
      <c r="L65" s="383">
        <v>0.49160116018665256</v>
      </c>
      <c r="M65" s="383">
        <v>0.49160116018665256</v>
      </c>
    </row>
    <row r="66" spans="2:13">
      <c r="B66" s="167" t="s">
        <v>261</v>
      </c>
      <c r="C66" s="382" t="s">
        <v>650</v>
      </c>
      <c r="D66" s="167" t="s">
        <v>647</v>
      </c>
      <c r="E66" s="382" t="s">
        <v>260</v>
      </c>
      <c r="F66" s="167" t="s">
        <v>648</v>
      </c>
      <c r="G66" s="263">
        <v>130442</v>
      </c>
      <c r="H66" s="263">
        <v>13164</v>
      </c>
      <c r="I66" s="672">
        <v>0</v>
      </c>
      <c r="J66" s="263">
        <v>143606</v>
      </c>
      <c r="K66" s="383" t="s">
        <v>259</v>
      </c>
      <c r="L66" s="383">
        <v>0.44874237449583015</v>
      </c>
      <c r="M66" s="383">
        <v>0.44874237449583015</v>
      </c>
    </row>
    <row r="67" spans="2:13">
      <c r="B67" s="167" t="s">
        <v>262</v>
      </c>
      <c r="C67" s="382" t="s">
        <v>651</v>
      </c>
      <c r="D67" s="167" t="s">
        <v>647</v>
      </c>
      <c r="E67" s="382" t="s">
        <v>260</v>
      </c>
      <c r="F67" s="167" t="s">
        <v>648</v>
      </c>
      <c r="G67" s="263">
        <v>3763</v>
      </c>
      <c r="H67" s="672">
        <v>0</v>
      </c>
      <c r="I67" s="672">
        <v>0</v>
      </c>
      <c r="J67" s="263">
        <v>3763</v>
      </c>
      <c r="K67" s="383" t="s">
        <v>259</v>
      </c>
      <c r="L67" s="383">
        <v>0.39900149903976945</v>
      </c>
      <c r="M67" s="383">
        <v>0.39900149903976945</v>
      </c>
    </row>
    <row r="68" spans="2:13">
      <c r="B68" s="167" t="s">
        <v>263</v>
      </c>
      <c r="C68" s="382" t="s">
        <v>615</v>
      </c>
      <c r="D68" s="167" t="s">
        <v>647</v>
      </c>
      <c r="E68" s="382" t="s">
        <v>260</v>
      </c>
      <c r="F68" s="167" t="s">
        <v>648</v>
      </c>
      <c r="G68" s="263">
        <v>81111</v>
      </c>
      <c r="H68" s="263">
        <v>40555</v>
      </c>
      <c r="I68" s="672">
        <v>0</v>
      </c>
      <c r="J68" s="263">
        <v>121666</v>
      </c>
      <c r="K68" s="383" t="s">
        <v>259</v>
      </c>
      <c r="L68" s="383">
        <v>0.46215638232917106</v>
      </c>
      <c r="M68" s="383">
        <v>0.46215638232917106</v>
      </c>
    </row>
    <row r="69" spans="2:13">
      <c r="B69" s="167" t="s">
        <v>264</v>
      </c>
      <c r="C69" s="382" t="s">
        <v>614</v>
      </c>
      <c r="D69" s="167" t="s">
        <v>647</v>
      </c>
      <c r="E69" s="382" t="s">
        <v>258</v>
      </c>
      <c r="F69" s="167" t="s">
        <v>648</v>
      </c>
      <c r="G69" s="263">
        <v>297673</v>
      </c>
      <c r="H69" s="263">
        <v>297673</v>
      </c>
      <c r="I69" s="263">
        <v>148838</v>
      </c>
      <c r="J69" s="263">
        <v>744184</v>
      </c>
      <c r="K69" s="383" t="s">
        <v>259</v>
      </c>
      <c r="L69" s="383">
        <v>0.17915194883333332</v>
      </c>
      <c r="M69" s="383">
        <v>0.17915194883333332</v>
      </c>
    </row>
    <row r="70" spans="2:13" ht="12" customHeight="1">
      <c r="B70" s="167" t="s">
        <v>264</v>
      </c>
      <c r="C70" s="382" t="s">
        <v>614</v>
      </c>
      <c r="D70" s="167" t="s">
        <v>647</v>
      </c>
      <c r="E70" s="382" t="s">
        <v>260</v>
      </c>
      <c r="F70" s="167" t="s">
        <v>648</v>
      </c>
      <c r="G70" s="263">
        <v>137193</v>
      </c>
      <c r="H70" s="263">
        <v>68596</v>
      </c>
      <c r="I70" s="672">
        <v>0</v>
      </c>
      <c r="J70" s="263">
        <v>205789</v>
      </c>
      <c r="K70" s="383" t="s">
        <v>259</v>
      </c>
      <c r="L70" s="383">
        <v>0.52823312138486689</v>
      </c>
      <c r="M70" s="383">
        <v>0.52823312138486689</v>
      </c>
    </row>
    <row r="71" spans="2:13" ht="12" customHeight="1">
      <c r="B71" s="167" t="s">
        <v>265</v>
      </c>
      <c r="C71" s="382" t="s">
        <v>652</v>
      </c>
      <c r="D71" s="167" t="s">
        <v>647</v>
      </c>
      <c r="E71" s="382" t="s">
        <v>258</v>
      </c>
      <c r="F71" s="167" t="s">
        <v>648</v>
      </c>
      <c r="G71" s="263">
        <v>518</v>
      </c>
      <c r="H71" s="672">
        <v>0</v>
      </c>
      <c r="I71" s="672">
        <v>0</v>
      </c>
      <c r="J71" s="263">
        <v>518</v>
      </c>
      <c r="K71" s="383" t="s">
        <v>259</v>
      </c>
      <c r="L71" s="383">
        <v>0.12269510991666667</v>
      </c>
      <c r="M71" s="383">
        <v>0.12269510991666667</v>
      </c>
    </row>
    <row r="72" spans="2:13" ht="12" customHeight="1">
      <c r="B72" s="167" t="s">
        <v>265</v>
      </c>
      <c r="C72" s="382" t="s">
        <v>652</v>
      </c>
      <c r="D72" s="167" t="s">
        <v>647</v>
      </c>
      <c r="E72" s="382" t="s">
        <v>260</v>
      </c>
      <c r="F72" s="167" t="s">
        <v>648</v>
      </c>
      <c r="G72" s="263">
        <v>90042</v>
      </c>
      <c r="H72" s="263">
        <v>110725</v>
      </c>
      <c r="I72" s="672">
        <v>0</v>
      </c>
      <c r="J72" s="263">
        <v>200767</v>
      </c>
      <c r="K72" s="428" t="s">
        <v>259</v>
      </c>
      <c r="L72" s="383">
        <v>0.50905468180509128</v>
      </c>
      <c r="M72" s="383">
        <v>0.50905468180509128</v>
      </c>
    </row>
    <row r="73" spans="2:13" ht="12" customHeight="1" thickBot="1">
      <c r="B73" s="168" t="s">
        <v>251</v>
      </c>
      <c r="C73" s="169"/>
      <c r="D73" s="169"/>
      <c r="E73" s="169"/>
      <c r="F73" s="169"/>
      <c r="G73" s="170">
        <v>1635333</v>
      </c>
      <c r="H73" s="170">
        <v>978008</v>
      </c>
      <c r="I73" s="170">
        <v>148838</v>
      </c>
      <c r="J73" s="170">
        <v>2762179</v>
      </c>
      <c r="K73" s="169"/>
      <c r="L73" s="169"/>
      <c r="M73" s="171"/>
    </row>
    <row r="74" spans="2:13"/>
    <row r="75" spans="2:13"/>
    <row r="76" spans="2:13"/>
    <row r="77" spans="2:13"/>
    <row r="78" spans="2:13"/>
    <row r="79" spans="2:13"/>
  </sheetData>
  <mergeCells count="46">
    <mergeCell ref="M23:M25"/>
    <mergeCell ref="B23:B25"/>
    <mergeCell ref="C23:C25"/>
    <mergeCell ref="K23:K24"/>
    <mergeCell ref="B4:L4"/>
    <mergeCell ref="C5:C7"/>
    <mergeCell ref="D5:D7"/>
    <mergeCell ref="E5:E7"/>
    <mergeCell ref="F5:F7"/>
    <mergeCell ref="G5:H5"/>
    <mergeCell ref="I5:I6"/>
    <mergeCell ref="J5:J7"/>
    <mergeCell ref="K5:K6"/>
    <mergeCell ref="B5:B7"/>
    <mergeCell ref="L5:L6"/>
    <mergeCell ref="J43:J45"/>
    <mergeCell ref="K43:K44"/>
    <mergeCell ref="B22:L22"/>
    <mergeCell ref="F23:F25"/>
    <mergeCell ref="D23:D25"/>
    <mergeCell ref="L23:L24"/>
    <mergeCell ref="E23:E25"/>
    <mergeCell ref="B42:L42"/>
    <mergeCell ref="B43:B45"/>
    <mergeCell ref="C43:C45"/>
    <mergeCell ref="D43:D45"/>
    <mergeCell ref="E43:E45"/>
    <mergeCell ref="G23:H23"/>
    <mergeCell ref="I23:I24"/>
    <mergeCell ref="J23:J25"/>
    <mergeCell ref="M61:M63"/>
    <mergeCell ref="L43:L44"/>
    <mergeCell ref="B60:L60"/>
    <mergeCell ref="B61:B63"/>
    <mergeCell ref="C61:C63"/>
    <mergeCell ref="D61:D63"/>
    <mergeCell ref="E61:E63"/>
    <mergeCell ref="F61:F63"/>
    <mergeCell ref="G61:H61"/>
    <mergeCell ref="I61:I62"/>
    <mergeCell ref="J61:J63"/>
    <mergeCell ref="K61:K62"/>
    <mergeCell ref="L61:L62"/>
    <mergeCell ref="F43:F45"/>
    <mergeCell ref="G43:H43"/>
    <mergeCell ref="I43:I4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85A4CD3E-2559-4070-9246-BF6302A7D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AC722F-856D-4EC5-B8C6-276B20247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F0B15-FB8F-465F-839A-FD914B4D0915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 Assets</vt:lpstr>
      <vt:lpstr>Liabilities</vt:lpstr>
      <vt:lpstr> Results</vt:lpstr>
      <vt:lpstr> Changes in Equity</vt:lpstr>
      <vt:lpstr> Cash Flow</vt:lpstr>
      <vt:lpstr> N2.2 Reclassifications</vt:lpstr>
      <vt:lpstr> N3 Maturity Profile</vt:lpstr>
      <vt:lpstr> N6 Salaries paid</vt:lpstr>
      <vt:lpstr> N14.2 Lease liabilities</vt:lpstr>
      <vt:lpstr> N15 Deferred Tax Assets</vt:lpstr>
      <vt:lpstr> N16.3 Financial Instruments</vt:lpstr>
      <vt:lpstr> N16.4 Promissory Notes</vt:lpstr>
      <vt:lpstr> N16.4 ST Loans</vt:lpstr>
      <vt:lpstr> N16.4 LT Loans</vt:lpstr>
      <vt:lpstr> N16.4 ST Bonds</vt:lpstr>
      <vt:lpstr> N16.4 LT Bonds</vt:lpstr>
      <vt:lpstr> N19 Employee Benefits</vt:lpstr>
      <vt:lpstr> N21 Non-Financial Liabilities</vt:lpstr>
      <vt:lpstr> N24 Ordinary Income Types</vt:lpstr>
      <vt:lpstr> N25 Other Expenses by Nature</vt:lpstr>
      <vt:lpstr> N26 Other Income and Expenses</vt:lpstr>
      <vt:lpstr> N29 Discontinued Operations</vt:lpstr>
      <vt:lpstr> N30 Segments</vt:lpstr>
      <vt:lpstr> N32 Subsidiaries Financial St.</vt:lpstr>
      <vt:lpstr> CovenantAA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2025-03-22T18:25:48Z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0x010100287904A346C7DD4CB5D7CA632F15255C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BExAnalyzer_OldName">
    <vt:lpwstr>01 Fecu IAM 1T23_170423.xlsx</vt:lpwstr>
  </property>
  <property fmtid="{D5CDD505-2E9C-101B-9397-08002B2CF9AE}" pid="6" name="KriptosClassAi">
    <vt:lpwstr>2-Confidencial</vt:lpwstr>
  </property>
  <property fmtid="{D5CDD505-2E9C-101B-9397-08002B2CF9AE}" pid="7" name="MediaServiceImageTags">
    <vt:lpwstr/>
  </property>
</Properties>
</file>