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filterPrivacy="1" codeName="ThisWorkbook" hidePivotFieldList="1"/>
  <xr:revisionPtr revIDLastSave="0" documentId="8_{6436C7F5-FFD2-4D47-A7DF-E3BB0F2A53CB}" xr6:coauthVersionLast="47" xr6:coauthVersionMax="47" xr10:uidLastSave="{00000000-0000-0000-0000-000000000000}"/>
  <bookViews>
    <workbookView xWindow="-108" yWindow="-108" windowWidth="23256" windowHeight="12456" tabRatio="882" firstSheet="24" activeTab="24" xr2:uid="{00000000-000D-0000-FFFF-FFFF00000000}"/>
  </bookViews>
  <sheets>
    <sheet name="Activo" sheetId="5" r:id="rId1"/>
    <sheet name="Pasivo" sheetId="6" r:id="rId2"/>
    <sheet name="Resultado" sheetId="7" r:id="rId3"/>
    <sheet name="Flujo" sheetId="8" r:id="rId4"/>
    <sheet name="Cambio Patrimonio" sheetId="82" r:id="rId5"/>
    <sheet name="N2.2 Reclasificaciones" sheetId="12" r:id="rId6"/>
    <sheet name="N3 Perfil Vencimiento" sheetId="13" r:id="rId7"/>
    <sheet name="N6 Directorio y Comité" sheetId="23" r:id="rId8"/>
    <sheet name="N14.2 Pasivo por arrenda" sheetId="48" r:id="rId9"/>
    <sheet name="N15 Impuestos Dif." sheetId="42" r:id="rId10"/>
    <sheet name="N16.3 Clases Instrum. Finan." sheetId="43" r:id="rId11"/>
    <sheet name="N16.4 AFR actual" sheetId="49" r:id="rId12"/>
    <sheet name="N16.4 Préstamos CP" sheetId="50" r:id="rId13"/>
    <sheet name="N16.4 Préstamos LP" sheetId="51" r:id="rId14"/>
    <sheet name="N16.4 Bonos CP" sheetId="52" r:id="rId15"/>
    <sheet name="N16.4 Bonos LP" sheetId="53" r:id="rId16"/>
    <sheet name="N19 Beneficios Empleados" sheetId="59" r:id="rId17"/>
    <sheet name="N21 Pas. No Financiero" sheetId="60" r:id="rId18"/>
    <sheet name="N24 Ingresos Ordinarios" sheetId="26" r:id="rId19"/>
    <sheet name="N25 Otros Gtos. Nat." sheetId="27" r:id="rId20"/>
    <sheet name="N26 Otros Ingresos y Gtos." sheetId="28" r:id="rId21"/>
    <sheet name="N29 Operaciones Discontinuadas" sheetId="31" state="hidden" r:id="rId22"/>
    <sheet name="N30 Segmentos" sheetId="32" r:id="rId23"/>
    <sheet name="N32 EEFF filiales" sheetId="35" r:id="rId24"/>
    <sheet name="CovenantAA" sheetId="69"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DAT11">[1]Hoja1!#REF!</definedName>
    <definedName name="___DAT9">'[2]301-30'!#REF!</definedName>
    <definedName name="__123Graph_A" hidden="1">[3]COMPENSACIONES!#REF!</definedName>
    <definedName name="__123Graph_ACAPTACIO" hidden="1">[3]COMPENSACIONES!#REF!</definedName>
    <definedName name="__123Graph_ACAPTUEN" hidden="1">[3]COMPENSACIONES!#REF!</definedName>
    <definedName name="__123Graph_BCAPTUEN" hidden="1">[3]COMPENSACIONES!#REF!</definedName>
    <definedName name="__123Graph_CCAPTUEN" hidden="1">[3]COMPENSACIONES!#REF!</definedName>
    <definedName name="__123Graph_DCAPTUEN" hidden="1">[3]COMPENSACIONES!#REF!</definedName>
    <definedName name="__123Graph_X" hidden="1">[3]COMPENSACIONES!#REF!</definedName>
    <definedName name="__123Graph_XCAPTACIO" hidden="1">[3]COMPENSACIONES!#REF!</definedName>
    <definedName name="__123Graph_XCAPTUEN" hidden="1">[3]COMPENSACIONES!#REF!</definedName>
    <definedName name="__DAT11">#REF!</definedName>
    <definedName name="__DAT9">#REF!</definedName>
    <definedName name="_DAT1">#REF!</definedName>
    <definedName name="_DAT10">#REF!</definedName>
    <definedName name="_DAT11">[1]Hoja1!#REF!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'[4]301-30'!#REF!</definedName>
    <definedName name="_Fill" hidden="1">#REF!</definedName>
    <definedName name="_hyt">#REF!</definedName>
    <definedName name="_Key1" hidden="1">'[5]IVA 2002'!#REF!</definedName>
    <definedName name="_Key2" hidden="1">'[5]IVA 2002'!#REF!</definedName>
    <definedName name="_Order1" hidden="1">0</definedName>
    <definedName name="_Regression_Int" hidden="1">1</definedName>
    <definedName name="_Sort" hidden="1">'[6]ROT.LOCAL'!#REF!</definedName>
    <definedName name="AccessDatabase" hidden="1">"F:\AndersonLegal\Modificado\ANEXOC2000 PARA SOCIEDADES.mdb"</definedName>
    <definedName name="amortización">[7]Hoja1!$D$3:$D$8</definedName>
    <definedName name="año02">[8]Tablas!#REF!</definedName>
    <definedName name="anscount" hidden="1">1</definedName>
    <definedName name="AS2DocOpenMode" hidden="1">"AS2DocumentEdit"</definedName>
    <definedName name="AS2LinkLS" hidden="1">[9]Links!A1</definedName>
    <definedName name="AS2ReportLS" hidden="1">1</definedName>
    <definedName name="AS2StaticLS" hidden="1">[9]Lead!A1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ALEND" hidden="1">{"'18'!$A$5:$M$18"}</definedName>
    <definedName name="cas" hidden="1">{"'18'!$A$5:$M$18"}</definedName>
    <definedName name="Chile">[7]Hoja1!$H$2:$H$3</definedName>
    <definedName name="Cias">'[10]ER-Real'!$A$9:$A$21</definedName>
    <definedName name="Contractual">[7]Hoja1!$F$3:$F$4</definedName>
    <definedName name="DME_Dirty" hidden="1">"Falso"</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Empleados">[11]Base!$A$6:$Q$37631</definedName>
    <definedName name="ERE" hidden="1">{"'18'!$A$5:$M$18"}</definedName>
    <definedName name="ewew" hidden="1">{"'18'!$A$5:$M$18"}</definedName>
    <definedName name="fdgf">#REF!</definedName>
    <definedName name="FECHA">#REF!</definedName>
    <definedName name="FECHA_ACT">'[12]Resumen General'!$E$4</definedName>
    <definedName name="FECHA_ANT">'[12]Resumen General'!$D$4</definedName>
    <definedName name="Fechas">[13]Hoja1!$A$1:$A$12</definedName>
    <definedName name="HOLA" hidden="1">{"'18'!$A$5:$M$18"}</definedName>
    <definedName name="HTML_CodePage" hidden="1">1252</definedName>
    <definedName name="HTML_Control" hidden="1">{"'PACÍFICO12'!$A$1:$E$6"}</definedName>
    <definedName name="Html_control1" hidden="1">{"'18'!$A$5:$M$18"}</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3" hidden="1">TRUE</definedName>
    <definedName name="HTML_OBDlg4" hidden="1">TRUE</definedName>
    <definedName name="HTML_OS" hidden="1">0</definedName>
    <definedName name="HTML_PathFile" hidden="1">"\\Sap1002264\c\COMPAQ\HTML.htm"</definedName>
    <definedName name="HTML_PathTemplate" hidden="1">"D:\Pruebas\HTML.htm"</definedName>
    <definedName name="HTML_Title" hidden="1">"Planeacion 2002-cto11"</definedName>
    <definedName name="ijij">#REF!</definedName>
    <definedName name="ind" hidden="1">{"'18'!$A$5:$M$18"}</definedName>
    <definedName name="Indus" hidden="1">{"'18'!$A$5:$M$18"}</definedName>
    <definedName name="Merck" hidden="1">{"'18'!$A$5:$M$18"}</definedName>
    <definedName name="MES">'[10]ER-Real'!$A$5</definedName>
    <definedName name="MESA">#REF!</definedName>
    <definedName name="monedas">[7]Hoja1!$B$3:$B$8</definedName>
    <definedName name="PATRIMONIO_Y_PASIVOS">[14]Pasivo!$B$3:$E$35</definedName>
    <definedName name="ppe">#REF!</definedName>
    <definedName name="ppevsdsd">[1]Hoja1!#REF!</definedName>
    <definedName name="Pptomol06revisrefino" hidden="1">{"'18'!$A$5:$M$18"}</definedName>
    <definedName name="REE" hidden="1">{"'18'!$A$5:$M$18"}</definedName>
    <definedName name="rei" hidden="1">{"'18'!$A$5:$M$18"}</definedName>
    <definedName name="Resumen" hidden="1">#REF!</definedName>
    <definedName name="reti" hidden="1">{"'18'!$A$5:$M$18"}</definedName>
    <definedName name="retiro" hidden="1">{"'18'!$A$5:$M$18"}</definedName>
    <definedName name="SAPBEXhrIndnt" hidden="1">"Wide"</definedName>
    <definedName name="SAPsysID" hidden="1">"708C5W7SBKP804JT78WJ0JNKI"</definedName>
    <definedName name="SAPwbID" hidden="1">"ARS"</definedName>
    <definedName name="sencount" hidden="1">1</definedName>
    <definedName name="SI">[7]Hoja1!$H$5:$H$6</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TablaHistorico" hidden="1">#REF!</definedName>
    <definedName name="TEST0">#REF!</definedName>
    <definedName name="TESTHKEY">#REF!</definedName>
    <definedName name="TESTKEYS">#REF!</definedName>
    <definedName name="TESTVKEY">#REF!</definedName>
    <definedName name="TextRefCopyRangeCount" hidden="1">13</definedName>
    <definedName name="treeList" hidden="1">"10000000000000000000000000000000000000000000000000000000000000000000000000000000000000000000000000000000000000000000000000000000000000000000000000000000000000000000000000000000000000000000000000000000"</definedName>
    <definedName name="util" hidden="1">{"'Hoja2'!$A$4:$H$68"}</definedName>
    <definedName name="v0">#REF!</definedName>
    <definedName name="xa" hidden="1">{"'Hoja2'!$A$4:$H$68"}</definedName>
    <definedName name="XREF_COLUMN_1" hidden="1">[9]PPC1!$F:$F</definedName>
    <definedName name="XREF_COLUMN_2" hidden="1">[9]Lead!$L:$L</definedName>
    <definedName name="XREF_COLUMN_3" hidden="1">[9]PPC2!$F:$F</definedName>
    <definedName name="XREF_COLUMN_4" hidden="1">[9]Lead!$Q:$Q</definedName>
    <definedName name="XRefActiveRow" hidden="1">[9]XREF!$A$6</definedName>
    <definedName name="XRefColumnsCount" hidden="1">4</definedName>
    <definedName name="XRefCopy1" hidden="1">[9]PPC1!$E$27983</definedName>
    <definedName name="XRefCopy1Row" hidden="1">[9]XREF!$2:$2</definedName>
    <definedName name="XRefCopy2" hidden="1">[9]Lead!$P$39</definedName>
    <definedName name="XRefCopy3" hidden="1">[9]PPC2!$E$56</definedName>
    <definedName name="XRefCopy3Row" hidden="1">[9]XREF!$4:$4</definedName>
    <definedName name="XRefCopyRangeCount" hidden="1">3</definedName>
    <definedName name="XRefPaste1" hidden="1">[9]Lead!$K$16</definedName>
    <definedName name="XRefPaste1Row" hidden="1">[9]XREF!$3:$3</definedName>
    <definedName name="XRefPaste2" hidden="1">[9]Lead!$P$39</definedName>
    <definedName name="XRefPaste2Row" hidden="1">[9]XREF!$5:$5</definedName>
    <definedName name="XRefPasteRangeCount" hidde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9" l="1"/>
  <c r="E24" i="49"/>
  <c r="D24" i="49"/>
  <c r="D19" i="49"/>
  <c r="F18" i="49"/>
  <c r="E18" i="49"/>
  <c r="D35" i="6"/>
  <c r="E34" i="6"/>
  <c r="E36" i="6" s="1"/>
  <c r="D33" i="6"/>
  <c r="D32" i="6"/>
  <c r="D31" i="6"/>
  <c r="D29" i="6"/>
  <c r="E24" i="6"/>
  <c r="D24" i="6"/>
  <c r="E23" i="6"/>
  <c r="D23" i="6"/>
  <c r="E22" i="6"/>
  <c r="D22" i="6"/>
  <c r="E21" i="6"/>
  <c r="D21" i="6"/>
  <c r="E20" i="6"/>
  <c r="D20" i="6"/>
  <c r="E19" i="6"/>
  <c r="D19" i="6"/>
  <c r="E18" i="6"/>
  <c r="D18" i="6"/>
  <c r="E17" i="6"/>
  <c r="E25" i="6" s="1"/>
  <c r="D17" i="6"/>
  <c r="D25" i="6" s="1"/>
  <c r="E14" i="6"/>
  <c r="D14" i="6"/>
  <c r="E12" i="6"/>
  <c r="D12" i="6"/>
  <c r="E11" i="6"/>
  <c r="D11" i="6"/>
  <c r="E10" i="6"/>
  <c r="D10" i="6"/>
  <c r="E9" i="6"/>
  <c r="D9" i="6"/>
  <c r="E8" i="6"/>
  <c r="D8" i="6"/>
  <c r="E7" i="6"/>
  <c r="D7" i="6"/>
  <c r="E6" i="6"/>
  <c r="D6" i="6"/>
  <c r="E5" i="6"/>
  <c r="E13" i="6" s="1"/>
  <c r="E15" i="6" s="1"/>
  <c r="D5" i="6"/>
  <c r="D13" i="6" s="1"/>
  <c r="D15" i="6" s="1"/>
  <c r="D2" i="6"/>
  <c r="E27" i="6" l="1"/>
  <c r="E38" i="6" s="1"/>
  <c r="D27" i="6"/>
  <c r="D30" i="6" l="1"/>
  <c r="D34" i="6" s="1"/>
  <c r="D36" i="6" s="1"/>
  <c r="D38" i="6" s="1"/>
  <c r="D67" i="31" l="1"/>
  <c r="I79" i="31" l="1"/>
  <c r="I84" i="31" s="1"/>
  <c r="I64" i="31"/>
  <c r="H64" i="31"/>
  <c r="C63" i="31" l="1"/>
  <c r="D63" i="31"/>
  <c r="F63" i="31" s="1"/>
  <c r="I71" i="31" l="1"/>
  <c r="H71" i="31"/>
  <c r="F71" i="31"/>
  <c r="E71" i="31"/>
  <c r="D148" i="31"/>
  <c r="D158" i="31" s="1"/>
  <c r="C148" i="31"/>
  <c r="C158" i="31" s="1"/>
  <c r="D141" i="31"/>
  <c r="C141" i="31"/>
  <c r="D115" i="31"/>
  <c r="D108" i="31"/>
  <c r="C108" i="31"/>
  <c r="D102" i="31"/>
  <c r="C102" i="31"/>
  <c r="C116" i="31" s="1"/>
  <c r="F92" i="31"/>
  <c r="E92" i="31"/>
  <c r="F85" i="31"/>
  <c r="E85" i="31"/>
  <c r="E63" i="31" s="1"/>
  <c r="F83" i="31"/>
  <c r="E83" i="31"/>
  <c r="F82" i="31"/>
  <c r="E82" i="31"/>
  <c r="F81" i="31"/>
  <c r="E81" i="31"/>
  <c r="F80" i="31"/>
  <c r="E80" i="31"/>
  <c r="D79" i="31"/>
  <c r="D84" i="31" s="1"/>
  <c r="C79" i="31"/>
  <c r="C84" i="31" s="1"/>
  <c r="F78" i="31"/>
  <c r="E78" i="31"/>
  <c r="F77" i="31"/>
  <c r="E77" i="31"/>
  <c r="F76" i="31"/>
  <c r="E76" i="31"/>
  <c r="F75" i="31"/>
  <c r="E75" i="31"/>
  <c r="F74" i="31"/>
  <c r="E74" i="31"/>
  <c r="F73" i="31"/>
  <c r="E73" i="31"/>
  <c r="D71" i="31"/>
  <c r="D95" i="31" s="1"/>
  <c r="C71" i="31"/>
  <c r="C95" i="31" s="1"/>
  <c r="I68" i="31"/>
  <c r="H68" i="31"/>
  <c r="D86" i="31" l="1"/>
  <c r="D62" i="31"/>
  <c r="E79" i="31"/>
  <c r="E84" i="31" s="1"/>
  <c r="E86" i="31" s="1"/>
  <c r="C86" i="31"/>
  <c r="C62" i="31"/>
  <c r="F79" i="31"/>
  <c r="F84" i="31" s="1"/>
  <c r="F86" i="31" s="1"/>
  <c r="D116" i="31"/>
  <c r="D162" i="31" s="1"/>
  <c r="D164" i="31" s="1"/>
  <c r="C162" i="31"/>
  <c r="C164" i="31" s="1"/>
  <c r="F62" i="31" l="1"/>
  <c r="D64" i="31"/>
  <c r="D68" i="31" s="1"/>
  <c r="C64" i="31"/>
  <c r="E62" i="31"/>
  <c r="C68" i="31"/>
  <c r="E64" i="31" l="1"/>
  <c r="E68" i="31"/>
  <c r="F64" i="31"/>
  <c r="F68" i="31"/>
  <c r="C69" i="31" l="1"/>
  <c r="E69" i="31" l="1"/>
  <c r="D69" i="31" l="1"/>
  <c r="F6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7" authorId="0" shapeId="0" xr:uid="{2B617112-2AEB-431E-B4C0-CA4520311ED3}">
      <text>
        <r>
          <rPr>
            <b/>
            <sz val="9"/>
            <color indexed="81"/>
            <rFont val="Tahoma"/>
            <family val="2"/>
          </rPr>
          <t>mantenido para la venta (la reina baja )</t>
        </r>
        <r>
          <rPr>
            <sz val="9"/>
            <color indexed="81"/>
            <rFont val="Tahoma"/>
            <family val="2"/>
          </rPr>
          <t xml:space="preserve">
</t>
        </r>
      </text>
    </comment>
    <comment ref="I7" authorId="0" shapeId="0" xr:uid="{643E9016-0C53-44E1-8A7E-6556B8C432DC}">
      <text>
        <r>
          <rPr>
            <b/>
            <sz val="9"/>
            <color indexed="81"/>
            <rFont val="Tahoma"/>
            <family val="2"/>
          </rPr>
          <t>Autor:</t>
        </r>
        <r>
          <rPr>
            <sz val="9"/>
            <color indexed="81"/>
            <rFont val="Tahoma"/>
            <family val="2"/>
          </rPr>
          <t xml:space="preserve">
Estado de resultado integral</t>
        </r>
      </text>
    </comment>
    <comment ref="J7" authorId="0" shapeId="0" xr:uid="{EA9BF031-46EA-4954-A19A-A3355199EA71}">
      <text>
        <r>
          <rPr>
            <b/>
            <sz val="9"/>
            <color indexed="81"/>
            <rFont val="Tahoma"/>
            <family val="2"/>
          </rPr>
          <t>mantenido para la venta (la reina baja )</t>
        </r>
        <r>
          <rPr>
            <sz val="9"/>
            <color indexed="81"/>
            <rFont val="Tahoma"/>
            <family val="2"/>
          </rPr>
          <t xml:space="preserve">
</t>
        </r>
      </text>
    </comment>
  </commentList>
</comments>
</file>

<file path=xl/sharedStrings.xml><?xml version="1.0" encoding="utf-8"?>
<sst xmlns="http://schemas.openxmlformats.org/spreadsheetml/2006/main" count="3134" uniqueCount="720">
  <si>
    <t>ACTIVOS</t>
  </si>
  <si>
    <t>Nota</t>
  </si>
  <si>
    <t>Variación</t>
  </si>
  <si>
    <t>%</t>
  </si>
  <si>
    <t>M$</t>
  </si>
  <si>
    <t>ACTIVOS CORRIENTES</t>
  </si>
  <si>
    <t>EFECTIVO Y EQUIVALENTES AL</t>
  </si>
  <si>
    <t>Efectivo y equivalentes al efectivo</t>
  </si>
  <si>
    <t>OTROS ACTIVOS FINANCIEROS CORRIE</t>
  </si>
  <si>
    <t>Otros activos financieros</t>
  </si>
  <si>
    <t>OTROS ACTIVOS NO FINANCIEROS, CO</t>
  </si>
  <si>
    <t>Otros activos no financieros</t>
  </si>
  <si>
    <t>DEUDORES COMERCIALES Y OTRAS CUE</t>
  </si>
  <si>
    <t>Deudores comerciales y otras cuentas por cobrar,</t>
  </si>
  <si>
    <t>CUENTAS POR COBRAR A ENTIDADES R</t>
  </si>
  <si>
    <t>Cuentas por cobrar a entidades relacionadas</t>
  </si>
  <si>
    <t>INVENTARIOS</t>
  </si>
  <si>
    <t>Inventarios</t>
  </si>
  <si>
    <t>ACTIVOS POR IMPUESTOS CORRIENTES</t>
  </si>
  <si>
    <t>Activos por impuestos corrientes</t>
  </si>
  <si>
    <t>Total de activos corrientes distintos de los activos o grupos de activos para su disposición clasificados como mantenidos para la venta o como mantenidos para distribuir a los propietarios</t>
  </si>
  <si>
    <t>ACTIVOS NO CTES MANTENIDOS P VTA</t>
  </si>
  <si>
    <t>Activos no corrientes mantenidos para la venta</t>
  </si>
  <si>
    <t>ACTIVOS CORRIENTES TOTALES</t>
  </si>
  <si>
    <t>ACTIVOS NO CORRIENTES</t>
  </si>
  <si>
    <t>OTROS ACTIVOS FINANCIEROS NO COR</t>
  </si>
  <si>
    <t>OTROS ACTIVOS NO FINANCIEROS NO</t>
  </si>
  <si>
    <t>DERECHOS POR COBRAR NO CORRIENTE</t>
  </si>
  <si>
    <t>Derechos por cobrar</t>
  </si>
  <si>
    <t>INVERSIONES CONTABILIZADAS UTILI</t>
  </si>
  <si>
    <t>Inversiones contabilizadas utilizando el método de la partic</t>
  </si>
  <si>
    <t>ACTIVOS INTANGIBLES DISTINTOS DE</t>
  </si>
  <si>
    <t>Activos intangibles distintos de la plusvalía</t>
  </si>
  <si>
    <t>PLUSVALIA</t>
  </si>
  <si>
    <t>Plusvalia</t>
  </si>
  <si>
    <t>PROPIEDADES, PLANTAS Y EQUIPOS,</t>
  </si>
  <si>
    <t>Propiedades, plantas y equipos</t>
  </si>
  <si>
    <t>ACTIVOS POR DERECHO DE USO</t>
  </si>
  <si>
    <t>Activos por derecho de uso</t>
  </si>
  <si>
    <t>ACTIVOS POR IMPUESTOS DIFERIDOS</t>
  </si>
  <si>
    <t>Activos por impuestos diferidos</t>
  </si>
  <si>
    <t>CUENTAS POR COBRAR A ENTIDADES</t>
  </si>
  <si>
    <t>TOTAL DE ACTIVOS NO CORRIENTES</t>
  </si>
  <si>
    <t>TOTAL DE ACTIVOS</t>
  </si>
  <si>
    <t>PASIVOS</t>
  </si>
  <si>
    <t>PASIVOS CORRIENTES</t>
  </si>
  <si>
    <t>OTROS PASIVOS FINANCIEROS CORRIE</t>
  </si>
  <si>
    <t xml:space="preserve">Otros pasivos financieros </t>
  </si>
  <si>
    <t>PASIVOS POR ARRENDAMIENTOS CORRI</t>
  </si>
  <si>
    <t>Pasivos por arrendamientos</t>
  </si>
  <si>
    <t>CUENTAS POR PAGAR COMERCIALES Y</t>
  </si>
  <si>
    <t>Cuentas por pagar comerciales y otras cuentas por pagar</t>
  </si>
  <si>
    <t>CUENTAS POR PAGAR A ENTIDADES RE</t>
  </si>
  <si>
    <t>Cuentas por pagar a entidades relacionadas</t>
  </si>
  <si>
    <t>OTRAS PROVISIONES A CORTO PLAZO</t>
  </si>
  <si>
    <t>Otras provisiones</t>
  </si>
  <si>
    <t>PASIVOS POR IMPUESTOS CORRIENTES</t>
  </si>
  <si>
    <t>Pasivos por impuestos corrientes</t>
  </si>
  <si>
    <t>PROVISIONES CORRIENTES POR BENEF</t>
  </si>
  <si>
    <t>Provisiones corrientes por beneficios a los empleados</t>
  </si>
  <si>
    <t>OTROS PASIVOS NO FINANCIEROS COR</t>
  </si>
  <si>
    <t>Otros pasivos no financieros</t>
  </si>
  <si>
    <t>Total de pasivos corrientes distintos de los pasivos incluidos en grupos de pasivos para su disposición clasificados como mantenidos para la venta</t>
  </si>
  <si>
    <t>PASIVOS INCLUIDOS EN GRUPOS DE A</t>
  </si>
  <si>
    <t>Pasivos incluidos en grupos de activos para su disposición clasificados como mantenidos para la venta</t>
  </si>
  <si>
    <t>PASIVOS CORRIENTES TOTALES</t>
  </si>
  <si>
    <t>PASIVOS NO CORRIENTES</t>
  </si>
  <si>
    <t>OTROS PASIVOS FINANCIEROS, NO CO</t>
  </si>
  <si>
    <t>Otros pasivos financieros</t>
  </si>
  <si>
    <t>PASIVOS POR ARRENDAMIENTOS NO CO</t>
  </si>
  <si>
    <t>OTRAS CUENTAS POR PAGAR, NO CORR</t>
  </si>
  <si>
    <t>Otras cuentas por pagar</t>
  </si>
  <si>
    <t>CUENTAS POR PAGAR  ENTIDADES REL</t>
  </si>
  <si>
    <t>OTRAS PROVISIONES A LARGO PLAZO</t>
  </si>
  <si>
    <t>PASIVO POR IMPUESTOS DIFERIDOS</t>
  </si>
  <si>
    <t>Pasivo por impuestos diferidos</t>
  </si>
  <si>
    <t>PROVISIONES NO CORRIENTES POR BE</t>
  </si>
  <si>
    <t>Provisiones no corrientes por beneficios a los empleados</t>
  </si>
  <si>
    <t>OTROS PASIVOS NO FINANCIEROS NO</t>
  </si>
  <si>
    <t>TOTAL DE PASIVOS NO CORRIENTES</t>
  </si>
  <si>
    <t>TOTAL PASIVOS</t>
  </si>
  <si>
    <t>PATRIMONIO</t>
  </si>
  <si>
    <t>Capital Emitido</t>
  </si>
  <si>
    <t>Ganancias (perdidas) acumuladas</t>
  </si>
  <si>
    <t>Primas de emision</t>
  </si>
  <si>
    <t>Otras participaciones en el patrimonio</t>
  </si>
  <si>
    <t>Otras reservas</t>
  </si>
  <si>
    <t>Patrimonio atribuible a los propietarios de la controladora</t>
  </si>
  <si>
    <t>Participaciones no controladoras</t>
  </si>
  <si>
    <t xml:space="preserve">PATRIMONIO TOTAL </t>
  </si>
  <si>
    <t>TOTAL DE PATRIMONIO Y PASIVOS</t>
  </si>
  <si>
    <t xml:space="preserve">ESTADOS DE RESULTADOS POR NATURALEZA </t>
  </si>
  <si>
    <t>INGRESOS DE ACTIVIDADES ORDINARI</t>
  </si>
  <si>
    <t>Ingresos de actividades ordinarias</t>
  </si>
  <si>
    <t>MATERIAS PRIMAS Y CONSUMIBLES UT</t>
  </si>
  <si>
    <t>Materias primas y consumibles utilizados</t>
  </si>
  <si>
    <t>GASTOS POR BENEFICIOS A LOS EMPL</t>
  </si>
  <si>
    <t>Gastos por beneficios a los empleados</t>
  </si>
  <si>
    <t>GASTO POR DEPRECIACIÓN Y AMORTIZ</t>
  </si>
  <si>
    <t>Gasto por depreciación y amortización</t>
  </si>
  <si>
    <t>12-14-15</t>
  </si>
  <si>
    <t>Pérdidas por deterioro de valor (reversiones de pérdidas por deterioro de valor) reconocidas en el resultado del ejercicio</t>
  </si>
  <si>
    <t>OTROS GASTOS, POR NATURALEZA</t>
  </si>
  <si>
    <t>Otros gastos, por naturaleza</t>
  </si>
  <si>
    <t>26</t>
  </si>
  <si>
    <t>OTRAS GANANCIAS (PÉRDIDAS)</t>
  </si>
  <si>
    <t>Otras ganancias (pérdidas)</t>
  </si>
  <si>
    <t>Ganancias de actividades operacionales</t>
  </si>
  <si>
    <t>INGRESOS FINANCIEROS</t>
  </si>
  <si>
    <t>Ingresos financieros</t>
  </si>
  <si>
    <t>COSTOS FINANCIEROS</t>
  </si>
  <si>
    <t>Costos financieros</t>
  </si>
  <si>
    <t>REVERSIÓN DE PÉRDIDAS POR DETERI</t>
  </si>
  <si>
    <t>Ganancias por deterioro y reversos de pérdidas por deterioro (Pérdidas por deterioro) determinado de acuerdo con NIIF 9  sobre activos financieros</t>
  </si>
  <si>
    <t>GANANCIAS (PÉRDIDAS) DE CAMBIO E</t>
  </si>
  <si>
    <t>Ganancias (pérdidas) de cambio en moneda extranjera</t>
  </si>
  <si>
    <t>RESULTADO POR UNIDADES REAJUSTAB</t>
  </si>
  <si>
    <t>Resultado por unidades reajustables</t>
  </si>
  <si>
    <t>PARTICIPACIÓN EN LAS GANANCIAS (</t>
  </si>
  <si>
    <t>Participación en las ganancias (pérdidas) de asociadas y negocion conjuntos</t>
  </si>
  <si>
    <t>Ganancia antes de impuestos</t>
  </si>
  <si>
    <t>GASTOS POR IMPUESTOS</t>
  </si>
  <si>
    <t>Gastos por impuestos a las ganancias</t>
  </si>
  <si>
    <t>Ganancia procedente de operaciones continuadas</t>
  </si>
  <si>
    <t>GANANCIA (PÉRDIDA) PROCEDENTE DE</t>
  </si>
  <si>
    <t>Ganancia (pérdida) procedente de operaciones discontinuadas</t>
  </si>
  <si>
    <t>Ganancia</t>
  </si>
  <si>
    <t>Ganancia atribuible a</t>
  </si>
  <si>
    <t>Ganancia atribuible a los propietarios de la controladora</t>
  </si>
  <si>
    <t>GANANCIA (PÉRDIDA), ATRIBUIBLE A</t>
  </si>
  <si>
    <t>Ganancia, atribuible a participaciones no controladoras</t>
  </si>
  <si>
    <t xml:space="preserve">Ganancia </t>
  </si>
  <si>
    <t xml:space="preserve">Ganancias por acción </t>
  </si>
  <si>
    <t>Ganancias por acción básica en operaciones continuadas ($)</t>
  </si>
  <si>
    <t>Ganancias por acción básica ($)</t>
  </si>
  <si>
    <t>ESTADOS DE RESULTADOS INTEGRALES</t>
  </si>
  <si>
    <t>OTRO RESULTADO INTEGRAL</t>
  </si>
  <si>
    <t>Componentes de otro resultado integral que no se reclasificarán al resultado del ejercicio, antes de impuestos</t>
  </si>
  <si>
    <t>Otro resultado integral, antes de impuestos, ganancias (pérdidas) por revaluación</t>
  </si>
  <si>
    <t>Otro resultado integral, antes de impuestos, ganancias (pérdidas) por nuevas mediciones de planes de beneficios definidos</t>
  </si>
  <si>
    <t>Otro resultado integral que no se reclasificará al resultado del ejercicio, antes de impuestos</t>
  </si>
  <si>
    <t>Componentes de otro resultado integral que se reclasificarán al resultado del ejercicio, antes de impuestos</t>
  </si>
  <si>
    <t xml:space="preserve">Coberturas de flujo de efectivo </t>
  </si>
  <si>
    <t>Ganancias (pérdidas) por coberturas de flujos de efectivo</t>
  </si>
  <si>
    <t>Total otro resultado integral que no se reclasificará al resultado del ejercicio</t>
  </si>
  <si>
    <t>Otros componentes de otro resultado integral, antes de impuestos</t>
  </si>
  <si>
    <t>Impuestos a las ganancias relativos a componentes de otro resultado integral que no se reclasificará al resultado del ejercicio</t>
  </si>
  <si>
    <t xml:space="preserve">Impuesto a las ganancias relacionado con cambios en el superávit de revaluación de otro resultado integral </t>
  </si>
  <si>
    <t>Impuesto a las ganancias relativo a nuevas mediciones de planes de beneficios definidos de otro resultado integral</t>
  </si>
  <si>
    <t>Impuestos a las ganancias relativos a componentes de otro resultado integral que se reclasificará al resultado del ejercicio</t>
  </si>
  <si>
    <t>Impuestos Ganancias (pérdidas) por coberturas de flujos de efectivo</t>
  </si>
  <si>
    <t>Total Impuestos a las ganancias relativos a componentes de otro resultado integral que se reclasificará al resultado del ejercicio</t>
  </si>
  <si>
    <t>Total otro resultado integral</t>
  </si>
  <si>
    <t>TOTAL RESULTADO INTEGRAL</t>
  </si>
  <si>
    <t xml:space="preserve">Resultado integral atribuible a </t>
  </si>
  <si>
    <t>Resultado integral atribuible a los propietarios de la controladora</t>
  </si>
  <si>
    <t>Resultado integral atribuible a participaciones no controladoras</t>
  </si>
  <si>
    <t>Resultado integral total</t>
  </si>
  <si>
    <t>Estado de Flujo de efectivo directo</t>
  </si>
  <si>
    <t>Cobros procedentes de las ventas de bienes y prestación de servicios</t>
  </si>
  <si>
    <t>Cobros procedentes de regalías, cuotas, comisiones y otros ingresos de actividades ordinarias</t>
  </si>
  <si>
    <t>Cobros procedentes de contratos mantenidos con propósitos de intermediación o para negociar</t>
  </si>
  <si>
    <t>Cobros procedentes de primas y prestaciones, anualidades y otros beneficios de pólizas suscritas</t>
  </si>
  <si>
    <t>Otros cobros por actividades de operación</t>
  </si>
  <si>
    <t xml:space="preserve">Clases de cobros por actividades de operación </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</si>
  <si>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</si>
  <si>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</si>
  <si>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</si>
  <si>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</si>
  <si>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Otros pagos por actividades de operación</t>
  </si>
  <si>
    <t>Clases de pagos en efectivo procedentes de actividades de operación</t>
  </si>
  <si>
    <t>Dividendos pagados</t>
  </si>
  <si>
    <t>Dividendos recibidos</t>
  </si>
  <si>
    <t>Intereses pagados</t>
  </si>
  <si>
    <t>Intereses recibidos</t>
  </si>
  <si>
    <t>Impuestos a las ganancias (pagados) reembolsados</t>
  </si>
  <si>
    <t>Otras entradas (salidas) de efectivo</t>
  </si>
  <si>
    <t xml:space="preserve">Flujos de efectivo procedente utilizados en operación </t>
  </si>
  <si>
    <t>Flujos de efectivo procedentes de (utilizados en) actividades de operación</t>
  </si>
  <si>
    <t>Flujos de efectivo procedentes de la pérdida de control de subsidiarias u otros negocios</t>
  </si>
  <si>
    <t>Flujos de efectivo utilizados para obtener el control de subsidiarias u otros negocios</t>
  </si>
  <si>
    <t>Flujos de efectivo utilizados en la compra de participaciones no controladoras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</si>
  <si>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</si>
  <si>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</si>
  <si>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</si>
  <si>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</si>
  <si>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Préstamos a entidades relacionadas</t>
  </si>
  <si>
    <t>Importes procedentes de ventas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</si>
  <si>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</si>
  <si>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</si>
  <si>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</si>
  <si>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</si>
  <si>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</si>
  <si>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</si>
  <si>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</si>
  <si>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</si>
  <si>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</si>
  <si>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</si>
  <si>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Cobros a entidades relacionadas</t>
  </si>
  <si>
    <t>Impuestos a las ganancias reembolsados (pagados)</t>
  </si>
  <si>
    <t>Flujos de efectivo procedentes de (utilizados en) actividades de inversión</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</si>
  <si>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</si>
  <si>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</si>
  <si>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</si>
  <si>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</si>
  <si>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financiamiento de largo plazo</t>
  </si>
  <si>
    <t>Importes procedentes de préstamos de corto plazo</t>
  </si>
  <si>
    <t>Importes procedentes de préstamos, clasificados como actividades de financiación</t>
  </si>
  <si>
    <t>Préstamos de entidades relacionadas</t>
  </si>
  <si>
    <t>Reembolsos de préstamos</t>
  </si>
  <si>
    <t>Pagos de pasivos por arrendamientos financieros</t>
  </si>
  <si>
    <t>Pagos de préstamos a entidades relacionadas</t>
  </si>
  <si>
    <t xml:space="preserve"> Flujos de efectivo procedentes de (utilizados en) actividades de financiación</t>
  </si>
  <si>
    <t xml:space="preserve"> Incremento (disminución) en el efectivo y equivalentes al efectivo, antes del efecto de los cambios en la tasa de cambio </t>
  </si>
  <si>
    <t>Efectos de la variación en la tasa de cambio sobre el efectivo y equivalentes al efectivo</t>
  </si>
  <si>
    <t>Incremento (disminución) neto de efectivo y equivalentes al efectivo</t>
  </si>
  <si>
    <t>Efectivo y equivalentes al efectivo al principio del ejercicio</t>
  </si>
  <si>
    <t>Efectivo y equivalentes al efectivo al final del ejercicio</t>
  </si>
  <si>
    <t xml:space="preserve">Estados de cambios en el patrimonio </t>
  </si>
  <si>
    <t>Capital 
emitido</t>
  </si>
  <si>
    <t>Primas de emisión</t>
  </si>
  <si>
    <t>Ganancias (pérdidas) acumuladas</t>
  </si>
  <si>
    <t>Reservas</t>
  </si>
  <si>
    <t>Total otras reservas</t>
  </si>
  <si>
    <t>Patrimonio atribuible a los propietarios de la controlada</t>
  </si>
  <si>
    <t>Patrimonio 
total</t>
  </si>
  <si>
    <t>Superávit de revaluación</t>
  </si>
  <si>
    <t xml:space="preserve">Reserva de coberturas de flujo de efectivo </t>
  </si>
  <si>
    <t xml:space="preserve">Importes reconocidos en otro resultado integral, mantenidos para la venta </t>
  </si>
  <si>
    <t>Reserva de pagos basados en acciones</t>
  </si>
  <si>
    <t>Reserva de ganancias o pérdidas actuariales en planes de beneficios definidos</t>
  </si>
  <si>
    <t>Saldo inicial al 01-01-2024</t>
  </si>
  <si>
    <t>Otro resultado integral</t>
  </si>
  <si>
    <t>Resultado integral</t>
  </si>
  <si>
    <t xml:space="preserve">Dividendos </t>
  </si>
  <si>
    <t>Disminución por transferencias y otros cambios</t>
  </si>
  <si>
    <t>Total de cambios en patrimonio</t>
  </si>
  <si>
    <t>Saldo final al 31-12-2024</t>
  </si>
  <si>
    <t>22</t>
  </si>
  <si>
    <t>Saldo inicial al 01-01-2023</t>
  </si>
  <si>
    <t>Saldo final al 31-12-2023</t>
  </si>
  <si>
    <t>Para el periodo terminado al 31 de diciembre de 2024, se han efectuado ciertas reclasificaciones para facilitar su comparación al 31 de diciembre de 2023, de acuerdo con el siguiente detalle:</t>
  </si>
  <si>
    <t>Reclasificaciones</t>
  </si>
  <si>
    <t>Aumento/
(Disminución)
M$</t>
  </si>
  <si>
    <t>Flujos de efectivo procedentes de (utilizados en) actividades de operación:</t>
  </si>
  <si>
    <t>Flujos de efectivo procedentes de (utilizados en) actividades de financiación:</t>
  </si>
  <si>
    <t>Perfil de vencimientos</t>
  </si>
  <si>
    <t>Hasta 90 días</t>
  </si>
  <si>
    <t>De 91 días a 1 año</t>
  </si>
  <si>
    <t>De 13 meses a 3 años</t>
  </si>
  <si>
    <t>Más de 3 años a 5 años</t>
  </si>
  <si>
    <t>Más de 5 años</t>
  </si>
  <si>
    <t>Tasa interés contrato</t>
  </si>
  <si>
    <t>AFR</t>
  </si>
  <si>
    <t>Préstamos bancarios</t>
  </si>
  <si>
    <t>-</t>
  </si>
  <si>
    <t>Bonos UF</t>
  </si>
  <si>
    <t>Bono JPY</t>
  </si>
  <si>
    <t>Bono AUD</t>
  </si>
  <si>
    <t>Bono CHF</t>
  </si>
  <si>
    <t>Total Bonos</t>
  </si>
  <si>
    <t>Pasivo por arrendamiento</t>
  </si>
  <si>
    <t>Cuentas comerciales y otras cuentas por pagar</t>
  </si>
  <si>
    <t xml:space="preserve"> Totales</t>
  </si>
  <si>
    <t>Remuneraciones pagadas</t>
  </si>
  <si>
    <t>Directorio</t>
  </si>
  <si>
    <t>Comité de Directores</t>
  </si>
  <si>
    <t>Totales</t>
  </si>
  <si>
    <t>Al 31 de Diciembre de 2024</t>
  </si>
  <si>
    <t>Pasivos por arrendamientos (Contable) Corriente</t>
  </si>
  <si>
    <t>Rut empresa deudora</t>
  </si>
  <si>
    <t>Nombre empresa deudora</t>
  </si>
  <si>
    <t>País</t>
  </si>
  <si>
    <t>Concepto</t>
  </si>
  <si>
    <t>Moneda o Unidad de reajuste</t>
  </si>
  <si>
    <t>Vencimientos</t>
  </si>
  <si>
    <t>Total</t>
  </si>
  <si>
    <t>Tipo de amortización</t>
  </si>
  <si>
    <t>Tasa de interés</t>
  </si>
  <si>
    <t>Tasa nominal</t>
  </si>
  <si>
    <t>Más de 90 días hasta 1 año</t>
  </si>
  <si>
    <t>(%)</t>
  </si>
  <si>
    <t>61808000-5</t>
  </si>
  <si>
    <t>Aguas Andinas S.A.</t>
  </si>
  <si>
    <t>Chile</t>
  </si>
  <si>
    <t>Edificios</t>
  </si>
  <si>
    <t>U.F.</t>
  </si>
  <si>
    <t>Mensual</t>
  </si>
  <si>
    <t>Equipos de transporte</t>
  </si>
  <si>
    <t>96809310-K</t>
  </si>
  <si>
    <t>Aguas Cordillera S.A.</t>
  </si>
  <si>
    <t>PESOS</t>
  </si>
  <si>
    <t>89221000-4</t>
  </si>
  <si>
    <t>Aguas Manquehue S.A.</t>
  </si>
  <si>
    <t>96945210-3</t>
  </si>
  <si>
    <t>Ecoriles S.A.</t>
  </si>
  <si>
    <t>96828120-8</t>
  </si>
  <si>
    <t>Hidrogística S.A.</t>
  </si>
  <si>
    <t>96967550-1</t>
  </si>
  <si>
    <t>Análisis Ambientales S.A.</t>
  </si>
  <si>
    <t>76190084-6</t>
  </si>
  <si>
    <t>Biogenera S.A</t>
  </si>
  <si>
    <t>77274820-5</t>
  </si>
  <si>
    <t>Inversiones Aguas Metropolitanas S.A.</t>
  </si>
  <si>
    <t>Pasivos por arrendamientos (Contable) No Corriente</t>
  </si>
  <si>
    <t xml:space="preserve">Mas de 5 años </t>
  </si>
  <si>
    <t>Más de 1 año hasta 3 años</t>
  </si>
  <si>
    <t>Más de 3 años hasta 5 años</t>
  </si>
  <si>
    <t>Al 31 de diciembre de 2023</t>
  </si>
  <si>
    <t>Estados de situación financiera</t>
  </si>
  <si>
    <t>Activo por impuesto diferido</t>
  </si>
  <si>
    <t>Pasivo por impuesto diferido</t>
  </si>
  <si>
    <t>Impuestos diferidos brutos</t>
  </si>
  <si>
    <t xml:space="preserve">Compensación </t>
  </si>
  <si>
    <t>Posición neta de impuestos diferidos</t>
  </si>
  <si>
    <t>Cuadratura</t>
  </si>
  <si>
    <t>Información a revelar sobre activos por impuestos diferidos</t>
  </si>
  <si>
    <t>Variación corrección monetaria y depreciación activos</t>
  </si>
  <si>
    <t>Provisión deudores incobrables</t>
  </si>
  <si>
    <t>Indemnización por años de servicios</t>
  </si>
  <si>
    <t>Ingresos diferidos</t>
  </si>
  <si>
    <t>Provisión vacaciones</t>
  </si>
  <si>
    <t>Amortizaciones</t>
  </si>
  <si>
    <t xml:space="preserve">Pasivo por arrendamientos </t>
  </si>
  <si>
    <t>Derechos de agua (amortización)</t>
  </si>
  <si>
    <t>Transacción Tranque La Dehesa</t>
  </si>
  <si>
    <t>Pérdidas por deterioro de valor por cambio en criterio contable</t>
  </si>
  <si>
    <t>Otros</t>
  </si>
  <si>
    <t>Litigios</t>
  </si>
  <si>
    <t>Pérdidas tributarias</t>
  </si>
  <si>
    <t>Información a revelar sobre pasivos por impuestos diferidos</t>
  </si>
  <si>
    <t>Pasivos por impuestos diferidos</t>
  </si>
  <si>
    <t>Revaluación de derechos de agua por cambio en criterio contable</t>
  </si>
  <si>
    <t>Revaluación de terrenos por cambio en criterio contable</t>
  </si>
  <si>
    <t>Revaluaciones de derechos de aguas primera adopción NIIF</t>
  </si>
  <si>
    <t>Revaluaciones de terrenos primera adopción NIIF</t>
  </si>
  <si>
    <t xml:space="preserve">Activo por derechos de uso </t>
  </si>
  <si>
    <t>Gasto inversión empresas relacionadas</t>
  </si>
  <si>
    <t>Depreciación propiedades, planta y equipos</t>
  </si>
  <si>
    <t>Movimientos de activos por impuestos diferidos</t>
  </si>
  <si>
    <t>Activos por impuestos diferidos, saldo inicial</t>
  </si>
  <si>
    <t>Incrementos (decrementos) en activos por impuestos diferidos</t>
  </si>
  <si>
    <t>Incrementos (decrementos) por variación corrección monetaria y depreciación activos</t>
  </si>
  <si>
    <t>Incrementos (decrementos) por provisión deudores incobrables</t>
  </si>
  <si>
    <t>Cambios en activos por impuestos diferidos</t>
  </si>
  <si>
    <t>Cambios en activos por impuestos diferidos total</t>
  </si>
  <si>
    <t>Movimientos de pasivos por impuestos diferidos</t>
  </si>
  <si>
    <t>Pasivos por impuestos diferidos, saldo inicial</t>
  </si>
  <si>
    <t>Incrementos (decrementos) en pasivos por impuestos diferidos</t>
  </si>
  <si>
    <t>Incrementos (decrementos) en pasivos por revaluación de terceros</t>
  </si>
  <si>
    <t>Incrementos (decrementos) en pasivos por revaluación de derechos de agua</t>
  </si>
  <si>
    <t>Cambios en pasivos por impuestos diferidos</t>
  </si>
  <si>
    <t>Cambios en pasivos por impuestos diferidos total</t>
  </si>
  <si>
    <t xml:space="preserve">Ingreso (gasto) por impuesto a las ganancias por partes corriente y diferida </t>
  </si>
  <si>
    <t>Gasto por impuestos corrientes</t>
  </si>
  <si>
    <t>Ajuste gasto tributario ejercicio anterior</t>
  </si>
  <si>
    <t>Gasto por impuestos corrientes a las ganancias</t>
  </si>
  <si>
    <t>Beneficio pérdida tributaria</t>
  </si>
  <si>
    <t>Ingresos (gastos) diferidos por impuestos relativos a la creación y reversión de diferencias temporarias</t>
  </si>
  <si>
    <t>Gastos por impuesto único (gastos rechazados)</t>
  </si>
  <si>
    <t>Ingresos (gastos) por otros impuestos</t>
  </si>
  <si>
    <t xml:space="preserve">Gasto por impuesto a las ganancias </t>
  </si>
  <si>
    <t>Conciliación entre el resultado por impuestos a las ganancias contabilizado y la tasa efectiva</t>
  </si>
  <si>
    <t>Gastos por impuestos utilizando la tasa legal</t>
  </si>
  <si>
    <t>Diferencia permanente por corrección monetaria patrimonio tributario</t>
  </si>
  <si>
    <t>Diferencia permanente por gastos rechazados</t>
  </si>
  <si>
    <t>Diferencia permanente por impuesto a la renta de ejercicios anteriores</t>
  </si>
  <si>
    <t>Otras diferencias permanentes</t>
  </si>
  <si>
    <t>Ajustes al gasto por impuestos utilizando la tasa legal</t>
  </si>
  <si>
    <t xml:space="preserve">Gasto por impuestos utilizando la tasa efectiva </t>
  </si>
  <si>
    <t>Tasa impositiva legal</t>
  </si>
  <si>
    <t>Tasa impositiva efectiva</t>
  </si>
  <si>
    <t>XBRL</t>
  </si>
  <si>
    <t>Otros efectos de la tasa impositiva</t>
  </si>
  <si>
    <t>Clases de instrumentos financieros</t>
  </si>
  <si>
    <t>Moneda</t>
  </si>
  <si>
    <t>Activos financieros corrientes</t>
  </si>
  <si>
    <t xml:space="preserve">  Anticipo bonos</t>
  </si>
  <si>
    <t>CLP</t>
  </si>
  <si>
    <t>Otros activos financieros, corrientes</t>
  </si>
  <si>
    <t xml:space="preserve">  Deudores comerciales y otras cuentas por cobrar</t>
  </si>
  <si>
    <t>USD</t>
  </si>
  <si>
    <t>EUR</t>
  </si>
  <si>
    <t>Total deudores comerciales y otras cuentas por cobrar, corrientes</t>
  </si>
  <si>
    <t xml:space="preserve">  Cuentas por cobrar a entidades relacionadas</t>
  </si>
  <si>
    <t>Información sobre entidades relacionadas, corrientes</t>
  </si>
  <si>
    <t>Total activos financieros, corrientes</t>
  </si>
  <si>
    <t>Activos financieros no corrientes</t>
  </si>
  <si>
    <t xml:space="preserve">  Derechos por cobrar</t>
  </si>
  <si>
    <t xml:space="preserve">  Derivado</t>
  </si>
  <si>
    <t>UF</t>
  </si>
  <si>
    <t xml:space="preserve">  Otros activos financieros</t>
  </si>
  <si>
    <t>Total activos financieros, no corrientes</t>
  </si>
  <si>
    <t>Total activos financieros</t>
  </si>
  <si>
    <t>Pasivos financieros corrientes</t>
  </si>
  <si>
    <t xml:space="preserve">  Préstamos bancarios</t>
  </si>
  <si>
    <t>16.4</t>
  </si>
  <si>
    <t xml:space="preserve">  Bonos</t>
  </si>
  <si>
    <t>AUD</t>
  </si>
  <si>
    <t>JPY</t>
  </si>
  <si>
    <t>CHF</t>
  </si>
  <si>
    <t xml:space="preserve">  Aportes financieros reembolsables</t>
  </si>
  <si>
    <t>Otros pasivos financieros, corrientes</t>
  </si>
  <si>
    <t xml:space="preserve">  Pasivo por arrendamientos</t>
  </si>
  <si>
    <t>Pasivos por arrendamientos, corrientes</t>
  </si>
  <si>
    <t xml:space="preserve">  Cuentas comerciales y otras cuentas por pagar</t>
  </si>
  <si>
    <t xml:space="preserve">USD </t>
  </si>
  <si>
    <t xml:space="preserve">Cuentas comerciales y otras cuentas por pagar, corrientes </t>
  </si>
  <si>
    <t xml:space="preserve">  Cuentas por pagar a entidades relacionadas</t>
  </si>
  <si>
    <t>Total pasivos financieros, corrientes</t>
  </si>
  <si>
    <t>Pasivos financieros no corrientes</t>
  </si>
  <si>
    <t xml:space="preserve">  Derivado </t>
  </si>
  <si>
    <t>Otros pasivos financieros, no corrientes</t>
  </si>
  <si>
    <t>Pasivos por arrendamientos, no corriente</t>
  </si>
  <si>
    <t>Otras cuentas por pagar, no corrientes</t>
  </si>
  <si>
    <t>Total pasivos financieros, no corrientes</t>
  </si>
  <si>
    <t>Total pasivos financieros</t>
  </si>
  <si>
    <t>Aportes Financieros Reembolsables, porción corriente.</t>
  </si>
  <si>
    <t>Nº de Inscripción o Identificación del Instrumento</t>
  </si>
  <si>
    <t>Moneda índice de reajuste</t>
  </si>
  <si>
    <t>Residual  UF</t>
  </si>
  <si>
    <t>Valor contable</t>
  </si>
  <si>
    <t xml:space="preserve">Tasa interés real contrato </t>
  </si>
  <si>
    <t xml:space="preserve">Tasa efectiva </t>
  </si>
  <si>
    <t>Colocación en Chile o en el Extranjero</t>
  </si>
  <si>
    <t>Empresa emisora</t>
  </si>
  <si>
    <t>Rut deudora</t>
  </si>
  <si>
    <t>Garantizada (Si/No)</t>
  </si>
  <si>
    <t>61.808.000-5</t>
  </si>
  <si>
    <t>Al vencimiento</t>
  </si>
  <si>
    <t>No</t>
  </si>
  <si>
    <t>Aguas Cordillera  S.A.</t>
  </si>
  <si>
    <t>96.809.310-k</t>
  </si>
  <si>
    <t>89.221.000-4</t>
  </si>
  <si>
    <t>Aportes Financieros Reembolsables, porción no corriente.</t>
  </si>
  <si>
    <t>Fecha vencimiento</t>
  </si>
  <si>
    <t>Préstamos bancarios corrientes - Valores Contables</t>
  </si>
  <si>
    <t>RUT empresa deudora</t>
  </si>
  <si>
    <t>Nombre entidad deudora</t>
  </si>
  <si>
    <t>País de la empresa deudora</t>
  </si>
  <si>
    <t>Nombre entidad acreedora</t>
  </si>
  <si>
    <t>Moneda o unidad de reajuste</t>
  </si>
  <si>
    <t>Tasa  efectiva</t>
  </si>
  <si>
    <t>Banco de Chile</t>
  </si>
  <si>
    <t>Semestral</t>
  </si>
  <si>
    <t>Banco BCI</t>
  </si>
  <si>
    <t>Banco BTG Pactual</t>
  </si>
  <si>
    <t>Banco Scotiabank</t>
  </si>
  <si>
    <t>Banco Itau 2</t>
  </si>
  <si>
    <t>Banco BCI 4</t>
  </si>
  <si>
    <t>96.809.310-K</t>
  </si>
  <si>
    <t>Préstamos bancarios corrientes - Valores Nominales</t>
  </si>
  <si>
    <t>Préstamos bancarios no corrientes - Valores Contables</t>
  </si>
  <si>
    <t>Banco BICE</t>
  </si>
  <si>
    <t>Banco BCI 2</t>
  </si>
  <si>
    <t>Banco Itau</t>
  </si>
  <si>
    <t>Banco BCI 3</t>
  </si>
  <si>
    <t>Préstamos bancarios no corrientes - Valores Nominales</t>
  </si>
  <si>
    <t>Préstamos bancarios no corrientes - Valores contables</t>
  </si>
  <si>
    <t>Préstamos bancarios no corrientes - Valores nominales</t>
  </si>
  <si>
    <t xml:space="preserve">                                                                                                                                                                                                                                                                                                                                                                                                                                                                                                                                                                                                                                                                                                                                                                                                                                                                                                                                                                                                                                                                                                                                                                                                                                                                                                                                                                                                                                                                                                                                                                                                                                                                                                                                                                                                                                                                                                                                                                                                                                                                                                                                                                                                                                                                                                                                                                                                                                                                                                                                                                                                                                                                                                                                                                                                                                                                                                                                                                                                                                                                                                                                                                                                                                                                                                                                                                                                                                                                                                                                                                                                                                                                                                                                                                                                                                                                                                                                                                                                                                                                                                                                                                                                                                                                                                                                                                                                                                                                                                                                                                                                                                                                                                                                                                                                                                                                                                                                                                                                                                                                                                                                                                                                                                                                                                                                                                                                                                                                                                                                                                                                                                                                                                                                                                                                                                                                                                                                                                                                                                                                                                                                                                                                                                                                                                                                                                                                                                                                                                                                                                                                                                                                                                                                                                                                                                                                                                                                                                                                                                                                                                                                                                                                                                                                                                                                                                                                                                                                                                                                                                                                                                                                                                                                                                                                                                                                                                                                                                                                                                                                                                                                                                                                                                                                                                                                                                                                                                                                                                                                                                                                                                                                                                                                                                                                                                                                                                                                                                                                                                                                                                                                                                                                                                                                                                                                                                                                                                                                                                                                                                                                                                                                                                                                                                                                                                                                                                                                                                                                                                                                                                                                                                                                                                                                                                                                                                                                                                                                                                                                                                                                                                                                                                                                                                                                                                                                                                                                                                                                                                                                                                                                                                                                                                                                                                                                                                                                                                                                                                                                                                                                                                                                                                                                                                                                                                                                                                                                                                                                                                                                                                                                                                                                                                                                                                                                                                                                                                                                                                                                                                                                                                                                                                                                                                                                                                                                                                                                                                                                                                                                                                                                                                                                                                                                                                                                                                                                                                                                                                                                                                                                                                                                                                                                                                                                                                                                                                                                                                                                                                                                                                                                                                                                                                                                                                                                                                                                                                                                                                                                                                                                                                                                                                                                                                                                                                                                                                                                                                                                                                                                                                                                                                                                                                                                                                                                                                                                                                                                                                                                                                                                                                                                                                                                                                                                                                                                                                                                                                                                                                                                                                                                                                                                                                                                                                                                                                                                                                                                                                                                                                                                                                                                                                                                                                                                                                                                                                                                                                                                                                                                                                                                                                                                                                                                                                                                                                                                                                                                                                                                                                                                                                                                                                                                                                                                                                                                                                                                                                                                                                                                                                                                                                                                                                                                                                                                                                                                                                                                                                                                                                                                                                                                                                                                                                                                                                                                                                                                                                                                                                                                                                                                                                                                                                                                                                                                                                                                                                                                                                                                                                                                                                                                                                                                                                                                                                                                                                                                                                                                                                                                                                                                </t>
  </si>
  <si>
    <t xml:space="preserve">                                                                                                                                                                                                                                                                                                                                                                                                                                                                                                                                                                                                                                                                                                                                        </t>
  </si>
  <si>
    <t>Obligaciones con el público corrientes - Valores contables</t>
  </si>
  <si>
    <t>Número de inscripción</t>
  </si>
  <si>
    <t>Serie</t>
  </si>
  <si>
    <t>Fecha de vencimiento</t>
  </si>
  <si>
    <t>BAGUA-M</t>
  </si>
  <si>
    <t>BAGUA-P</t>
  </si>
  <si>
    <t>BAGUA-Q</t>
  </si>
  <si>
    <t>BAGUA-S</t>
  </si>
  <si>
    <t>BAGUA-U</t>
  </si>
  <si>
    <t>BAGUA-V</t>
  </si>
  <si>
    <t>BAGUA-W</t>
  </si>
  <si>
    <t>BAGUA-X</t>
  </si>
  <si>
    <t>BAGUA-AA</t>
  </si>
  <si>
    <t>BAGUA-AD</t>
  </si>
  <si>
    <t>BAGUA-AC</t>
  </si>
  <si>
    <t>BAGUA-AE</t>
  </si>
  <si>
    <t>SERIE AUD</t>
  </si>
  <si>
    <t>SERIE JPY</t>
  </si>
  <si>
    <t>SERIE CHF</t>
  </si>
  <si>
    <t>Obligaciones con el público corrientes - Valores nominales</t>
  </si>
  <si>
    <t xml:space="preserve"> </t>
  </si>
  <si>
    <t>Obligaciones con el público no corrientes - Valores contables</t>
  </si>
  <si>
    <t>Más de 1 año hasta 2 años</t>
  </si>
  <si>
    <t>Más de 2 años hasta 3 años</t>
  </si>
  <si>
    <t>Más de 3 años hasta   4 años</t>
  </si>
  <si>
    <t>Más de 4 años hasta 5 años</t>
  </si>
  <si>
    <t>Total Corriente y no Corriente</t>
  </si>
  <si>
    <t>Obligaciones con el público no corrientes - Valores nominales</t>
  </si>
  <si>
    <t xml:space="preserve">Total </t>
  </si>
  <si>
    <t xml:space="preserve">Provisiones por beneficios a los empleados </t>
  </si>
  <si>
    <t xml:space="preserve">Movimientos provisión actuarial </t>
  </si>
  <si>
    <t>Saldo inicial</t>
  </si>
  <si>
    <t>Costo de los servicios</t>
  </si>
  <si>
    <t>Costo por intereses</t>
  </si>
  <si>
    <t>(Ganancia) o pérdidas actuariales</t>
  </si>
  <si>
    <t>Beneficios pagados</t>
  </si>
  <si>
    <t>Provisión beneficios por terminación</t>
  </si>
  <si>
    <t xml:space="preserve">Indemnizacion especial por acuerdo sindical </t>
  </si>
  <si>
    <t>Disminución por pasivos incluidos en grupos de activos para su disposición clasificados como mantenidos para la venta</t>
  </si>
  <si>
    <t xml:space="preserve">Sub-totales </t>
  </si>
  <si>
    <t xml:space="preserve">Participación en utilidad y bonos </t>
  </si>
  <si>
    <t>Provisiones por beneficios a los empleados, corriente</t>
  </si>
  <si>
    <t>Provisiones por beneficios a los empleados, no corriente</t>
  </si>
  <si>
    <t>Flujos esperados de pago</t>
  </si>
  <si>
    <t xml:space="preserve">Sociedad </t>
  </si>
  <si>
    <t>Número de empleados</t>
  </si>
  <si>
    <t>Flujo esperado de pago
M$</t>
  </si>
  <si>
    <t>Año</t>
  </si>
  <si>
    <t>Aguas Manquehue</t>
  </si>
  <si>
    <t>Pasivos proyectados al 31 de Diciembre de 2024</t>
  </si>
  <si>
    <t>Costos por servicios 
M$</t>
  </si>
  <si>
    <t>Costos por intereses 
M$</t>
  </si>
  <si>
    <t>Sensibilización de los supuestos:</t>
  </si>
  <si>
    <t>Tasa de descuento</t>
  </si>
  <si>
    <t>Base</t>
  </si>
  <si>
    <t>Más 0,5%
M$</t>
  </si>
  <si>
    <t>Menos 0,5% 
M$</t>
  </si>
  <si>
    <t>Tasa de rotación</t>
  </si>
  <si>
    <t>Tasa incremento sueldo</t>
  </si>
  <si>
    <t xml:space="preserve">Gastos en personal </t>
  </si>
  <si>
    <t>Sueldos y salarios</t>
  </si>
  <si>
    <t>Beneficios definidos</t>
  </si>
  <si>
    <t>Indemnización por término de relación</t>
  </si>
  <si>
    <t>Otros gastos al personal</t>
  </si>
  <si>
    <t>Sociedad</t>
  </si>
  <si>
    <t>Trabajadores Sindicalizados con cálculo de indemnización</t>
  </si>
  <si>
    <t>Trabajadores Sindicalizados, sin cálculo de indemnización</t>
  </si>
  <si>
    <t>Trabajadores que se rigen por código del trabajo</t>
  </si>
  <si>
    <t>Trabajadores con claúsulas especiales</t>
  </si>
  <si>
    <t>Aguas del Maipo S.A.</t>
  </si>
  <si>
    <t>EcoRiles S.A.</t>
  </si>
  <si>
    <t>Gestión y Servicios S.A.</t>
  </si>
  <si>
    <t>TOTALES</t>
  </si>
  <si>
    <t>Corrientes</t>
  </si>
  <si>
    <t>Impuesto al Valor Agregado</t>
  </si>
  <si>
    <t>Pagos Provisionales Mensuales</t>
  </si>
  <si>
    <t>Otros impuestos</t>
  </si>
  <si>
    <t>Convenio por desarrollos inmobiliarios</t>
  </si>
  <si>
    <t>Trabajos solicitados por terceros</t>
  </si>
  <si>
    <t>Total corrientes</t>
  </si>
  <si>
    <t>Asociación Sociedad de Canalistas del Maipo</t>
  </si>
  <si>
    <t>Total no corrientes</t>
  </si>
  <si>
    <t>Clase de ingresos ordinarios</t>
  </si>
  <si>
    <t>Ingresos Ordinarios</t>
  </si>
  <si>
    <t>Agua Potable</t>
  </si>
  <si>
    <t>Aguas Servidas</t>
  </si>
  <si>
    <t>Ingresos no sanitarios</t>
  </si>
  <si>
    <t>Otros Ingresos sanitarios</t>
  </si>
  <si>
    <t>Negocios No Regulados</t>
  </si>
  <si>
    <t>Otros Ingresos Regulados</t>
  </si>
  <si>
    <t>Otros gastos por naturaleza</t>
  </si>
  <si>
    <t>Mantenciones y reparaciones de redes</t>
  </si>
  <si>
    <t>Servicios</t>
  </si>
  <si>
    <t>Mantenciones de recintos y equipamientos</t>
  </si>
  <si>
    <t>Servicios comerciales</t>
  </si>
  <si>
    <t>Costos por trabajos solicitados por terceros</t>
  </si>
  <si>
    <t>Arriendos operativos</t>
  </si>
  <si>
    <t>Contribuciones, patentes, seguros y derechos</t>
  </si>
  <si>
    <t>Retiro de residuos y lodos</t>
  </si>
  <si>
    <t>Gastos generales</t>
  </si>
  <si>
    <t>Operación plantas de tratamiento</t>
  </si>
  <si>
    <t xml:space="preserve">Totales </t>
  </si>
  <si>
    <t xml:space="preserve">Ingresos y gastos distintos de la operación </t>
  </si>
  <si>
    <t>Ganancia (pérdida) en venta de activos no corrientes, no mantenidos para la venta</t>
  </si>
  <si>
    <t>Programa de reestructuración organizacional *</t>
  </si>
  <si>
    <t>Proyectos desechados y boletas en garantía **</t>
  </si>
  <si>
    <t>Otras ganancias</t>
  </si>
  <si>
    <t xml:space="preserve">Otras ganancias (pérdidas) </t>
  </si>
  <si>
    <t>Gastos por intereses, Préstamos bancarios</t>
  </si>
  <si>
    <t>Gastos por intereses, AFR</t>
  </si>
  <si>
    <t>Gastos por intereses, Bonos</t>
  </si>
  <si>
    <t>Gastos por intereses, pasivo por arrendamientos</t>
  </si>
  <si>
    <t>Gastos por intereses, otros</t>
  </si>
  <si>
    <t>Gastos por instrumentos de cobertura</t>
  </si>
  <si>
    <t>Amortización de costos complementarios relativos a contratos de préstamo</t>
  </si>
  <si>
    <t>Activación de interes</t>
  </si>
  <si>
    <t xml:space="preserve">Costos financieros </t>
  </si>
  <si>
    <t>Ingresos por intereses</t>
  </si>
  <si>
    <t>Ganancia en el rescate y extinción de deuda</t>
  </si>
  <si>
    <t>Deudores comerciales y otras cuentas por cobrar</t>
  </si>
  <si>
    <t>Activos por impuestos</t>
  </si>
  <si>
    <t>Total activos corrientes</t>
  </si>
  <si>
    <t>Plusvalía</t>
  </si>
  <si>
    <t>Propiedades, planta y equipo</t>
  </si>
  <si>
    <t>Activo por impuestos diferidos</t>
  </si>
  <si>
    <t>Total activos no corrientes</t>
  </si>
  <si>
    <t>Total activos disponible para la venta</t>
  </si>
  <si>
    <t>PATRIMONIO Y PASIVOS</t>
  </si>
  <si>
    <t>Pasivos por impuestos</t>
  </si>
  <si>
    <t>Provisiones por beneficios a los empleados</t>
  </si>
  <si>
    <t>Total pasivos corrientes</t>
  </si>
  <si>
    <t>Total pasivos no corrientes</t>
  </si>
  <si>
    <t>Total pasivos disponible para la venta</t>
  </si>
  <si>
    <t>Capital emitido</t>
  </si>
  <si>
    <t>Ganancias acumuladas</t>
  </si>
  <si>
    <t>Participaciones no controladoras de activos disponible para la venta</t>
  </si>
  <si>
    <t>01-07-2021
30-09-2021</t>
  </si>
  <si>
    <t>01-07-2020
30-09-2020</t>
  </si>
  <si>
    <t>Resultado antes de impuestos de las operaciones discontinuadas</t>
  </si>
  <si>
    <t>(Gasto) ingreso por impuestos a las ganancias</t>
  </si>
  <si>
    <t>Resultado despúes de impuestos de las operaciones discontinuadas</t>
  </si>
  <si>
    <t>Resultado antes de impuestos por la venta de filiales</t>
  </si>
  <si>
    <t>Resultado despúes de impuestos por la venta de filiales</t>
  </si>
  <si>
    <t>cuadratura</t>
  </si>
  <si>
    <t>Gastos por depreciación y amortización</t>
  </si>
  <si>
    <t>Otras (pérdidas) ganancias</t>
  </si>
  <si>
    <t>Ganancias (pérdidas) de actividades operacionales</t>
  </si>
  <si>
    <t>Resultados por unidades de reajuste</t>
  </si>
  <si>
    <t>Ganancia (pérdida) antes de impuestos</t>
  </si>
  <si>
    <t>Ganancia (pérdida) atribuible a</t>
  </si>
  <si>
    <t>Ganancia (pérdida) atribuible a los propietarios de la controladora</t>
  </si>
  <si>
    <t>Ganancia (pérdida) atribuible a participaciones no controladoras</t>
  </si>
  <si>
    <t>Ganancia (pérdida)</t>
  </si>
  <si>
    <t>Ganancia (pérdida) atribuible a participaciones no controladoras de operaciones discontinuadas</t>
  </si>
  <si>
    <t>ESTADOS DE FLUJOS DE EFECTIVO</t>
  </si>
  <si>
    <t>Clases de cobros por actividades de operación</t>
  </si>
  <si>
    <t>Impuestos a las ganancias pagados (reembolsados)</t>
  </si>
  <si>
    <t>Flujos de efectivo procedentes (utilizados en) operaciones</t>
  </si>
  <si>
    <t>Importes procedentes de la venta de propiedades, planta y equipo</t>
  </si>
  <si>
    <t>Importes procedentes de préstamos de largo plazo</t>
  </si>
  <si>
    <t>Flujos de efectivo procedentes de (utilizados en) actividades de financiación</t>
  </si>
  <si>
    <t xml:space="preserve">Incremento (disminución) en el efectivo y equivalentes al efectivo, antes del efecto de los cambios en la tasa de cambio </t>
  </si>
  <si>
    <t>Efectivo y equivalentes al efectivo al principio del periodo</t>
  </si>
  <si>
    <t>Efectivo y equivalentes al efectivo al final del periodo</t>
  </si>
  <si>
    <t>Totales sobre información general sobre resultados</t>
  </si>
  <si>
    <t>Agua</t>
  </si>
  <si>
    <t>No Agua</t>
  </si>
  <si>
    <t>Ingresos de las actividades ordinarias procedentes de clientes externos</t>
  </si>
  <si>
    <t>Ingresos de las actividades ordinarias entre segmentos</t>
  </si>
  <si>
    <t>Subtotal ingresos de actividades ordinarias procedentes de clientes externos y transacciones con otros segmentos de operación de la misma entidad</t>
  </si>
  <si>
    <t>Gastos de la operación</t>
  </si>
  <si>
    <t>Depreciaciones y amortizaciones</t>
  </si>
  <si>
    <t xml:space="preserve">Otras ganancias y gastos </t>
  </si>
  <si>
    <t xml:space="preserve">Ingresos financieros </t>
  </si>
  <si>
    <t>Deterioro de valor de ganancias y reversión de pérdidas por deterioro de valor, determinado de acuerdo a NIFF 9</t>
  </si>
  <si>
    <t>Resultado por unidades de reajuste y diferencia de cambio</t>
  </si>
  <si>
    <t>Gasto (Ingreso) sobre impuesto a la renta</t>
  </si>
  <si>
    <t>Ganancia del segmento</t>
  </si>
  <si>
    <t xml:space="preserve">Ganancia del segmento atribuibles a los propietarios de la controladora </t>
  </si>
  <si>
    <t xml:space="preserve">Ganancia (pérdida) del segmento atribuibles a participaciones no controladoras </t>
  </si>
  <si>
    <t>Totales sobre información general sobre activos, pasivos y patrimonio</t>
  </si>
  <si>
    <t>Activos corrientes</t>
  </si>
  <si>
    <t>Activos no corrientes</t>
  </si>
  <si>
    <t xml:space="preserve">Total Activos </t>
  </si>
  <si>
    <t>Pasivos corrientes</t>
  </si>
  <si>
    <t>Pasivos no corrientes</t>
  </si>
  <si>
    <t>Total Pasivos</t>
  </si>
  <si>
    <t>Patrimonio atribuibles a los propietarios de la controladora</t>
  </si>
  <si>
    <t xml:space="preserve">Participaciones no controladoras </t>
  </si>
  <si>
    <t>Total Patrimonio</t>
  </si>
  <si>
    <t>Total de Patrimonio y Pasivos</t>
  </si>
  <si>
    <t>Estado Flujo Efectivo</t>
  </si>
  <si>
    <t xml:space="preserve">Flujos de efectivo procedentes de (utilizados en) actividades de operación  </t>
  </si>
  <si>
    <t xml:space="preserve">Flujos de efectivo procedentes de (utilizados en) actividades de inversión  </t>
  </si>
  <si>
    <t xml:space="preserve">Flujos de efectivo procedentes de (utilizados en) actividades de financiación </t>
  </si>
  <si>
    <t xml:space="preserve">Conciliación de ingresos de las actividades ordinarias </t>
  </si>
  <si>
    <t>Ingresos de las actividades ordinarias de los segmentos</t>
  </si>
  <si>
    <t xml:space="preserve">Eliminación de cuentas de la sede corporativa con los segmentos </t>
  </si>
  <si>
    <t>Eliminación de las actividades ordinarias entre segmentos</t>
  </si>
  <si>
    <t xml:space="preserve">Conciliación de ganancia </t>
  </si>
  <si>
    <t>Consolidación ganancia (pérdida) totales de los segmentos</t>
  </si>
  <si>
    <t>Consolidación de eliminación de ganancia (pérdida) entre segmentos</t>
  </si>
  <si>
    <t>Consolidación de ganancia (pérdida)</t>
  </si>
  <si>
    <t xml:space="preserve">Conciliaciones de los activos, pasivos y patrimonio de los segmentos </t>
  </si>
  <si>
    <t xml:space="preserve">Conciliación de activos </t>
  </si>
  <si>
    <t>Consolidación activos totales de los segmentos</t>
  </si>
  <si>
    <t>Eliminación de las cuentas entre segmentos</t>
  </si>
  <si>
    <t>Total Activos</t>
  </si>
  <si>
    <t xml:space="preserve">Conciliación de pasivos </t>
  </si>
  <si>
    <t>Consolidación  pasivos totales de los segmentos</t>
  </si>
  <si>
    <t>Conciliación de patrimonio</t>
  </si>
  <si>
    <t>Consolidación  patrimonios totales de los segmentos</t>
  </si>
  <si>
    <t xml:space="preserve">Eliminacion de cuentas de la sede corporativa con los segmentos </t>
  </si>
  <si>
    <t xml:space="preserve">Patrimonio atribuible a los propietarios de la controladora </t>
  </si>
  <si>
    <t xml:space="preserve">Conciliacion de los flujos operacionales de los segmentos </t>
  </si>
  <si>
    <t>Consolidación de los  flujo operacionales de los segmentos</t>
  </si>
  <si>
    <t>Total flujos operacionales</t>
  </si>
  <si>
    <t xml:space="preserve">Conciliacion de los flujos de inversión de los segmentos </t>
  </si>
  <si>
    <t>Consolidación de los flujos de inversión de los segmentos</t>
  </si>
  <si>
    <t>Total flujos de inversion</t>
  </si>
  <si>
    <t xml:space="preserve">Conciliacion de los flujos de financiacion de los segmentos </t>
  </si>
  <si>
    <t>Consolidación de los  flujo financieros de los segmentos</t>
  </si>
  <si>
    <t>Total flujos de financiación</t>
  </si>
  <si>
    <t>Patrimonio</t>
  </si>
  <si>
    <t>Resultado del ejercicio</t>
  </si>
  <si>
    <t>Ingresos ordinarios</t>
  </si>
  <si>
    <t xml:space="preserve"> Gastos operacionales</t>
  </si>
  <si>
    <t>Otros Gastos (-)  /  Ingresos Netos (+)</t>
  </si>
  <si>
    <t>Filiales</t>
  </si>
  <si>
    <t>Hidrogistica S.A.</t>
  </si>
  <si>
    <t>Biogenera S.A.</t>
  </si>
  <si>
    <t>Inversiones Iberaguas Ltda.</t>
  </si>
  <si>
    <t>Nombre de filial significativa</t>
  </si>
  <si>
    <t>Rut</t>
  </si>
  <si>
    <t>Moneda funcional</t>
  </si>
  <si>
    <t>Pesos Chilenos</t>
  </si>
  <si>
    <t>Porcentaje de participación en filial significativa</t>
  </si>
  <si>
    <t>Porcentaje poder de voto en filial significativa</t>
  </si>
  <si>
    <t>Porcentaje sobre valores consolidados al 31 de diciembre de 2024</t>
  </si>
  <si>
    <t>Margen de contribución</t>
  </si>
  <si>
    <t>Nivel de Endeudamiento (Bonos) - Aguas Andinas Consolidado</t>
  </si>
  <si>
    <t>Nivel de Endeudamiento</t>
  </si>
  <si>
    <t>Bonos M, P, Q, S, U, V, W, X y AA</t>
  </si>
  <si>
    <t>Bonos AC, AD y AE</t>
  </si>
  <si>
    <t>PASIVOS, CORRIENTE</t>
  </si>
  <si>
    <t>Pasivos corrientes totales</t>
  </si>
  <si>
    <t>PASIVOS, NO CORRIENTES</t>
  </si>
  <si>
    <t>Pasivos no corrientes totales</t>
  </si>
  <si>
    <t>Total pasivos NIIF</t>
  </si>
  <si>
    <t>Efectivo y equivalente al efectivo</t>
  </si>
  <si>
    <t>Garantías con terceros</t>
  </si>
  <si>
    <t>Total pasivos exigibles</t>
  </si>
  <si>
    <t>Total activos</t>
  </si>
  <si>
    <t>Patrimonio neto total</t>
  </si>
  <si>
    <t>Nivel de endeudamiento</t>
  </si>
  <si>
    <t>Nivel de Endeudamiento (Préstamos) - Aguas Andinas Consolidado</t>
  </si>
  <si>
    <t>Banco BCI vencimiento 2026  /  Banco de Chile / Banco Itaú</t>
  </si>
  <si>
    <t>Banco BCI vencimiento 2029 / Banco Scotiabank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</si>
</sst>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41" formatCode="_(* #,##0_);_(* \(#,##0\);_(* &quot;-&quot;_);_(@_)"/>
    <numFmt numFmtId="43" formatCode="_(* #,##0.00_);_(* \(#,##0.00\);_(* &quot;-&quot;??_);_(@_)"/>
    <numFmt numFmtId="164" formatCode="&quot;$&quot;#,##0;&quot;$&quot;\-#,##0"/>
    <numFmt numFmtId="165" formatCode="_ * #,##0_ ;_ * \-#,##0_ ;_ * &quot;-&quot;_ ;_ @_ "/>
    <numFmt numFmtId="166" formatCode="_ * #,##0.00_ ;_ * \-#,##0.00_ ;_ * &quot;-&quot;??_ ;_ @_ "/>
    <numFmt numFmtId="167" formatCode="_-* #,##0.00_-;\-* #,##0.00_-;_-* &quot;-&quot;??_-;_-@_-"/>
    <numFmt numFmtId="168" formatCode="#,##0;\(#,##0\);\-"/>
    <numFmt numFmtId="169" formatCode="#,##0.00;\(#,##0.00\);\-"/>
    <numFmt numFmtId="170" formatCode="_(* #,##0_);_(* \(#,##0\);_(* &quot;-&quot;??_);_(@_)"/>
    <numFmt numFmtId="171" formatCode="dd\-mm\-yyyy"/>
    <numFmt numFmtId="172" formatCode="_-* #,##0\ _D_M_-;\-* #,##0\ _D_M_-;_-* &quot;-&quot;\ _D_M_-;_-@_-"/>
    <numFmt numFmtId="173" formatCode="_-* #,##0.00\ _D_M_-;\-* #,##0.00\ _D_M_-;_-* &quot;-&quot;??\ _D_M_-;_-@_-"/>
    <numFmt numFmtId="174" formatCode="dd/mm/yyyy;@"/>
    <numFmt numFmtId="175" formatCode="0.00000%"/>
    <numFmt numFmtId="176" formatCode="0.00%_);\(0.00%\)"/>
    <numFmt numFmtId="177" formatCode="#,##0\ &quot;CLP&quot;"/>
    <numFmt numFmtId="178" formatCode="#,##0_ ;\-#,##0\ "/>
    <numFmt numFmtId="179" formatCode="#,##0.0"/>
    <numFmt numFmtId="180" formatCode="_-* #,##0.00\ _€_-;\-* #,##0.00\ _€_-;_-* &quot;-&quot;??\ _€_-;_-@_-"/>
    <numFmt numFmtId="181" formatCode="_-* #,##0.00\ [$€]_-;\-* #,##0.00\ [$€]_-;_-* &quot;-&quot;??\ [$€]_-;_-@_-"/>
    <numFmt numFmtId="182" formatCode="0.000_)"/>
    <numFmt numFmtId="183" formatCode="&quot;$&quot;#,##0"/>
    <numFmt numFmtId="184" formatCode="_-[$€-2]\ * #,##0.00_-;\-[$€-2]\ * #,##0.00_-;_-[$€-2]\ * &quot;-&quot;??_-"/>
    <numFmt numFmtId="185" formatCode="#,#00"/>
    <numFmt numFmtId="186" formatCode="#.##000"/>
    <numFmt numFmtId="187" formatCode="_-* #,##0\ &quot;DM&quot;_-;\-* #,##0\ &quot;DM&quot;_-;_-* &quot;-&quot;\ &quot;DM&quot;_-;_-@_-"/>
    <numFmt numFmtId="188" formatCode="_-* #,##0.00\ &quot;DM&quot;_-;\-* #,##0.00\ &quot;DM&quot;_-;_-* &quot;-&quot;??\ &quot;DM&quot;_-;_-@_-"/>
    <numFmt numFmtId="189" formatCode="\$#,#00"/>
    <numFmt numFmtId="190" formatCode="\$#,"/>
    <numFmt numFmtId="191" formatCode="General_)"/>
    <numFmt numFmtId="192" formatCode="0.00_)"/>
    <numFmt numFmtId="193" formatCode="#.##0,"/>
    <numFmt numFmtId="194" formatCode="_-* #,##0\ &quot;Pts&quot;_-;\-* #,##0\ &quot;Pts&quot;_-;_-* &quot;-&quot;\ &quot;Pts&quot;_-;_-@_-"/>
    <numFmt numFmtId="195" formatCode="_-* #,##0.00\ &quot;Pts&quot;_-;\-* #,##0.00\ &quot;Pts&quot;_-;_-* &quot;-&quot;??\ &quot;Pts&quot;_-;_-@_-"/>
    <numFmt numFmtId="196" formatCode="0.0%_);\(0.0%\)"/>
    <numFmt numFmtId="197" formatCode="_-* #,##0_-;\-* #,##0_-;_-* &quot;-&quot;_-;_-@_-"/>
    <numFmt numFmtId="198" formatCode="_-* #,##0\ _€_-;\-* #,##0\ _€_-;_-* &quot;-&quot;\ _€_-;_-@_-"/>
    <numFmt numFmtId="199" formatCode="d\-m\-yyyy"/>
    <numFmt numFmtId="200" formatCode="0.00000%_);\(0.00000%\)"/>
    <numFmt numFmtId="201" formatCode="#,##0.000;\(#,##0.000\);\-"/>
  </numFmts>
  <fonts count="135">
    <font>
      <sz val="11"/>
      <color theme="1"/>
      <name val="Calibri"/>
      <family val="2"/>
      <scheme val="minor"/>
    </font>
    <font>
      <sz val="11"/>
      <color theme="1"/>
      <name val="Calibri"/>
      <family val="2"/>
      <scheme val="minor"/>
    </font>
    <font>
      <sz val="9"/>
      <color theme="1"/>
      <name val="Calibri"/>
      <family val="2"/>
    </font>
    <font>
      <sz val="8"/>
      <name val="Arial"/>
      <family val="2"/>
    </font>
    <font>
      <b/>
      <sz val="8"/>
      <name val="Arial"/>
      <family val="2"/>
    </font>
    <font>
      <sz val="10"/>
      <name val="Calibri Light"/>
      <family val="2"/>
      <scheme val="major"/>
    </font>
    <font>
      <sz val="10"/>
      <name val="Arial"/>
      <family val="2"/>
    </font>
    <font>
      <b/>
      <sz val="10"/>
      <name val="Calibri Light"/>
      <family val="2"/>
      <scheme val="major"/>
    </font>
    <font>
      <b/>
      <sz val="9"/>
      <name val="Calibri Light"/>
      <family val="2"/>
      <scheme val="major"/>
    </font>
    <font>
      <sz val="9"/>
      <name val="Calibri Light"/>
      <family val="2"/>
      <scheme val="major"/>
    </font>
    <font>
      <sz val="9"/>
      <color theme="1"/>
      <name val="Calibri Light"/>
      <family val="2"/>
      <scheme val="major"/>
    </font>
    <font>
      <b/>
      <sz val="9"/>
      <color theme="1"/>
      <name val="Calibri Light"/>
      <family val="2"/>
      <scheme val="major"/>
    </font>
    <font>
      <sz val="9"/>
      <color rgb="FFFF0000"/>
      <name val="Calibri Light"/>
      <family val="2"/>
      <scheme val="major"/>
    </font>
    <font>
      <sz val="10"/>
      <color theme="1"/>
      <name val="Calibri Light"/>
      <family val="2"/>
      <scheme val="major"/>
    </font>
    <font>
      <sz val="10"/>
      <color rgb="FFFF0000"/>
      <name val="Calibri Light"/>
      <family val="2"/>
      <scheme val="major"/>
    </font>
    <font>
      <sz val="11"/>
      <color indexed="8"/>
      <name val="Calibri"/>
      <family val="2"/>
    </font>
    <font>
      <sz val="9"/>
      <name val="Calibri"/>
      <family val="2"/>
      <scheme val="minor"/>
    </font>
    <font>
      <sz val="9"/>
      <color rgb="FFFF0000"/>
      <name val="Calibri"/>
      <family val="2"/>
      <scheme val="minor"/>
    </font>
    <font>
      <sz val="11"/>
      <color theme="1"/>
      <name val="Calibri"/>
      <family val="2"/>
    </font>
    <font>
      <i/>
      <sz val="10"/>
      <color rgb="FFFF0000"/>
      <name val="Calibri Light"/>
      <family val="2"/>
      <scheme val="major"/>
    </font>
    <font>
      <sz val="11"/>
      <color indexed="8"/>
      <name val="Calibri"/>
      <family val="2"/>
      <scheme val="minor"/>
    </font>
    <font>
      <b/>
      <sz val="9"/>
      <color theme="1"/>
      <name val="Calibri Light"/>
      <family val="2"/>
    </font>
    <font>
      <b/>
      <sz val="9"/>
      <color rgb="FF000000"/>
      <name val="Calibri Light"/>
      <family val="2"/>
    </font>
    <font>
      <b/>
      <sz val="9"/>
      <color indexed="81"/>
      <name val="Tahoma"/>
      <family val="2"/>
    </font>
    <font>
      <sz val="9"/>
      <color theme="1"/>
      <name val="Calibri"/>
      <family val="2"/>
      <scheme val="minor"/>
    </font>
    <font>
      <b/>
      <sz val="9"/>
      <color theme="1"/>
      <name val="Calibri"/>
      <family val="2"/>
      <scheme val="minor"/>
    </font>
    <font>
      <sz val="9"/>
      <color theme="1"/>
      <name val="Calibri Light"/>
      <family val="2"/>
    </font>
    <font>
      <sz val="8"/>
      <color theme="1"/>
      <name val="Calibri"/>
      <family val="2"/>
      <scheme val="minor"/>
    </font>
    <font>
      <b/>
      <sz val="8"/>
      <name val="Calibri"/>
      <family val="2"/>
      <scheme val="minor"/>
    </font>
    <font>
      <b/>
      <sz val="9"/>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zcionka tekstu podstawowego"/>
      <family val="2"/>
      <charset val="238"/>
    </font>
    <font>
      <sz val="11"/>
      <color indexed="8"/>
      <name val="Czcionka tekstu podstawowego"/>
      <family val="2"/>
      <charset val="238"/>
    </font>
    <font>
      <sz val="11"/>
      <color indexed="20"/>
      <name val="Czcionka tekstu podstawowego"/>
      <family val="2"/>
      <charset val="238"/>
    </font>
    <font>
      <sz val="11"/>
      <color indexed="17"/>
      <name val="Czcionka tekstu podstawowego"/>
      <family val="2"/>
      <charset val="238"/>
    </font>
    <font>
      <b/>
      <sz val="11"/>
      <color indexed="52"/>
      <name val="Czcionka tekstu podstawowego"/>
      <family val="2"/>
      <charset val="238"/>
    </font>
    <font>
      <b/>
      <sz val="11"/>
      <color indexed="9"/>
      <name val="Czcionka tekstu podstawowego"/>
      <family val="2"/>
      <charset val="238"/>
    </font>
    <font>
      <sz val="11"/>
      <color indexed="52"/>
      <name val="Czcionka tekstu podstawowego"/>
      <family val="2"/>
      <charset val="238"/>
    </font>
    <font>
      <sz val="11"/>
      <color indexed="62"/>
      <name val="Czcionka tekstu podstawowego"/>
      <family val="2"/>
      <charset val="238"/>
    </font>
    <font>
      <b/>
      <sz val="11"/>
      <color indexed="63"/>
      <name val="Czcionka tekstu podstawowego"/>
      <family val="2"/>
      <charset val="238"/>
    </font>
    <font>
      <b/>
      <sz val="11"/>
      <color indexed="56"/>
      <name val="Czcionka tekstu podstawowego"/>
      <family val="2"/>
      <charset val="238"/>
    </font>
    <font>
      <i/>
      <sz val="11"/>
      <color indexed="23"/>
      <name val="Czcionka tekstu podstawowego"/>
      <family val="2"/>
      <charset val="238"/>
    </font>
    <font>
      <b/>
      <sz val="15"/>
      <color indexed="56"/>
      <name val="Czcionka tekstu podstawowego"/>
      <family val="2"/>
      <charset val="238"/>
    </font>
    <font>
      <b/>
      <sz val="13"/>
      <color indexed="56"/>
      <name val="Czcionka tekstu podstawowego"/>
      <family val="2"/>
      <charset val="238"/>
    </font>
    <font>
      <sz val="11"/>
      <color indexed="60"/>
      <name val="Czcionka tekstu podstawowego"/>
      <family val="2"/>
      <charset val="238"/>
    </font>
    <font>
      <sz val="8"/>
      <name val="ＭＳ Ｐゴシック"/>
      <family val="3"/>
      <charset val="128"/>
    </font>
    <font>
      <b/>
      <sz val="11"/>
      <color indexed="8"/>
      <name val="Czcionka tekstu podstawowego"/>
      <family val="2"/>
      <charset val="238"/>
    </font>
    <font>
      <sz val="11"/>
      <color indexed="10"/>
      <name val="Czcionka tekstu podstawowego"/>
      <family val="2"/>
      <charset val="238"/>
    </font>
    <font>
      <b/>
      <sz val="18"/>
      <color indexed="56"/>
      <name val="Cambria"/>
      <family val="2"/>
      <charset val="238"/>
    </font>
    <font>
      <sz val="10"/>
      <color theme="1"/>
      <name val="Arial"/>
      <family val="2"/>
    </font>
    <font>
      <sz val="10"/>
      <color theme="0"/>
      <name val="Arial"/>
      <family val="2"/>
    </font>
    <font>
      <sz val="10"/>
      <name val="Courier"/>
      <family val="3"/>
    </font>
    <font>
      <sz val="11"/>
      <color indexed="9"/>
      <name val="Calibri"/>
      <family val="2"/>
    </font>
    <font>
      <sz val="11"/>
      <color indexed="17"/>
      <name val="Calibri"/>
      <family val="2"/>
    </font>
    <font>
      <b/>
      <sz val="18"/>
      <name val="Helv"/>
    </font>
    <font>
      <sz val="1"/>
      <color indexed="8"/>
      <name val="Courier"/>
      <family val="3"/>
    </font>
    <font>
      <b/>
      <sz val="11"/>
      <color indexed="17"/>
      <name val="Calibri"/>
      <family val="2"/>
    </font>
    <font>
      <b/>
      <sz val="11"/>
      <color indexed="53"/>
      <name val="Calibri"/>
      <family val="2"/>
    </font>
    <font>
      <b/>
      <sz val="11"/>
      <color indexed="9"/>
      <name val="Calibri"/>
      <family val="2"/>
    </font>
    <font>
      <sz val="11"/>
      <color indexed="53"/>
      <name val="Calibri"/>
      <family val="2"/>
    </font>
    <font>
      <sz val="11"/>
      <name val="Tms Rmn"/>
      <family val="1"/>
    </font>
    <font>
      <b/>
      <sz val="11"/>
      <color indexed="8"/>
      <name val="Calibri"/>
      <family val="2"/>
    </font>
    <font>
      <b/>
      <sz val="1"/>
      <color indexed="8"/>
      <name val="Courier"/>
      <family val="3"/>
    </font>
    <font>
      <b/>
      <sz val="11"/>
      <color indexed="62"/>
      <name val="Calibri"/>
      <family val="2"/>
    </font>
    <font>
      <sz val="11"/>
      <color indexed="48"/>
      <name val="Calibri"/>
      <family val="2"/>
    </font>
    <font>
      <u/>
      <sz val="11"/>
      <color theme="10"/>
      <name val="Calibri"/>
      <family val="2"/>
    </font>
    <font>
      <sz val="11"/>
      <color indexed="37"/>
      <name val="Calibri"/>
      <family val="2"/>
    </font>
    <font>
      <sz val="11"/>
      <color indexed="16"/>
      <name val="Calibri"/>
      <family val="2"/>
    </font>
    <font>
      <sz val="10"/>
      <color theme="1"/>
      <name val="Calibri"/>
      <family val="2"/>
      <scheme val="minor"/>
    </font>
    <font>
      <sz val="11"/>
      <color indexed="60"/>
      <name val="Calibri"/>
      <family val="2"/>
    </font>
    <font>
      <sz val="12"/>
      <name val="Helv"/>
    </font>
    <font>
      <b/>
      <i/>
      <sz val="16"/>
      <name val="Helv"/>
    </font>
    <font>
      <sz val="8"/>
      <color theme="1"/>
      <name val="Arial"/>
      <family val="2"/>
    </font>
    <font>
      <sz val="10"/>
      <name val="Helv"/>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sz val="10"/>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11"/>
      <color indexed="10"/>
      <name val="Calibri"/>
      <family val="2"/>
    </font>
    <font>
      <i/>
      <sz val="10"/>
      <color rgb="FF7F7F7F"/>
      <name val="Arial"/>
      <family val="2"/>
    </font>
    <font>
      <b/>
      <sz val="15"/>
      <color indexed="62"/>
      <name val="Calibri"/>
      <family val="2"/>
    </font>
    <font>
      <b/>
      <sz val="13"/>
      <color indexed="62"/>
      <name val="Calibri"/>
      <family val="2"/>
    </font>
    <font>
      <sz val="12"/>
      <name val="Times New Roman"/>
      <family val="1"/>
    </font>
    <font>
      <b/>
      <sz val="18"/>
      <color theme="3"/>
      <name val="Calibri Light"/>
      <family val="2"/>
      <scheme val="major"/>
    </font>
    <font>
      <b/>
      <sz val="11"/>
      <color indexed="56"/>
      <name val="Calibri"/>
      <family val="2"/>
    </font>
    <font>
      <sz val="11"/>
      <color indexed="62"/>
      <name val="Calibri"/>
      <family val="2"/>
    </font>
    <font>
      <sz val="11"/>
      <color indexed="52"/>
      <name val="Calibri"/>
      <family val="2"/>
    </font>
    <font>
      <sz val="8"/>
      <name val="Calibri"/>
      <family val="2"/>
      <scheme val="minor"/>
    </font>
    <font>
      <b/>
      <sz val="9"/>
      <color theme="0"/>
      <name val="Calibri"/>
      <family val="2"/>
      <scheme val="minor"/>
    </font>
    <font>
      <sz val="9"/>
      <color theme="0"/>
      <name val="Calibri"/>
      <family val="2"/>
      <scheme val="minor"/>
    </font>
    <font>
      <sz val="9"/>
      <color indexed="81"/>
      <name val="Tahoma"/>
      <family val="2"/>
    </font>
    <font>
      <b/>
      <sz val="9"/>
      <color indexed="8"/>
      <name val="Calibri"/>
      <family val="2"/>
      <scheme val="minor"/>
    </font>
    <font>
      <b/>
      <sz val="8"/>
      <color theme="1"/>
      <name val="Calibri"/>
      <family val="2"/>
      <scheme val="minor"/>
    </font>
    <font>
      <b/>
      <i/>
      <sz val="9"/>
      <name val="Calibri"/>
      <family val="2"/>
      <scheme val="minor"/>
    </font>
    <font>
      <b/>
      <i/>
      <sz val="8"/>
      <name val="Calibri"/>
      <family val="2"/>
      <scheme val="minor"/>
    </font>
    <font>
      <b/>
      <sz val="10"/>
      <color indexed="8"/>
      <name val="Calibri"/>
      <family val="2"/>
      <scheme val="minor"/>
    </font>
    <font>
      <b/>
      <sz val="9"/>
      <color indexed="8"/>
      <name val="Calibri Light"/>
      <family val="2"/>
      <scheme val="major"/>
    </font>
    <font>
      <sz val="7"/>
      <color indexed="8"/>
      <name val="Calibri Light"/>
      <family val="2"/>
      <scheme val="major"/>
    </font>
    <font>
      <sz val="7"/>
      <color theme="1"/>
      <name val="Calibri Light"/>
      <family val="2"/>
      <scheme val="major"/>
    </font>
    <font>
      <b/>
      <sz val="7"/>
      <name val="Calibri Light"/>
      <family val="2"/>
      <scheme val="major"/>
    </font>
    <font>
      <sz val="7"/>
      <name val="Calibri Light"/>
      <family val="2"/>
      <scheme val="major"/>
    </font>
    <font>
      <sz val="7"/>
      <color rgb="FFFF0000"/>
      <name val="Calibri Light"/>
      <family val="2"/>
      <scheme val="major"/>
    </font>
    <font>
      <sz val="8"/>
      <color theme="1"/>
      <name val="Calibri Light"/>
      <family val="2"/>
      <scheme val="major"/>
    </font>
    <font>
      <b/>
      <u/>
      <sz val="9"/>
      <color theme="1"/>
      <name val="Calibri Light"/>
      <family val="2"/>
      <scheme val="major"/>
    </font>
    <font>
      <u/>
      <sz val="9"/>
      <color theme="1"/>
      <name val="Calibri Light"/>
      <family val="2"/>
      <scheme val="major"/>
    </font>
    <font>
      <b/>
      <i/>
      <sz val="9"/>
      <name val="Calibri Light"/>
      <family val="2"/>
      <scheme val="major"/>
    </font>
    <font>
      <sz val="9"/>
      <color theme="1"/>
      <name val="Calibri Light"/>
      <family val="1"/>
      <scheme val="major"/>
    </font>
    <font>
      <sz val="9"/>
      <color theme="0"/>
      <name val="Calibri Light"/>
      <family val="2"/>
      <scheme val="major"/>
    </font>
    <font>
      <b/>
      <i/>
      <sz val="8"/>
      <name val="Calibri Light"/>
      <family val="2"/>
      <scheme val="major"/>
    </font>
    <font>
      <b/>
      <sz val="8"/>
      <name val="Calibri Light"/>
      <family val="2"/>
      <scheme val="major"/>
    </font>
    <font>
      <sz val="9"/>
      <color rgb="FF000000"/>
      <name val="Calibri"/>
      <family val="2"/>
      <scheme val="minor"/>
    </font>
    <font>
      <sz val="8"/>
      <name val="Arial"/>
      <family val="2"/>
    </font>
    <font>
      <strike/>
      <sz val="9"/>
      <color theme="0"/>
      <name val="Calibri"/>
      <family val="2"/>
      <scheme val="minor"/>
    </font>
    <font>
      <sz val="8"/>
      <name val="Arial"/>
      <family val="2"/>
    </font>
    <font>
      <u/>
      <sz val="10"/>
      <color indexed="12"/>
      <name val="Arial"/>
      <family val="2"/>
    </font>
    <font>
      <sz val="10"/>
      <color indexed="8"/>
      <name val="Calibri"/>
      <family val="2"/>
    </font>
    <font>
      <u/>
      <sz val="10"/>
      <color theme="10"/>
      <name val="arial"/>
      <family val="2"/>
    </font>
    <font>
      <sz val="9"/>
      <color theme="1" tint="0.249977111117893"/>
      <name val="Calibri Light"/>
      <family val="2"/>
      <scheme val="major"/>
    </font>
    <font>
      <sz val="9"/>
      <color theme="1" tint="0.249977111117893"/>
      <name val="Calibri Light"/>
      <family val="2"/>
    </font>
    <font>
      <sz val="8"/>
      <name val="Arial"/>
      <family val="2"/>
    </font>
    <font>
      <sz val="8"/>
      <name val="Arial"/>
      <family val="2"/>
    </font>
    <font>
      <sz val="8"/>
      <name val="Arial"/>
      <family val="2"/>
    </font>
  </fonts>
  <fills count="104">
    <fill>
      <patternFill patternType="none"/>
    </fill>
    <fill>
      <patternFill patternType="gray125"/>
    </fill>
    <fill>
      <patternFill patternType="solid">
        <fgColor indexed="49"/>
      </patternFill>
    </fill>
    <fill>
      <patternFill patternType="solid">
        <fgColor indexed="22"/>
      </patternFill>
    </fill>
    <fill>
      <patternFill patternType="solid">
        <fgColor indexed="23"/>
      </patternFill>
    </fill>
    <fill>
      <patternFill patternType="solid">
        <fgColor indexed="44"/>
      </patternFill>
    </fill>
    <fill>
      <patternFill patternType="solid">
        <fgColor indexed="41"/>
      </patternFill>
    </fill>
    <fill>
      <patternFill patternType="solid">
        <fgColor theme="0" tint="-0.249977111117893"/>
        <bgColor indexed="64"/>
      </patternFill>
    </fill>
    <fill>
      <patternFill patternType="solid">
        <fgColor indexed="22"/>
        <bgColor indexed="64"/>
      </patternFill>
    </fill>
    <fill>
      <patternFill patternType="solid">
        <fgColor rgb="FFB2B2B2"/>
        <bgColor indexed="64"/>
      </patternFill>
    </fill>
    <fill>
      <patternFill patternType="solid">
        <fgColor indexed="9"/>
        <bgColor indexed="64"/>
      </patternFill>
    </fill>
    <fill>
      <patternFill patternType="solid">
        <fgColor rgb="FFBFBFB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indexed="60"/>
      </patternFill>
    </fill>
    <fill>
      <patternFill patternType="solid">
        <fgColor rgb="FFDDDDDD"/>
        <bgColor indexed="64"/>
      </patternFill>
    </fill>
    <fill>
      <patternFill patternType="solid">
        <fgColor theme="0" tint="-0.34998626667073579"/>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2"/>
        <bgColor indexed="42"/>
      </patternFill>
    </fill>
    <fill>
      <patternFill patternType="solid">
        <fgColor indexed="35"/>
        <bgColor indexed="35"/>
      </patternFill>
    </fill>
    <fill>
      <patternFill patternType="solid">
        <fgColor indexed="9"/>
        <bgColor indexed="9"/>
      </patternFill>
    </fill>
    <fill>
      <patternFill patternType="solid">
        <fgColor indexed="18"/>
        <bgColor indexed="18"/>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23"/>
        <bgColor indexed="23"/>
      </patternFill>
    </fill>
    <fill>
      <patternFill patternType="solid">
        <fgColor indexed="49"/>
        <bgColor indexed="49"/>
      </patternFill>
    </fill>
    <fill>
      <patternFill patternType="solid">
        <fgColor indexed="53"/>
        <bgColor indexed="53"/>
      </patternFill>
    </fill>
    <fill>
      <patternFill patternType="solid">
        <fgColor indexed="52"/>
        <bgColor indexed="52"/>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9" tint="0.79998168889431442"/>
        <bgColor indexed="64"/>
      </patternFill>
    </fill>
    <fill>
      <patternFill patternType="solid">
        <fgColor rgb="FFD9D9D9"/>
        <bgColor indexed="64"/>
      </patternFill>
    </fill>
    <fill>
      <patternFill patternType="solid">
        <fgColor rgb="FFFFFFCC"/>
      </patternFill>
    </fill>
    <fill>
      <patternFill patternType="solid">
        <fgColor indexed="31"/>
        <bgColor indexed="64"/>
      </patternFill>
    </fill>
  </fills>
  <borders count="333">
    <border>
      <left/>
      <right/>
      <top/>
      <bottom/>
      <diagonal/>
    </border>
    <border>
      <left style="thin">
        <color indexed="18"/>
      </left>
      <right style="thin">
        <color indexed="18"/>
      </right>
      <top style="thin">
        <color indexed="18"/>
      </top>
      <bottom style="thin">
        <color indexed="18"/>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thin">
        <color indexed="23"/>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style="medium">
        <color indexed="55"/>
      </top>
      <bottom/>
      <diagonal/>
    </border>
    <border>
      <left style="thin">
        <color indexed="55"/>
      </left>
      <right style="medium">
        <color indexed="55"/>
      </right>
      <top style="medium">
        <color indexed="55"/>
      </top>
      <bottom/>
      <diagonal/>
    </border>
    <border>
      <left style="thin">
        <color indexed="55"/>
      </left>
      <right style="medium">
        <color indexed="55"/>
      </right>
      <top/>
      <bottom style="thin">
        <color indexed="5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rgb="FF808080"/>
      </left>
      <right style="thin">
        <color rgb="FF808080"/>
      </right>
      <top style="thin">
        <color rgb="FF808080"/>
      </top>
      <bottom style="thin">
        <color rgb="FF808080"/>
      </bottom>
      <diagonal/>
    </border>
    <border>
      <left style="thin">
        <color indexed="23"/>
      </left>
      <right style="thin">
        <color indexed="23"/>
      </right>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indexed="55"/>
      </left>
      <right style="thin">
        <color indexed="55"/>
      </right>
      <top style="medium">
        <color indexed="55"/>
      </top>
      <bottom/>
      <diagonal/>
    </border>
    <border>
      <left style="thin">
        <color indexed="55"/>
      </left>
      <right style="thin">
        <color indexed="55"/>
      </right>
      <top/>
      <bottom/>
      <diagonal/>
    </border>
    <border>
      <left style="medium">
        <color indexed="55"/>
      </left>
      <right style="thin">
        <color indexed="55"/>
      </right>
      <top/>
      <bottom style="thin">
        <color indexed="55"/>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indexed="23"/>
      </right>
      <top style="thin">
        <color indexed="23"/>
      </top>
      <bottom style="thin">
        <color indexed="23"/>
      </bottom>
      <diagonal/>
    </border>
    <border>
      <left style="medium">
        <color theme="0" tint="-0.499984740745262"/>
      </left>
      <right/>
      <top style="medium">
        <color theme="0" tint="-0.499984740745262"/>
      </top>
      <bottom/>
      <diagonal/>
    </border>
    <border>
      <left style="medium">
        <color theme="0" tint="-0.499984740745262"/>
      </left>
      <right/>
      <top/>
      <bottom style="thin">
        <color theme="0" tint="-0.499984740745262"/>
      </bottom>
      <diagonal/>
    </border>
    <border>
      <left style="thin">
        <color theme="0" tint="-0.499984740745262"/>
      </left>
      <right/>
      <top/>
      <bottom style="thin">
        <color theme="0" tint="-0.499984740745262"/>
      </bottom>
      <diagonal/>
    </border>
    <border>
      <left/>
      <right style="medium">
        <color rgb="FF808080"/>
      </right>
      <top/>
      <bottom/>
      <diagonal/>
    </border>
    <border>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right style="medium">
        <color indexed="55"/>
      </right>
      <top style="thin">
        <color indexed="55"/>
      </top>
      <bottom style="thin">
        <color indexed="55"/>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indexed="23"/>
      </left>
      <right style="thin">
        <color indexed="23"/>
      </right>
      <top style="thin">
        <color indexed="23"/>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right style="thin">
        <color indexed="23"/>
      </right>
      <top style="medium">
        <color indexed="23"/>
      </top>
      <bottom/>
      <diagonal/>
    </border>
    <border>
      <left/>
      <right style="medium">
        <color indexed="23"/>
      </right>
      <top style="medium">
        <color indexed="23"/>
      </top>
      <bottom/>
      <diagonal/>
    </border>
    <border>
      <left/>
      <right style="thin">
        <color indexed="23"/>
      </right>
      <top/>
      <bottom style="thin">
        <color indexed="23"/>
      </bottom>
      <diagonal/>
    </border>
    <border>
      <left/>
      <right style="medium">
        <color indexed="23"/>
      </right>
      <top/>
      <bottom style="thin">
        <color indexed="23"/>
      </bottom>
      <diagonal/>
    </border>
    <border>
      <left/>
      <right style="medium">
        <color indexed="23"/>
      </right>
      <top style="thin">
        <color indexed="23"/>
      </top>
      <bottom style="medium">
        <color indexed="23"/>
      </bottom>
      <diagonal/>
    </border>
    <border>
      <left/>
      <right style="medium">
        <color indexed="23"/>
      </right>
      <top style="medium">
        <color indexed="23"/>
      </top>
      <bottom style="medium">
        <color indexed="23"/>
      </bottom>
      <diagonal/>
    </border>
    <border>
      <left/>
      <right style="medium">
        <color indexed="55"/>
      </right>
      <top/>
      <bottom style="thin">
        <color indexed="23"/>
      </bottom>
      <diagonal/>
    </border>
    <border>
      <left/>
      <right style="medium">
        <color indexed="55"/>
      </right>
      <top style="thin">
        <color indexed="55"/>
      </top>
      <bottom style="medium">
        <color indexed="55"/>
      </bottom>
      <diagonal/>
    </border>
    <border>
      <left/>
      <right style="thin">
        <color theme="0" tint="-0.499984740745262"/>
      </right>
      <top style="thin">
        <color theme="0" tint="-0.499984740745262"/>
      </top>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medium">
        <color rgb="FF808080"/>
      </left>
      <right style="medium">
        <color rgb="FF808080"/>
      </right>
      <top style="medium">
        <color rgb="FF808080"/>
      </top>
      <bottom/>
      <diagonal/>
    </border>
    <border>
      <left style="medium">
        <color theme="1" tint="0.499984740745262"/>
      </left>
      <right style="thin">
        <color theme="1" tint="0.499984740745262"/>
      </right>
      <top style="thin">
        <color theme="1" tint="0.499984740745262"/>
      </top>
      <bottom/>
      <diagonal/>
    </border>
    <border>
      <left style="thin">
        <color theme="0" tint="-0.499984740745262"/>
      </left>
      <right/>
      <top/>
      <bottom/>
      <diagonal/>
    </border>
    <border>
      <left style="medium">
        <color rgb="FF808080"/>
      </left>
      <right style="medium">
        <color rgb="FF808080"/>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17"/>
      </bottom>
      <diagonal/>
    </border>
    <border>
      <left/>
      <right/>
      <top/>
      <bottom style="double">
        <color indexed="5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right/>
      <top style="thin">
        <color indexed="48"/>
      </top>
      <bottom style="double">
        <color indexed="48"/>
      </bottom>
      <diagonal/>
    </border>
    <border>
      <left style="thin">
        <color theme="0" tint="-0.499984740745262"/>
      </left>
      <right/>
      <top style="thin">
        <color theme="0" tint="-0.499984740745262"/>
      </top>
      <bottom/>
      <diagonal/>
    </border>
    <border>
      <left style="medium">
        <color theme="1" tint="0.499984740745262"/>
      </left>
      <right style="thin">
        <color theme="1" tint="0.499984740745262"/>
      </right>
      <top/>
      <bottom style="thin">
        <color theme="0" tint="-0.499984740745262"/>
      </bottom>
      <diagonal/>
    </border>
    <border>
      <left style="medium">
        <color rgb="FF92D050"/>
      </left>
      <right/>
      <top style="medium">
        <color rgb="FF92D050"/>
      </top>
      <bottom/>
      <diagonal/>
    </border>
    <border>
      <left style="thin">
        <color rgb="FF92D050"/>
      </left>
      <right style="medium">
        <color rgb="FF92D050"/>
      </right>
      <top style="medium">
        <color rgb="FF92D050"/>
      </top>
      <bottom/>
      <diagonal/>
    </border>
    <border>
      <left style="medium">
        <color rgb="FF92D050"/>
      </left>
      <right/>
      <top/>
      <bottom style="medium">
        <color rgb="FF92D050"/>
      </bottom>
      <diagonal/>
    </border>
    <border>
      <left style="thin">
        <color rgb="FF92D050"/>
      </left>
      <right style="medium">
        <color rgb="FF92D050"/>
      </right>
      <top/>
      <bottom style="medium">
        <color rgb="FF92D050"/>
      </bottom>
      <diagonal/>
    </border>
    <border>
      <left style="medium">
        <color rgb="FF92D050"/>
      </left>
      <right/>
      <top/>
      <bottom/>
      <diagonal/>
    </border>
    <border>
      <left style="thin">
        <color rgb="FF92D050"/>
      </left>
      <right style="medium">
        <color rgb="FF92D050"/>
      </right>
      <top/>
      <bottom/>
      <diagonal/>
    </border>
    <border>
      <left style="medium">
        <color rgb="FF92D050"/>
      </left>
      <right/>
      <top style="medium">
        <color rgb="FF92D050"/>
      </top>
      <bottom style="medium">
        <color rgb="FF92D050"/>
      </bottom>
      <diagonal/>
    </border>
    <border>
      <left style="thin">
        <color rgb="FF92D050"/>
      </left>
      <right style="medium">
        <color rgb="FF92D050"/>
      </right>
      <top style="medium">
        <color rgb="FF92D050"/>
      </top>
      <bottom style="medium">
        <color rgb="FF92D050"/>
      </bottom>
      <diagonal/>
    </border>
    <border>
      <left style="medium">
        <color rgb="FF92D050"/>
      </left>
      <right/>
      <top style="medium">
        <color rgb="FF92D050"/>
      </top>
      <bottom style="double">
        <color rgb="FF92D050"/>
      </bottom>
      <diagonal/>
    </border>
    <border>
      <left style="thin">
        <color rgb="FF92D050"/>
      </left>
      <right style="medium">
        <color rgb="FF92D050"/>
      </right>
      <top style="medium">
        <color rgb="FF92D050"/>
      </top>
      <bottom style="double">
        <color rgb="FF92D050"/>
      </bottom>
      <diagonal/>
    </border>
    <border>
      <left style="medium">
        <color rgb="FF92D050"/>
      </left>
      <right style="thin">
        <color rgb="FF92D050"/>
      </right>
      <top style="medium">
        <color rgb="FF92D050"/>
      </top>
      <bottom/>
      <diagonal/>
    </border>
    <border>
      <left style="medium">
        <color rgb="FF92D050"/>
      </left>
      <right style="thin">
        <color rgb="FF92D050"/>
      </right>
      <top/>
      <bottom style="medium">
        <color rgb="FF92D050"/>
      </bottom>
      <diagonal/>
    </border>
    <border>
      <left style="medium">
        <color rgb="FF92D050"/>
      </left>
      <right style="thin">
        <color rgb="FF92D050"/>
      </right>
      <top/>
      <bottom/>
      <diagonal/>
    </border>
    <border>
      <left style="medium">
        <color rgb="FF92D050"/>
      </left>
      <right style="thin">
        <color rgb="FF92D050"/>
      </right>
      <top style="medium">
        <color rgb="FF92D050"/>
      </top>
      <bottom style="medium">
        <color rgb="FF92D050"/>
      </bottom>
      <diagonal/>
    </border>
    <border>
      <left style="thin">
        <color theme="0" tint="-0.499984740745262"/>
      </left>
      <right style="thin">
        <color indexed="55"/>
      </right>
      <top/>
      <bottom style="thin">
        <color indexed="55"/>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style="thin">
        <color indexed="55"/>
      </bottom>
      <diagonal/>
    </border>
    <border>
      <left style="thin">
        <color indexed="55"/>
      </left>
      <right/>
      <top style="thin">
        <color theme="0" tint="-0.499984740745262"/>
      </top>
      <bottom style="thin">
        <color indexed="55"/>
      </bottom>
      <diagonal/>
    </border>
    <border>
      <left/>
      <right style="thin">
        <color theme="0" tint="-0.499984740745262"/>
      </right>
      <top style="thin">
        <color theme="0" tint="-0.499984740745262"/>
      </top>
      <bottom style="thin">
        <color indexed="55"/>
      </bottom>
      <diagonal/>
    </border>
    <border>
      <left style="thin">
        <color theme="0" tint="-0.499984740745262"/>
      </left>
      <right style="thin">
        <color indexed="55"/>
      </right>
      <top/>
      <bottom/>
      <diagonal/>
    </border>
    <border>
      <left style="thin">
        <color indexed="55"/>
      </left>
      <right style="thin">
        <color theme="0" tint="-0.499984740745262"/>
      </right>
      <top style="thin">
        <color indexed="55"/>
      </top>
      <bottom style="thin">
        <color indexed="55"/>
      </bottom>
      <diagonal/>
    </border>
    <border>
      <left style="thin">
        <color indexed="18"/>
      </left>
      <right style="thin">
        <color indexed="18"/>
      </right>
      <top style="thin">
        <color indexed="18"/>
      </top>
      <bottom style="thin">
        <color indexed="18"/>
      </bottom>
      <diagonal/>
    </border>
    <border>
      <left style="thin">
        <color theme="0" tint="-0.499984740745262"/>
      </left>
      <right style="thin">
        <color theme="0" tint="-0.499984740745262"/>
      </right>
      <top style="thin">
        <color indexed="55"/>
      </top>
      <bottom style="thin">
        <color theme="0" tint="-0.499984740745262"/>
      </bottom>
      <diagonal/>
    </border>
    <border>
      <left style="medium">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medium">
        <color theme="0" tint="-0.34998626667073579"/>
      </right>
      <top style="thin">
        <color theme="0" tint="-0.34998626667073579"/>
      </top>
      <bottom style="medium">
        <color theme="0" tint="-0.499984740745262"/>
      </bottom>
      <diagonal/>
    </border>
    <border>
      <left style="thin">
        <color indexed="55"/>
      </left>
      <right style="thin">
        <color indexed="55"/>
      </right>
      <top style="thin">
        <color indexed="23"/>
      </top>
      <bottom style="thin">
        <color indexed="55"/>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style="medium">
        <color rgb="FF808080"/>
      </right>
      <top style="medium">
        <color rgb="FF808080"/>
      </top>
      <bottom style="medium">
        <color rgb="FF808080"/>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medium">
        <color rgb="FF808080"/>
      </left>
      <right/>
      <top style="medium">
        <color rgb="FF808080"/>
      </top>
      <bottom style="medium">
        <color rgb="FF808080"/>
      </bottom>
      <diagonal/>
    </border>
    <border>
      <left style="thin">
        <color indexed="55"/>
      </left>
      <right style="medium">
        <color indexed="55"/>
      </right>
      <top style="thin">
        <color indexed="55"/>
      </top>
      <bottom style="medium">
        <color indexed="55"/>
      </bottom>
      <diagonal/>
    </border>
    <border>
      <left style="thin">
        <color indexed="18"/>
      </left>
      <right style="thin">
        <color indexed="18"/>
      </right>
      <top style="thin">
        <color indexed="18"/>
      </top>
      <bottom style="thin">
        <color indexed="18"/>
      </bottom>
      <diagonal/>
    </border>
    <border>
      <left style="thin">
        <color indexed="55"/>
      </left>
      <right style="thin">
        <color indexed="55"/>
      </right>
      <top style="thin">
        <color indexed="55"/>
      </top>
      <bottom style="medium">
        <color indexed="55"/>
      </bottom>
      <diagonal/>
    </border>
    <border>
      <left style="thin">
        <color indexed="23"/>
      </left>
      <right style="thin">
        <color indexed="23"/>
      </right>
      <top style="thin">
        <color indexed="23"/>
      </top>
      <bottom style="thin">
        <color indexed="64"/>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theme="0" tint="-0.499984740745262"/>
      </left>
      <right style="medium">
        <color rgb="FF808080"/>
      </right>
      <top style="medium">
        <color rgb="FF808080"/>
      </top>
      <bottom style="thin">
        <color theme="0" tint="-0.499984740745262"/>
      </bottom>
      <diagonal/>
    </border>
    <border>
      <left style="thin">
        <color theme="0" tint="-0.499984740745262"/>
      </left>
      <right style="thin">
        <color theme="0" tint="-0.499984740745262"/>
      </right>
      <top style="medium">
        <color rgb="FF808080"/>
      </top>
      <bottom style="thin">
        <color theme="0" tint="-0.499984740745262"/>
      </bottom>
      <diagonal/>
    </border>
    <border>
      <left style="thin">
        <color theme="1" tint="0.499984740745262"/>
      </left>
      <right style="thin">
        <color theme="1" tint="0.499984740745262"/>
      </right>
      <top style="thin">
        <color theme="1" tint="0.499984740745262"/>
      </top>
      <bottom style="medium">
        <color rgb="FF808080"/>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medium">
        <color indexed="55"/>
      </left>
      <right style="thin">
        <color indexed="55"/>
      </right>
      <top style="thin">
        <color indexed="55"/>
      </top>
      <bottom style="thin">
        <color indexed="55"/>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right style="thin">
        <color theme="0" tint="-0.499984740745262"/>
      </right>
      <top/>
      <bottom/>
      <diagonal/>
    </border>
    <border>
      <left style="thin">
        <color rgb="FF808080"/>
      </left>
      <right style="thin">
        <color theme="0" tint="-0.499984740745262"/>
      </right>
      <top style="thin">
        <color theme="0" tint="-0.499984740745262"/>
      </top>
      <bottom style="thin">
        <color theme="0" tint="-0.499984740745262"/>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55"/>
      </left>
      <right style="thin">
        <color indexed="55"/>
      </right>
      <top style="thin">
        <color indexed="55"/>
      </top>
      <bottom style="thin">
        <color indexed="55"/>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
      <left style="thin">
        <color theme="0" tint="-0.34998626667073579"/>
      </left>
      <right style="thin">
        <color theme="0" tint="-0.34998626667073579"/>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diagonal/>
    </border>
    <border>
      <left style="thin">
        <color theme="1" tint="0.499984740745262"/>
      </left>
      <right style="medium">
        <color rgb="FF92D050"/>
      </right>
      <top style="thin">
        <color theme="1" tint="0.499984740745262"/>
      </top>
      <bottom style="thin">
        <color theme="1"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1" tint="0.499984740745262"/>
      </right>
      <top style="medium">
        <color theme="0" tint="-0.499984740745262"/>
      </top>
      <bottom style="medium">
        <color theme="0" tint="-0.499984740745262"/>
      </bottom>
      <diagonal/>
    </border>
    <border>
      <left style="thin">
        <color theme="1" tint="0.499984740745262"/>
      </left>
      <right style="thin">
        <color theme="1" tint="0.499984740745262"/>
      </right>
      <top style="medium">
        <color theme="0" tint="-0.499984740745262"/>
      </top>
      <bottom style="medium">
        <color theme="0" tint="-0.499984740745262"/>
      </bottom>
      <diagonal/>
    </border>
    <border>
      <left style="thin">
        <color indexed="23"/>
      </left>
      <right style="thin">
        <color indexed="23"/>
      </right>
      <top style="thin">
        <color indexed="23"/>
      </top>
      <bottom style="medium">
        <color indexed="23"/>
      </bottom>
      <diagonal/>
    </border>
    <border>
      <left/>
      <right style="medium">
        <color rgb="FF808080"/>
      </right>
      <top style="medium">
        <color rgb="FF808080"/>
      </top>
      <bottom style="thin">
        <color rgb="FF808080"/>
      </bottom>
      <diagonal/>
    </border>
    <border>
      <left/>
      <right style="medium">
        <color rgb="FF808080"/>
      </right>
      <top style="thin">
        <color rgb="FF808080"/>
      </top>
      <bottom style="thin">
        <color rgb="FF808080"/>
      </bottom>
      <diagonal/>
    </border>
    <border>
      <left style="medium">
        <color rgb="FF808080"/>
      </left>
      <right/>
      <top style="thin">
        <color rgb="FF808080"/>
      </top>
      <bottom style="thin">
        <color rgb="FF808080"/>
      </bottom>
      <diagonal/>
    </border>
    <border>
      <left style="medium">
        <color theme="1" tint="0.499984740745262"/>
      </left>
      <right style="medium">
        <color theme="1" tint="0.499984740745262"/>
      </right>
      <top style="thin">
        <color rgb="FF808080"/>
      </top>
      <bottom style="thin">
        <color rgb="FF808080"/>
      </bottom>
      <diagonal/>
    </border>
    <border>
      <left style="thin">
        <color theme="1" tint="0.499984740745262"/>
      </left>
      <right/>
      <top style="thin">
        <color rgb="FF808080"/>
      </top>
      <bottom style="thin">
        <color rgb="FF808080"/>
      </bottom>
      <diagonal/>
    </border>
    <border>
      <left style="thin">
        <color theme="1" tint="0.499984740745262"/>
      </left>
      <right style="thin">
        <color theme="1" tint="0.499984740745262"/>
      </right>
      <top style="thin">
        <color rgb="FF808080"/>
      </top>
      <bottom style="thin">
        <color theme="1" tint="0.499984740745262"/>
      </bottom>
      <diagonal/>
    </border>
    <border>
      <left style="medium">
        <color rgb="FF808080"/>
      </left>
      <right/>
      <top style="thin">
        <color theme="1" tint="0.499984740745262"/>
      </top>
      <bottom style="thin">
        <color theme="1" tint="0.499984740745262"/>
      </bottom>
      <diagonal/>
    </border>
    <border>
      <left style="medium">
        <color rgb="FF808080"/>
      </left>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55"/>
      </left>
      <right style="thin">
        <color indexed="55"/>
      </right>
      <top/>
      <bottom style="thin">
        <color indexed="55"/>
      </bottom>
      <diagonal/>
    </border>
    <border>
      <left/>
      <right style="medium">
        <color indexed="23"/>
      </right>
      <top/>
      <bottom/>
      <diagonal/>
    </border>
    <border>
      <left style="thin">
        <color indexed="55"/>
      </left>
      <right style="medium">
        <color indexed="55"/>
      </right>
      <top style="thin">
        <color indexed="55"/>
      </top>
      <bottom style="thin">
        <color indexed="55"/>
      </bottom>
      <diagonal/>
    </border>
    <border>
      <left style="medium">
        <color indexed="55"/>
      </left>
      <right style="thin">
        <color indexed="55"/>
      </right>
      <top style="thin">
        <color indexed="55"/>
      </top>
      <bottom style="medium">
        <color indexed="55"/>
      </bottom>
      <diagonal/>
    </border>
    <border>
      <left style="medium">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medium">
        <color rgb="FF92D050"/>
      </left>
      <right style="thin">
        <color rgb="FF92D050"/>
      </right>
      <top style="medium">
        <color rgb="FF92D050"/>
      </top>
      <bottom style="double">
        <color rgb="FF92D050"/>
      </bottom>
      <diagonal/>
    </border>
    <border>
      <left/>
      <right/>
      <top style="thin">
        <color indexed="23"/>
      </top>
      <bottom style="thin">
        <color indexed="23"/>
      </bottom>
      <diagonal/>
    </border>
    <border>
      <left style="medium">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style="thin">
        <color rgb="FF808080"/>
      </bottom>
      <diagonal/>
    </border>
    <border>
      <left style="medium">
        <color theme="0" tint="-0.499984740745262"/>
      </left>
      <right style="thin">
        <color theme="0" tint="-0.499984740745262"/>
      </right>
      <top style="medium">
        <color theme="0" tint="-0.499984740745262"/>
      </top>
      <bottom/>
      <diagonal/>
    </border>
  </borders>
  <cellStyleXfs count="15923">
    <xf numFmtId="0" fontId="0" fillId="0" borderId="0"/>
    <xf numFmtId="9" fontId="1" fillId="0" borderId="0" applyFont="0" applyFill="0" applyBorder="0" applyAlignment="0" applyProtection="0"/>
    <xf numFmtId="0" fontId="2" fillId="0" borderId="0"/>
    <xf numFmtId="4" fontId="3" fillId="2" borderId="1" applyNumberFormat="0" applyProtection="0">
      <alignment horizontal="left" vertical="center" indent="1"/>
    </xf>
    <xf numFmtId="41" fontId="2" fillId="0" borderId="0" applyFont="0" applyFill="0" applyBorder="0" applyAlignment="0" applyProtection="0"/>
    <xf numFmtId="0" fontId="3" fillId="3" borderId="1" applyNumberFormat="0" applyProtection="0">
      <alignment horizontal="left" vertical="center" indent="1"/>
    </xf>
    <xf numFmtId="0" fontId="3" fillId="4" borderId="1" applyNumberFormat="0" applyProtection="0">
      <alignment horizontal="left" vertical="center" indent="1"/>
    </xf>
    <xf numFmtId="0" fontId="3" fillId="5" borderId="1" applyNumberFormat="0" applyProtection="0">
      <alignment horizontal="left" vertical="center" indent="1"/>
    </xf>
    <xf numFmtId="0" fontId="3" fillId="6" borderId="1" applyNumberFormat="0" applyProtection="0">
      <alignment horizontal="left" vertical="center" indent="1"/>
    </xf>
    <xf numFmtId="0" fontId="6" fillId="0" borderId="0"/>
    <xf numFmtId="41" fontId="1"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0" fontId="6" fillId="0" borderId="0"/>
    <xf numFmtId="0" fontId="15" fillId="0" borderId="0"/>
    <xf numFmtId="165" fontId="1" fillId="0" borderId="0" applyFont="0" applyFill="0" applyBorder="0" applyAlignment="0" applyProtection="0"/>
    <xf numFmtId="0" fontId="1" fillId="0" borderId="0"/>
    <xf numFmtId="0" fontId="3" fillId="0" borderId="0"/>
    <xf numFmtId="172" fontId="6" fillId="0" borderId="0" applyFont="0" applyFill="0" applyBorder="0" applyAlignment="0" applyProtection="0"/>
    <xf numFmtId="173" fontId="6" fillId="0" borderId="0" applyFont="0" applyFill="0" applyBorder="0" applyAlignment="0" applyProtection="0"/>
    <xf numFmtId="9" fontId="15" fillId="0" borderId="0" applyFont="0" applyFill="0" applyBorder="0" applyAlignment="0" applyProtection="0"/>
    <xf numFmtId="0" fontId="3" fillId="16" borderId="0"/>
    <xf numFmtId="9" fontId="15" fillId="0" borderId="0" applyFont="0" applyFill="0" applyBorder="0" applyAlignment="0" applyProtection="0"/>
    <xf numFmtId="0" fontId="6" fillId="0" borderId="0"/>
    <xf numFmtId="173" fontId="6" fillId="0" borderId="0" applyFont="0" applyFill="0" applyBorder="0" applyAlignment="0" applyProtection="0"/>
    <xf numFmtId="0" fontId="1" fillId="0" borderId="0"/>
    <xf numFmtId="165" fontId="1" fillId="0" borderId="0" applyFont="0" applyFill="0" applyBorder="0" applyAlignment="0" applyProtection="0"/>
    <xf numFmtId="0" fontId="18" fillId="0" borderId="0"/>
    <xf numFmtId="165" fontId="18" fillId="0" borderId="0" applyFont="0" applyFill="0" applyBorder="0" applyAlignment="0" applyProtection="0"/>
    <xf numFmtId="0" fontId="6"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6" fillId="0" borderId="0"/>
    <xf numFmtId="165" fontId="6"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6" fillId="0" borderId="0"/>
    <xf numFmtId="9" fontId="6" fillId="0" borderId="0" applyFont="0" applyFill="0" applyBorder="0" applyAlignment="0" applyProtection="0"/>
    <xf numFmtId="9" fontId="15" fillId="0" borderId="0" applyFont="0" applyFill="0" applyBorder="0" applyAlignment="0" applyProtection="0"/>
    <xf numFmtId="0" fontId="2" fillId="0" borderId="0"/>
    <xf numFmtId="0" fontId="20" fillId="0" borderId="0"/>
    <xf numFmtId="0" fontId="1" fillId="0" borderId="0"/>
    <xf numFmtId="43" fontId="15" fillId="0" borderId="0" applyFont="0" applyFill="0" applyBorder="0" applyAlignment="0" applyProtection="0"/>
    <xf numFmtId="167" fontId="18"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 fontId="3" fillId="2" borderId="78" applyNumberFormat="0" applyProtection="0">
      <alignment horizontal="left" vertical="center" indent="1"/>
    </xf>
    <xf numFmtId="165" fontId="2" fillId="0" borderId="0" applyFont="0" applyFill="0" applyBorder="0" applyAlignment="0" applyProtection="0"/>
    <xf numFmtId="0" fontId="3" fillId="3" borderId="78" applyNumberFormat="0" applyProtection="0">
      <alignment horizontal="left" vertical="center" indent="1"/>
    </xf>
    <xf numFmtId="0" fontId="3" fillId="4" borderId="78" applyNumberFormat="0" applyProtection="0">
      <alignment horizontal="left" vertical="center" indent="1"/>
    </xf>
    <xf numFmtId="0" fontId="3" fillId="5" borderId="78" applyNumberFormat="0" applyProtection="0">
      <alignment horizontal="left" vertical="center" indent="1"/>
    </xf>
    <xf numFmtId="0" fontId="3" fillId="6" borderId="78" applyNumberFormat="0" applyProtection="0">
      <alignment horizontal="left" vertical="center" indent="1"/>
    </xf>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6" fontId="15" fillId="0" borderId="0" applyFont="0" applyFill="0" applyBorder="0" applyAlignment="0" applyProtection="0"/>
    <xf numFmtId="0" fontId="32" fillId="0" borderId="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5"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0" borderId="0" applyNumberFormat="0" applyBorder="0" applyAlignment="0" applyProtection="0"/>
    <xf numFmtId="0" fontId="34" fillId="5" borderId="0" applyNumberFormat="0" applyBorder="0" applyAlignment="0" applyProtection="0"/>
    <xf numFmtId="0" fontId="34" fillId="45" borderId="0" applyNumberFormat="0" applyBorder="0" applyAlignment="0" applyProtection="0"/>
    <xf numFmtId="0" fontId="34" fillId="5"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0" borderId="0" applyNumberFormat="0" applyBorder="0" applyAlignment="0" applyProtection="0"/>
    <xf numFmtId="0" fontId="34" fillId="5" borderId="0" applyNumberFormat="0" applyBorder="0" applyAlignment="0" applyProtection="0"/>
    <xf numFmtId="0" fontId="34" fillId="45" borderId="0" applyNumberFormat="0" applyBorder="0" applyAlignment="0" applyProtection="0"/>
    <xf numFmtId="0" fontId="34" fillId="5"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0" borderId="0" applyNumberFormat="0" applyBorder="0" applyAlignment="0" applyProtection="0"/>
    <xf numFmtId="0" fontId="34" fillId="5" borderId="0" applyNumberFormat="0" applyBorder="0" applyAlignment="0" applyProtection="0"/>
    <xf numFmtId="0" fontId="34" fillId="45" borderId="0" applyNumberFormat="0" applyBorder="0" applyAlignment="0" applyProtection="0"/>
    <xf numFmtId="0" fontId="33" fillId="46"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48" borderId="0" applyNumberFormat="0" applyBorder="0" applyAlignment="0" applyProtection="0"/>
    <xf numFmtId="0" fontId="33" fillId="46"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48" borderId="0" applyNumberFormat="0" applyBorder="0" applyAlignment="0" applyProtection="0"/>
    <xf numFmtId="0" fontId="33" fillId="46"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52"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52" borderId="0" applyNumberFormat="0" applyBorder="0" applyAlignment="0" applyProtection="0"/>
    <xf numFmtId="0" fontId="35" fillId="38" borderId="0" applyNumberFormat="0" applyBorder="0" applyAlignment="0" applyProtection="0"/>
    <xf numFmtId="0" fontId="36" fillId="39" borderId="0" applyNumberFormat="0" applyBorder="0" applyAlignment="0" applyProtection="0"/>
    <xf numFmtId="0" fontId="37" fillId="3" borderId="79" applyNumberFormat="0" applyAlignment="0" applyProtection="0"/>
    <xf numFmtId="0" fontId="37" fillId="3" borderId="79" applyNumberFormat="0" applyAlignment="0" applyProtection="0"/>
    <xf numFmtId="0" fontId="38" fillId="53" borderId="84" applyNumberFormat="0" applyAlignment="0" applyProtection="0"/>
    <xf numFmtId="0" fontId="39" fillId="0" borderId="85" applyNumberFormat="0" applyFill="0" applyAlignment="0" applyProtection="0"/>
    <xf numFmtId="0" fontId="38" fillId="53" borderId="84" applyNumberFormat="0" applyAlignment="0" applyProtection="0"/>
    <xf numFmtId="0" fontId="40" fillId="42" borderId="79" applyNumberFormat="0" applyAlignment="0" applyProtection="0"/>
    <xf numFmtId="0" fontId="41" fillId="3" borderId="86" applyNumberFormat="0" applyAlignment="0" applyProtection="0"/>
    <xf numFmtId="0" fontId="36" fillId="39" borderId="0" applyNumberFormat="0" applyBorder="0" applyAlignment="0" applyProtection="0"/>
    <xf numFmtId="0" fontId="42" fillId="0" borderId="0" applyNumberFormat="0" applyFill="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7" borderId="0" applyNumberFormat="0" applyBorder="0" applyAlignment="0" applyProtection="0"/>
    <xf numFmtId="0" fontId="33" fillId="2" borderId="0" applyNumberFormat="0" applyBorder="0" applyAlignment="0" applyProtection="0"/>
    <xf numFmtId="0" fontId="33" fillId="52" borderId="0" applyNumberFormat="0" applyBorder="0" applyAlignment="0" applyProtection="0"/>
    <xf numFmtId="0" fontId="40" fillId="42" borderId="79" applyNumberFormat="0" applyAlignment="0" applyProtection="0"/>
    <xf numFmtId="181" fontId="6" fillId="0" borderId="0" applyFont="0" applyFill="0" applyBorder="0" applyAlignment="0" applyProtection="0"/>
    <xf numFmtId="0" fontId="43" fillId="0" borderId="0" applyNumberFormat="0" applyFill="0" applyBorder="0" applyAlignment="0" applyProtection="0"/>
    <xf numFmtId="0" fontId="36" fillId="39" borderId="0" applyNumberFormat="0" applyBorder="0" applyAlignment="0" applyProtection="0"/>
    <xf numFmtId="0" fontId="44" fillId="0" borderId="87" applyNumberFormat="0" applyFill="0" applyAlignment="0" applyProtection="0"/>
    <xf numFmtId="0" fontId="45" fillId="0" borderId="88" applyNumberFormat="0" applyFill="0" applyAlignment="0" applyProtection="0"/>
    <xf numFmtId="0" fontId="42" fillId="0" borderId="89" applyNumberFormat="0" applyFill="0" applyAlignment="0" applyProtection="0"/>
    <xf numFmtId="0" fontId="42" fillId="0" borderId="0" applyNumberFormat="0" applyFill="0" applyBorder="0" applyAlignment="0" applyProtection="0"/>
    <xf numFmtId="0" fontId="35" fillId="38" borderId="0" applyNumberFormat="0" applyBorder="0" applyAlignment="0" applyProtection="0"/>
    <xf numFmtId="0" fontId="40" fillId="42" borderId="79" applyNumberFormat="0" applyAlignment="0" applyProtection="0"/>
    <xf numFmtId="0" fontId="39" fillId="0" borderId="85" applyNumberFormat="0" applyFill="0" applyAlignment="0" applyProtection="0"/>
    <xf numFmtId="0" fontId="38" fillId="53" borderId="84" applyNumberFormat="0" applyAlignment="0" applyProtection="0"/>
    <xf numFmtId="0" fontId="39" fillId="0" borderId="85" applyNumberFormat="0" applyFill="0" applyAlignment="0" applyProtection="0"/>
    <xf numFmtId="0" fontId="44" fillId="0" borderId="87" applyNumberFormat="0" applyFill="0" applyAlignment="0" applyProtection="0"/>
    <xf numFmtId="0" fontId="45" fillId="0" borderId="88" applyNumberFormat="0" applyFill="0" applyAlignment="0" applyProtection="0"/>
    <xf numFmtId="0" fontId="42" fillId="0" borderId="89" applyNumberFormat="0" applyFill="0" applyAlignment="0" applyProtection="0"/>
    <xf numFmtId="0" fontId="42" fillId="0" borderId="0" applyNumberFormat="0" applyFill="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0" borderId="0" applyNumberFormat="0" applyFill="0" applyBorder="0">
      <alignment vertical="center"/>
    </xf>
    <xf numFmtId="0" fontId="34" fillId="55" borderId="90" applyNumberFormat="0" applyFont="0" applyAlignment="0" applyProtection="0"/>
    <xf numFmtId="0" fontId="34" fillId="55" borderId="90" applyNumberFormat="0" applyFont="0" applyAlignment="0" applyProtection="0"/>
    <xf numFmtId="0" fontId="37" fillId="3" borderId="79" applyNumberFormat="0" applyAlignment="0" applyProtection="0"/>
    <xf numFmtId="0" fontId="41" fillId="3" borderId="8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0" fontId="41" fillId="3" borderId="86" applyNumberFormat="0" applyAlignment="0" applyProtection="0"/>
    <xf numFmtId="4" fontId="3" fillId="0" borderId="78" applyNumberFormat="0" applyProtection="0">
      <alignment horizontal="right" vertical="center"/>
    </xf>
    <xf numFmtId="0" fontId="48" fillId="0" borderId="91" applyNumberFormat="0" applyFill="0" applyAlignment="0" applyProtection="0"/>
    <xf numFmtId="0" fontId="43"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3"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4" fillId="0" borderId="87" applyNumberFormat="0" applyFill="0" applyAlignment="0" applyProtection="0"/>
    <xf numFmtId="0" fontId="45" fillId="0" borderId="88" applyNumberFormat="0" applyFill="0" applyAlignment="0" applyProtection="0"/>
    <xf numFmtId="0" fontId="42" fillId="0" borderId="89" applyNumberFormat="0" applyFill="0" applyAlignment="0" applyProtection="0"/>
    <xf numFmtId="0" fontId="48" fillId="0" borderId="91" applyNumberFormat="0" applyFill="0" applyAlignment="0" applyProtection="0"/>
    <xf numFmtId="0" fontId="50" fillId="0" borderId="0" applyNumberFormat="0" applyFill="0" applyBorder="0" applyAlignment="0" applyProtection="0"/>
    <xf numFmtId="0" fontId="34" fillId="55" borderId="90" applyNumberFormat="0" applyFont="0" applyAlignment="0" applyProtection="0"/>
    <xf numFmtId="0" fontId="49" fillId="0" borderId="0" applyNumberFormat="0" applyFill="0" applyBorder="0" applyAlignment="0" applyProtection="0"/>
    <xf numFmtId="0" fontId="35" fillId="38" borderId="0" applyNumberFormat="0" applyBorder="0" applyAlignment="0" applyProtection="0"/>
    <xf numFmtId="0" fontId="6" fillId="0" borderId="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3"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1" fillId="3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3" fillId="0" borderId="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54" fillId="60"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0"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54" fillId="66"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6"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5"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4" fillId="59"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59"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54" fillId="70" borderId="0" applyNumberFormat="0" applyBorder="0" applyAlignment="0" applyProtection="0"/>
    <xf numFmtId="0" fontId="15" fillId="65"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5"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59"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59"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54" fillId="59"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59"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54" fillId="65" borderId="0" applyNumberFormat="0" applyBorder="0" applyAlignment="0" applyProtection="0"/>
    <xf numFmtId="0" fontId="15" fillId="5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5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54" fillId="58"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58"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64"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64"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54" fillId="73"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5" fillId="74"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56" fillId="0" borderId="0"/>
    <xf numFmtId="0" fontId="57" fillId="0" borderId="0">
      <protection locked="0"/>
    </xf>
    <xf numFmtId="0" fontId="57" fillId="0" borderId="0">
      <protection locked="0"/>
    </xf>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9" fillId="76" borderId="79"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58" fillId="75" borderId="78"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66"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60" fillId="77" borderId="84" applyNumberFormat="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61" fillId="0" borderId="93"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55" fillId="0" borderId="92" applyNumberFormat="0" applyFill="0" applyAlignment="0" applyProtection="0"/>
    <xf numFmtId="0" fontId="38" fillId="53" borderId="84" applyNumberFormat="0" applyAlignment="0" applyProtection="0"/>
    <xf numFmtId="0" fontId="38" fillId="53" borderId="84" applyNumberFormat="0" applyAlignment="0" applyProtection="0"/>
    <xf numFmtId="0" fontId="38" fillId="53" borderId="84" applyNumberFormat="0" applyAlignment="0" applyProtection="0"/>
    <xf numFmtId="0" fontId="38" fillId="53" borderId="84" applyNumberFormat="0" applyAlignment="0" applyProtection="0"/>
    <xf numFmtId="0" fontId="4" fillId="0" borderId="94">
      <alignment horizontal="center"/>
    </xf>
    <xf numFmtId="182" fontId="62" fillId="0" borderId="0"/>
    <xf numFmtId="182" fontId="62" fillId="0" borderId="0"/>
    <xf numFmtId="182" fontId="62" fillId="0" borderId="0"/>
    <xf numFmtId="182" fontId="62" fillId="0" borderId="0"/>
    <xf numFmtId="182" fontId="62" fillId="0" borderId="0"/>
    <xf numFmtId="182" fontId="62" fillId="0" borderId="0"/>
    <xf numFmtId="182" fontId="62" fillId="0" borderId="0"/>
    <xf numFmtId="182" fontId="62" fillId="0" borderId="0"/>
    <xf numFmtId="165" fontId="6" fillId="0" borderId="0" applyFont="0" applyFill="0" applyBorder="0" applyAlignment="0" applyProtection="0"/>
    <xf numFmtId="166" fontId="6" fillId="0" borderId="0" applyFont="0" applyFill="0" applyBorder="0" applyAlignment="0" applyProtection="0"/>
    <xf numFmtId="3" fontId="6" fillId="0" borderId="0" applyFill="0" applyBorder="0" applyAlignment="0" applyProtection="0"/>
    <xf numFmtId="0" fontId="40" fillId="3" borderId="79" applyNumberFormat="0" applyAlignment="0" applyProtection="0"/>
    <xf numFmtId="0" fontId="41" fillId="3" borderId="86" applyNumberFormat="0" applyAlignment="0" applyProtection="0"/>
    <xf numFmtId="0" fontId="6" fillId="0" borderId="0">
      <protection locked="0"/>
    </xf>
    <xf numFmtId="170" fontId="6" fillId="0" borderId="0" applyFont="0" applyFill="0" applyBorder="0" applyAlignment="0" applyProtection="0"/>
    <xf numFmtId="183" fontId="6" fillId="0" borderId="0" applyFont="0" applyFill="0" applyBorder="0" applyAlignment="0" applyProtection="0"/>
    <xf numFmtId="0" fontId="57" fillId="0" borderId="0">
      <protection locked="0"/>
    </xf>
    <xf numFmtId="0" fontId="63" fillId="78"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8"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79" borderId="0" applyNumberFormat="0" applyBorder="0" applyAlignment="0" applyProtection="0"/>
    <xf numFmtId="0" fontId="63" fillId="80"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0"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1" borderId="0" applyNumberFormat="0" applyBorder="0" applyAlignment="0" applyProtection="0"/>
    <xf numFmtId="0" fontId="63" fillId="82" borderId="0" applyNumberFormat="0" applyBorder="0" applyAlignment="0" applyProtection="0"/>
    <xf numFmtId="0" fontId="64" fillId="0" borderId="0">
      <protection locked="0"/>
    </xf>
    <xf numFmtId="0" fontId="64" fillId="0" borderId="0">
      <protection locked="0"/>
    </xf>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3"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66"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85"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86"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7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7"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61"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9"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54" fillId="88" borderId="0" applyNumberFormat="0" applyBorder="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9"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0" fontId="66" fillId="72" borderId="78" applyNumberFormat="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4" fontId="6" fillId="0" borderId="0" applyFont="0" applyFill="0" applyBorder="0" applyAlignment="0" applyProtection="0"/>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0" fontId="57" fillId="0" borderId="0">
      <protection locked="0"/>
    </xf>
    <xf numFmtId="185" fontId="57" fillId="0" borderId="0">
      <protection locked="0"/>
    </xf>
    <xf numFmtId="186" fontId="57" fillId="0" borderId="0">
      <protection locked="0"/>
    </xf>
    <xf numFmtId="0" fontId="6" fillId="0" borderId="0">
      <protection locked="0"/>
    </xf>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6" fillId="0" borderId="0">
      <protection locked="0"/>
    </xf>
    <xf numFmtId="0" fontId="6" fillId="0" borderId="0">
      <protection locked="0"/>
    </xf>
    <xf numFmtId="0" fontId="67" fillId="0" borderId="0" applyNumberFormat="0" applyFill="0" applyBorder="0" applyAlignment="0" applyProtection="0">
      <alignment vertical="top"/>
      <protection locked="0"/>
    </xf>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9" fillId="64"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40" fillId="42" borderId="79" applyNumberFormat="0" applyAlignment="0" applyProtection="0"/>
    <xf numFmtId="0" fontId="40" fillId="42" borderId="79" applyNumberFormat="0" applyAlignment="0" applyProtection="0"/>
    <xf numFmtId="0" fontId="40" fillId="42" borderId="79" applyNumberFormat="0" applyAlignment="0" applyProtection="0"/>
    <xf numFmtId="0" fontId="40" fillId="42" borderId="79" applyNumberFormat="0" applyAlignment="0" applyProtection="0"/>
    <xf numFmtId="0" fontId="39" fillId="0" borderId="85" applyNumberFormat="0" applyFill="0" applyAlignment="0" applyProtection="0"/>
    <xf numFmtId="0" fontId="39" fillId="0" borderId="85" applyNumberFormat="0" applyFill="0" applyAlignment="0" applyProtection="0"/>
    <xf numFmtId="0" fontId="39" fillId="0" borderId="85" applyNumberFormat="0" applyFill="0" applyAlignment="0" applyProtection="0"/>
    <xf numFmtId="0" fontId="39" fillId="0" borderId="85" applyNumberFormat="0" applyFill="0" applyAlignment="0" applyProtection="0"/>
    <xf numFmtId="0" fontId="39" fillId="0" borderId="85" applyNumberFormat="0" applyFill="0" applyAlignment="0" applyProtection="0"/>
    <xf numFmtId="172" fontId="6" fillId="0" borderId="0" applyFont="0" applyFill="0" applyBorder="0" applyAlignment="0" applyProtection="0"/>
    <xf numFmtId="172" fontId="6" fillId="0" borderId="0" applyFont="0" applyFill="0" applyBorder="0" applyAlignment="0" applyProtection="0"/>
    <xf numFmtId="165"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80"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66" fontId="70" fillId="0" borderId="0" applyFont="0" applyFill="0" applyBorder="0" applyAlignment="0" applyProtection="0"/>
    <xf numFmtId="166" fontId="6" fillId="0" borderId="0" applyFont="0" applyFill="0" applyBorder="0" applyAlignment="0" applyProtection="0"/>
    <xf numFmtId="173"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7"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9" fontId="57" fillId="0" borderId="0">
      <protection locked="0"/>
    </xf>
    <xf numFmtId="190" fontId="57" fillId="0" borderId="0">
      <protection locked="0"/>
    </xf>
    <xf numFmtId="0" fontId="44" fillId="0" borderId="87" applyNumberFormat="0" applyFill="0" applyAlignment="0" applyProtection="0"/>
    <xf numFmtId="0" fontId="45" fillId="0" borderId="88" applyNumberFormat="0" applyFill="0" applyAlignment="0" applyProtection="0"/>
    <xf numFmtId="0" fontId="42" fillId="0" borderId="89" applyNumberFormat="0" applyFill="0" applyAlignment="0" applyProtection="0"/>
    <xf numFmtId="0" fontId="42" fillId="0" borderId="0" applyNumberFormat="0" applyFill="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71"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0" fontId="55" fillId="72" borderId="0" applyNumberFormat="0" applyBorder="0" applyAlignment="0" applyProtection="0"/>
    <xf numFmtId="191" fontId="72" fillId="0" borderId="0"/>
    <xf numFmtId="192" fontId="73" fillId="0" borderId="0"/>
    <xf numFmtId="0" fontId="70" fillId="0" borderId="0"/>
    <xf numFmtId="0" fontId="6"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16" borderId="0"/>
    <xf numFmtId="0" fontId="3" fillId="16" borderId="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6" fillId="71" borderId="90"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 fillId="71" borderId="78" applyNumberFormat="0" applyFont="0" applyAlignment="0" applyProtection="0"/>
    <xf numFmtId="0" fontId="34" fillId="55" borderId="90" applyNumberFormat="0" applyFont="0" applyAlignment="0" applyProtection="0"/>
    <xf numFmtId="0" fontId="34" fillId="55" borderId="90" applyNumberFormat="0" applyFont="0" applyAlignment="0" applyProtection="0"/>
    <xf numFmtId="0" fontId="34" fillId="55" borderId="90" applyNumberFormat="0" applyFont="0" applyAlignment="0" applyProtection="0"/>
    <xf numFmtId="0" fontId="34" fillId="55" borderId="90" applyNumberFormat="0" applyFont="0" applyAlignment="0" applyProtection="0"/>
    <xf numFmtId="0" fontId="75" fillId="0" borderId="0"/>
    <xf numFmtId="186" fontId="57" fillId="0" borderId="0">
      <protection locked="0"/>
    </xf>
    <xf numFmtId="193" fontId="57" fillId="0" borderId="0">
      <protection locked="0"/>
    </xf>
    <xf numFmtId="0" fontId="75" fillId="0" borderId="0"/>
    <xf numFmtId="0" fontId="75" fillId="0" borderId="0"/>
    <xf numFmtId="3" fontId="6" fillId="0" borderId="0" applyFill="0" applyBorder="0" applyAlignment="0" applyProtection="0"/>
    <xf numFmtId="0" fontId="75" fillId="0" borderId="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6"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0" fontId="76" fillId="75" borderId="86" applyNumberFormat="0" applyAlignment="0" applyProtection="0"/>
    <xf numFmtId="4" fontId="77" fillId="54" borderId="95"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77" fillId="54" borderId="95"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3" fillId="54" borderId="78" applyNumberFormat="0" applyProtection="0">
      <alignment vertical="center"/>
    </xf>
    <xf numFmtId="4" fontId="78" fillId="54" borderId="95"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8" fillId="54" borderId="95"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9" fillId="90" borderId="78" applyNumberFormat="0" applyProtection="0">
      <alignment vertical="center"/>
    </xf>
    <xf numFmtId="4" fontId="77" fillId="54" borderId="95"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77" fillId="54" borderId="95"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4" fontId="3" fillId="90" borderId="78" applyNumberFormat="0" applyProtection="0">
      <alignment horizontal="left" vertical="center" indent="1"/>
    </xf>
    <xf numFmtId="0" fontId="77"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77"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0" fontId="80" fillId="54" borderId="95" applyNumberFormat="0" applyProtection="0">
      <alignment horizontal="left" vertical="top" indent="1"/>
    </xf>
    <xf numFmtId="4" fontId="77" fillId="91" borderId="0"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77" fillId="91" borderId="0"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81" fillId="38" borderId="95"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81" fillId="38" borderId="95"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3" fillId="38" borderId="78" applyNumberFormat="0" applyProtection="0">
      <alignment horizontal="right" vertical="center"/>
    </xf>
    <xf numFmtId="4" fontId="81" fillId="43" borderId="95"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81" fillId="43" borderId="95"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3" fillId="92" borderId="78" applyNumberFormat="0" applyProtection="0">
      <alignment horizontal="right" vertical="center"/>
    </xf>
    <xf numFmtId="4" fontId="81" fillId="50" borderId="95"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81" fillId="50" borderId="95"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3" fillId="50" borderId="96" applyNumberFormat="0" applyProtection="0">
      <alignment horizontal="right" vertical="center"/>
    </xf>
    <xf numFmtId="4" fontId="81" fillId="45" borderId="95"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81" fillId="45" borderId="95"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3" fillId="45" borderId="78" applyNumberFormat="0" applyProtection="0">
      <alignment horizontal="right" vertical="center"/>
    </xf>
    <xf numFmtId="4" fontId="81" fillId="48" borderId="95"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81" fillId="48" borderId="95"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3" fillId="48" borderId="78" applyNumberFormat="0" applyProtection="0">
      <alignment horizontal="right" vertical="center"/>
    </xf>
    <xf numFmtId="4" fontId="81" fillId="52" borderId="95"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81" fillId="52" borderId="95"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3" fillId="52" borderId="78" applyNumberFormat="0" applyProtection="0">
      <alignment horizontal="right" vertical="center"/>
    </xf>
    <xf numFmtId="4" fontId="81" fillId="51" borderId="95"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81" fillId="51" borderId="95"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3" fillId="51" borderId="78" applyNumberFormat="0" applyProtection="0">
      <alignment horizontal="right" vertical="center"/>
    </xf>
    <xf numFmtId="4" fontId="81" fillId="93" borderId="95"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81" fillId="93" borderId="95"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3" fillId="93" borderId="78" applyNumberFormat="0" applyProtection="0">
      <alignment horizontal="right" vertical="center"/>
    </xf>
    <xf numFmtId="4" fontId="81" fillId="44" borderId="95"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81" fillId="44" borderId="95"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3" fillId="44" borderId="78" applyNumberFormat="0" applyProtection="0">
      <alignment horizontal="right" vertical="center"/>
    </xf>
    <xf numFmtId="4" fontId="77" fillId="94" borderId="97"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77" fillId="94" borderId="97"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3" fillId="94" borderId="96" applyNumberFormat="0" applyProtection="0">
      <alignment horizontal="left" vertical="center" indent="1"/>
    </xf>
    <xf numFmtId="4" fontId="81" fillId="6" borderId="0"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81" fillId="6" borderId="0"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82" fillId="95" borderId="0"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82" fillId="95" borderId="0"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6" fillId="95" borderId="96" applyNumberFormat="0" applyProtection="0">
      <alignment horizontal="left" vertical="center" indent="1"/>
    </xf>
    <xf numFmtId="4" fontId="81" fillId="91" borderId="95"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81" fillId="91" borderId="95"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3" fillId="91" borderId="78" applyNumberFormat="0" applyProtection="0">
      <alignment horizontal="right" vertical="center"/>
    </xf>
    <xf numFmtId="4" fontId="81" fillId="6" borderId="0"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81" fillId="6" borderId="0"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3" fillId="6" borderId="96" applyNumberFormat="0" applyProtection="0">
      <alignment horizontal="left" vertical="center" indent="1"/>
    </xf>
    <xf numFmtId="4" fontId="81" fillId="91" borderId="0"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81" fillId="91" borderId="0"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4" fontId="3" fillId="91" borderId="96" applyNumberFormat="0" applyProtection="0">
      <alignment horizontal="left" vertical="center" indent="1"/>
    </xf>
    <xf numFmtId="0" fontId="6" fillId="95" borderId="95"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6" fillId="95" borderId="95"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3" fillId="3" borderId="78" applyNumberFormat="0" applyProtection="0">
      <alignment horizontal="left" vertical="center" indent="1"/>
    </xf>
    <xf numFmtId="0" fontId="6"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6"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3" fillId="95" borderId="95" applyNumberFormat="0" applyProtection="0">
      <alignment horizontal="left" vertical="top" indent="1"/>
    </xf>
    <xf numFmtId="0" fontId="6" fillId="91" borderId="95"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6" fillId="91" borderId="95"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3" fillId="4" borderId="78" applyNumberFormat="0" applyProtection="0">
      <alignment horizontal="left" vertical="center" indent="1"/>
    </xf>
    <xf numFmtId="0" fontId="6"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6"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3" fillId="91" borderId="95" applyNumberFormat="0" applyProtection="0">
      <alignment horizontal="left" vertical="top" indent="1"/>
    </xf>
    <xf numFmtId="0" fontId="6" fillId="5" borderId="95"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6" fillId="5" borderId="95"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3" fillId="5" borderId="78" applyNumberFormat="0" applyProtection="0">
      <alignment horizontal="left" vertical="center" indent="1"/>
    </xf>
    <xf numFmtId="0" fontId="6"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6"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3" fillId="5" borderId="95" applyNumberFormat="0" applyProtection="0">
      <alignment horizontal="left" vertical="top" indent="1"/>
    </xf>
    <xf numFmtId="0" fontId="6" fillId="6" borderId="95"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2" fillId="0" borderId="0"/>
    <xf numFmtId="0" fontId="6" fillId="6" borderId="95"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3" fillId="6" borderId="78" applyNumberFormat="0" applyProtection="0">
      <alignment horizontal="left" vertical="center" indent="1"/>
    </xf>
    <xf numFmtId="0" fontId="6"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6"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3" fillId="6" borderId="95" applyNumberFormat="0" applyProtection="0">
      <alignment horizontal="left" vertical="top" indent="1"/>
    </xf>
    <xf numFmtId="0" fontId="6" fillId="96" borderId="98"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6" fillId="96" borderId="98"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3" fillId="96" borderId="99" applyNumberFormat="0">
      <protection locked="0"/>
    </xf>
    <xf numFmtId="0" fontId="4" fillId="95" borderId="100" applyBorder="0"/>
    <xf numFmtId="4" fontId="81"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1"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3" fillId="55" borderId="95" applyNumberFormat="0" applyProtection="0">
      <alignment vertical="center"/>
    </xf>
    <xf numFmtId="4" fontId="84" fillId="55" borderId="95"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84" fillId="55" borderId="95"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79" fillId="97" borderId="98" applyNumberFormat="0" applyProtection="0">
      <alignment vertical="center"/>
    </xf>
    <xf numFmtId="4" fontId="81" fillId="55"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1" fillId="55"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4" fontId="83" fillId="3" borderId="95" applyNumberFormat="0" applyProtection="0">
      <alignment horizontal="left" vertical="center" indent="1"/>
    </xf>
    <xf numFmtId="0" fontId="81"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1"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0" fontId="83" fillId="55" borderId="95" applyNumberFormat="0" applyProtection="0">
      <alignment horizontal="left" vertical="top" indent="1"/>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81" fillId="6" borderId="95"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3" fillId="0" borderId="78" applyNumberFormat="0" applyProtection="0">
      <alignment horizontal="right" vertical="center"/>
    </xf>
    <xf numFmtId="4" fontId="84" fillId="6" borderId="95"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84" fillId="6" borderId="95"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79" fillId="10" borderId="78" applyNumberFormat="0" applyProtection="0">
      <alignment horizontal="right" vertical="center"/>
    </xf>
    <xf numFmtId="4" fontId="81" fillId="91" borderId="95"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81" fillId="91" borderId="95"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4" fontId="3" fillId="2" borderId="78" applyNumberFormat="0" applyProtection="0">
      <alignment horizontal="left" vertical="center" indent="1"/>
    </xf>
    <xf numFmtId="0" fontId="81"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1"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0" fontId="83" fillId="91" borderId="95" applyNumberFormat="0" applyProtection="0">
      <alignment horizontal="left" vertical="top" indent="1"/>
    </xf>
    <xf numFmtId="4" fontId="85" fillId="98" borderId="0"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5" fillId="98" borderId="0"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4" fontId="86" fillId="98" borderId="96" applyNumberFormat="0" applyProtection="0">
      <alignment horizontal="left" vertical="center" indent="1"/>
    </xf>
    <xf numFmtId="0" fontId="3" fillId="99" borderId="98"/>
    <xf numFmtId="0" fontId="3" fillId="99" borderId="98"/>
    <xf numFmtId="0" fontId="3" fillId="99" borderId="98"/>
    <xf numFmtId="0" fontId="3" fillId="99" borderId="98"/>
    <xf numFmtId="0" fontId="3" fillId="99" borderId="98"/>
    <xf numFmtId="0" fontId="3" fillId="99" borderId="98"/>
    <xf numFmtId="0" fontId="3" fillId="99" borderId="98"/>
    <xf numFmtId="4" fontId="87" fillId="6" borderId="95"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7" fillId="6" borderId="95"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4" fontId="88" fillId="96" borderId="78" applyNumberFormat="0" applyProtection="0">
      <alignment horizontal="right" vertical="center"/>
    </xf>
    <xf numFmtId="0" fontId="89" fillId="0" borderId="0" applyNumberFormat="0" applyFill="0" applyBorder="0" applyAlignment="0" applyProtection="0"/>
    <xf numFmtId="191" fontId="72" fillId="0" borderId="0"/>
    <xf numFmtId="0" fontId="43" fillId="0" borderId="0" applyNumberFormat="0" applyFill="0" applyBorder="0" applyAlignment="0" applyProtection="0"/>
    <xf numFmtId="0" fontId="4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3" fillId="0" borderId="101"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88"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94" fillId="0" borderId="102"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4"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5" fillId="0" borderId="103"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63" fillId="0" borderId="105" applyNumberFormat="0" applyFill="0" applyAlignment="0" applyProtection="0"/>
    <xf numFmtId="0" fontId="50" fillId="0" borderId="0" applyNumberFormat="0" applyFill="0" applyBorder="0" applyAlignment="0" applyProtection="0"/>
    <xf numFmtId="194" fontId="95" fillId="0" borderId="0" applyFont="0" applyFill="0" applyBorder="0" applyAlignment="0" applyProtection="0"/>
    <xf numFmtId="195" fontId="95"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5" fillId="38" borderId="0" applyNumberFormat="0" applyBorder="0" applyAlignment="0" applyProtection="0"/>
    <xf numFmtId="0" fontId="15" fillId="3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5" fillId="3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5" fillId="39"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5"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5"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42"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5" fillId="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5" fillId="4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5" fillId="4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5" fillId="5"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5" fillId="4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9" fontId="6"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9" fontId="6" fillId="0" borderId="0" applyFont="0" applyFill="0" applyBorder="0" applyAlignment="0" applyProtection="0"/>
    <xf numFmtId="0" fontId="1" fillId="0" borderId="0"/>
    <xf numFmtId="165" fontId="1" fillId="0" borderId="0" applyFont="0" applyFill="0" applyBorder="0" applyAlignment="0" applyProtection="0"/>
    <xf numFmtId="0" fontId="3" fillId="16" borderId="0"/>
    <xf numFmtId="0" fontId="15" fillId="69" borderId="0" applyNumberFormat="0" applyBorder="0" applyAlignment="0" applyProtection="0"/>
    <xf numFmtId="0" fontId="93" fillId="0" borderId="10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0" fontId="32" fillId="0" borderId="0"/>
    <xf numFmtId="0" fontId="32" fillId="0" borderId="0"/>
    <xf numFmtId="0" fontId="32" fillId="0" borderId="0"/>
    <xf numFmtId="0" fontId="6" fillId="0" borderId="0"/>
    <xf numFmtId="0" fontId="6" fillId="0" borderId="0"/>
    <xf numFmtId="0" fontId="32" fillId="0" borderId="0"/>
    <xf numFmtId="0" fontId="32" fillId="0" borderId="0"/>
    <xf numFmtId="0" fontId="60" fillId="53" borderId="84" applyNumberFormat="0" applyAlignment="0" applyProtection="0"/>
    <xf numFmtId="0" fontId="55" fillId="39" borderId="0" applyNumberFormat="0" applyBorder="0" applyAlignment="0" applyProtection="0"/>
    <xf numFmtId="0" fontId="97" fillId="0" borderId="0" applyNumberFormat="0" applyFill="0" applyBorder="0" applyAlignment="0" applyProtection="0"/>
    <xf numFmtId="0" fontId="98" fillId="42" borderId="79" applyNumberFormat="0" applyAlignment="0" applyProtection="0"/>
    <xf numFmtId="0" fontId="99" fillId="0" borderId="85" applyNumberFormat="0" applyFill="0" applyAlignment="0" applyProtection="0"/>
    <xf numFmtId="0" fontId="70" fillId="0" borderId="0"/>
    <xf numFmtId="0" fontId="74" fillId="0" borderId="0"/>
    <xf numFmtId="0" fontId="15" fillId="55" borderId="90" applyNumberFormat="0" applyFont="0" applyAlignment="0" applyProtection="0"/>
    <xf numFmtId="9" fontId="6" fillId="0" borderId="0" applyFont="0" applyFill="0" applyBorder="0" applyAlignment="0" applyProtection="0"/>
    <xf numFmtId="0" fontId="91" fillId="0" borderId="0" applyNumberFormat="0" applyFill="0" applyBorder="0" applyAlignment="0" applyProtection="0"/>
    <xf numFmtId="0" fontId="1" fillId="0" borderId="0"/>
    <xf numFmtId="4" fontId="3" fillId="2" borderId="129" applyNumberFormat="0" applyProtection="0">
      <alignment horizontal="left" vertical="center" indent="1"/>
    </xf>
    <xf numFmtId="4" fontId="3" fillId="2" borderId="129" applyNumberFormat="0" applyProtection="0">
      <alignment horizontal="left" vertical="center" indent="1"/>
    </xf>
    <xf numFmtId="0" fontId="3" fillId="5" borderId="129" applyNumberFormat="0" applyProtection="0">
      <alignment horizontal="left" vertical="center" indent="1"/>
    </xf>
    <xf numFmtId="4" fontId="3" fillId="0" borderId="129" applyNumberFormat="0" applyProtection="0">
      <alignment horizontal="right" vertical="center"/>
    </xf>
    <xf numFmtId="0" fontId="3" fillId="4" borderId="129" applyNumberFormat="0" applyProtection="0">
      <alignment horizontal="left" vertical="center" indent="1"/>
    </xf>
    <xf numFmtId="0" fontId="3" fillId="6" borderId="129" applyNumberFormat="0" applyProtection="0">
      <alignment horizontal="left" vertical="center" indent="1"/>
    </xf>
    <xf numFmtId="0" fontId="3" fillId="3" borderId="129" applyNumberFormat="0" applyProtection="0">
      <alignment horizontal="left" vertical="center" indent="1"/>
    </xf>
    <xf numFmtId="0" fontId="3" fillId="16" borderId="0"/>
    <xf numFmtId="0" fontId="58" fillId="75" borderId="129" applyNumberFormat="0" applyAlignment="0" applyProtection="0"/>
    <xf numFmtId="0" fontId="3" fillId="16" borderId="0"/>
    <xf numFmtId="0" fontId="66" fillId="72" borderId="129" applyNumberFormat="0" applyAlignment="0" applyProtection="0"/>
    <xf numFmtId="0" fontId="3" fillId="71" borderId="129" applyNumberFormat="0" applyFont="0" applyAlignment="0" applyProtection="0"/>
    <xf numFmtId="0" fontId="76" fillId="75" borderId="137" applyNumberFormat="0" applyAlignment="0" applyProtection="0"/>
    <xf numFmtId="4" fontId="3" fillId="54" borderId="129" applyNumberFormat="0" applyProtection="0">
      <alignment vertical="center"/>
    </xf>
    <xf numFmtId="4" fontId="79" fillId="90" borderId="129" applyNumberFormat="0" applyProtection="0">
      <alignment vertical="center"/>
    </xf>
    <xf numFmtId="4" fontId="3" fillId="90" borderId="129" applyNumberFormat="0" applyProtection="0">
      <alignment horizontal="left" vertical="center" indent="1"/>
    </xf>
    <xf numFmtId="0" fontId="80" fillId="54" borderId="138" applyNumberFormat="0" applyProtection="0">
      <alignment horizontal="left" vertical="top" indent="1"/>
    </xf>
    <xf numFmtId="4" fontId="3" fillId="38" borderId="129" applyNumberFormat="0" applyProtection="0">
      <alignment horizontal="right" vertical="center"/>
    </xf>
    <xf numFmtId="4" fontId="3" fillId="92" borderId="129" applyNumberFormat="0" applyProtection="0">
      <alignment horizontal="right" vertical="center"/>
    </xf>
    <xf numFmtId="4" fontId="3" fillId="45" borderId="129" applyNumberFormat="0" applyProtection="0">
      <alignment horizontal="right" vertical="center"/>
    </xf>
    <xf numFmtId="4" fontId="3" fillId="48" borderId="129" applyNumberFormat="0" applyProtection="0">
      <alignment horizontal="right" vertical="center"/>
    </xf>
    <xf numFmtId="4" fontId="3" fillId="52" borderId="129" applyNumberFormat="0" applyProtection="0">
      <alignment horizontal="right" vertical="center"/>
    </xf>
    <xf numFmtId="4" fontId="3" fillId="51" borderId="129" applyNumberFormat="0" applyProtection="0">
      <alignment horizontal="right" vertical="center"/>
    </xf>
    <xf numFmtId="4" fontId="3" fillId="93" borderId="129" applyNumberFormat="0" applyProtection="0">
      <alignment horizontal="right" vertical="center"/>
    </xf>
    <xf numFmtId="4" fontId="3" fillId="44" borderId="129" applyNumberFormat="0" applyProtection="0">
      <alignment horizontal="right" vertical="center"/>
    </xf>
    <xf numFmtId="4" fontId="3" fillId="91" borderId="129" applyNumberFormat="0" applyProtection="0">
      <alignment horizontal="right" vertical="center"/>
    </xf>
    <xf numFmtId="0" fontId="3" fillId="95" borderId="138" applyNumberFormat="0" applyProtection="0">
      <alignment horizontal="left" vertical="top" indent="1"/>
    </xf>
    <xf numFmtId="0" fontId="3" fillId="91" borderId="138" applyNumberFormat="0" applyProtection="0">
      <alignment horizontal="left" vertical="top" indent="1"/>
    </xf>
    <xf numFmtId="0" fontId="3" fillId="5" borderId="138" applyNumberFormat="0" applyProtection="0">
      <alignment horizontal="left" vertical="top" indent="1"/>
    </xf>
    <xf numFmtId="0" fontId="3" fillId="6" borderId="138" applyNumberFormat="0" applyProtection="0">
      <alignment horizontal="left" vertical="top" indent="1"/>
    </xf>
    <xf numFmtId="0" fontId="4" fillId="95" borderId="139" applyBorder="0"/>
    <xf numFmtId="4" fontId="83" fillId="55" borderId="138" applyNumberFormat="0" applyProtection="0">
      <alignment vertical="center"/>
    </xf>
    <xf numFmtId="4" fontId="83" fillId="3" borderId="138" applyNumberFormat="0" applyProtection="0">
      <alignment horizontal="left" vertical="center" indent="1"/>
    </xf>
    <xf numFmtId="0" fontId="83" fillId="55" borderId="138" applyNumberFormat="0" applyProtection="0">
      <alignment horizontal="left" vertical="top" indent="1"/>
    </xf>
    <xf numFmtId="4" fontId="79" fillId="10" borderId="129" applyNumberFormat="0" applyProtection="0">
      <alignment horizontal="right" vertical="center"/>
    </xf>
    <xf numFmtId="0" fontId="83" fillId="91" borderId="138" applyNumberFormat="0" applyProtection="0">
      <alignment horizontal="left" vertical="top" indent="1"/>
    </xf>
    <xf numFmtId="4" fontId="88" fillId="96" borderId="129" applyNumberFormat="0" applyProtection="0">
      <alignment horizontal="right" vertical="center"/>
    </xf>
    <xf numFmtId="0" fontId="63" fillId="0" borderId="140" applyNumberFormat="0" applyFill="0" applyAlignment="0" applyProtection="0"/>
    <xf numFmtId="0" fontId="3" fillId="16" borderId="0"/>
    <xf numFmtId="0" fontId="3" fillId="3" borderId="149" applyNumberFormat="0" applyProtection="0">
      <alignment horizontal="left" vertical="center" indent="1"/>
    </xf>
    <xf numFmtId="4" fontId="3" fillId="91" borderId="149" applyNumberFormat="0" applyProtection="0">
      <alignment horizontal="right" vertical="center"/>
    </xf>
    <xf numFmtId="4" fontId="3" fillId="44" borderId="149" applyNumberFormat="0" applyProtection="0">
      <alignment horizontal="right" vertical="center"/>
    </xf>
    <xf numFmtId="4" fontId="3" fillId="93" borderId="149" applyNumberFormat="0" applyProtection="0">
      <alignment horizontal="right" vertical="center"/>
    </xf>
    <xf numFmtId="4" fontId="3" fillId="51" borderId="149" applyNumberFormat="0" applyProtection="0">
      <alignment horizontal="right" vertical="center"/>
    </xf>
    <xf numFmtId="4" fontId="3" fillId="52" borderId="149" applyNumberFormat="0" applyProtection="0">
      <alignment horizontal="right" vertical="center"/>
    </xf>
    <xf numFmtId="4" fontId="3" fillId="48" borderId="149" applyNumberFormat="0" applyProtection="0">
      <alignment horizontal="right" vertical="center"/>
    </xf>
    <xf numFmtId="4" fontId="3" fillId="45" borderId="149" applyNumberFormat="0" applyProtection="0">
      <alignment horizontal="right" vertical="center"/>
    </xf>
    <xf numFmtId="4" fontId="3" fillId="92" borderId="149" applyNumberFormat="0" applyProtection="0">
      <alignment horizontal="right" vertical="center"/>
    </xf>
    <xf numFmtId="4" fontId="3" fillId="38" borderId="149" applyNumberFormat="0" applyProtection="0">
      <alignment horizontal="right" vertical="center"/>
    </xf>
    <xf numFmtId="4" fontId="3" fillId="2" borderId="149" applyNumberFormat="0" applyProtection="0">
      <alignment horizontal="left" vertical="center" indent="1"/>
    </xf>
    <xf numFmtId="4" fontId="3" fillId="90" borderId="149" applyNumberFormat="0" applyProtection="0">
      <alignment horizontal="left" vertical="center" indent="1"/>
    </xf>
    <xf numFmtId="4" fontId="79" fillId="90" borderId="149" applyNumberFormat="0" applyProtection="0">
      <alignment vertical="center"/>
    </xf>
    <xf numFmtId="0" fontId="3" fillId="71" borderId="149" applyNumberFormat="0" applyFont="0" applyAlignment="0" applyProtection="0"/>
    <xf numFmtId="0" fontId="3" fillId="16" borderId="0"/>
    <xf numFmtId="0" fontId="66" fillId="72" borderId="149" applyNumberFormat="0" applyAlignment="0" applyProtection="0"/>
    <xf numFmtId="4" fontId="3" fillId="54" borderId="149" applyNumberFormat="0" applyProtection="0">
      <alignment vertical="center"/>
    </xf>
    <xf numFmtId="0" fontId="58" fillId="75" borderId="149" applyNumberFormat="0" applyAlignment="0" applyProtection="0"/>
    <xf numFmtId="0" fontId="76" fillId="75" borderId="143" applyNumberFormat="0" applyAlignment="0" applyProtection="0"/>
    <xf numFmtId="0" fontId="80" fillId="54" borderId="144" applyNumberFormat="0" applyProtection="0">
      <alignment horizontal="left" vertical="top" indent="1"/>
    </xf>
    <xf numFmtId="4" fontId="3" fillId="50" borderId="145" applyNumberFormat="0" applyProtection="0">
      <alignment horizontal="right" vertical="center"/>
    </xf>
    <xf numFmtId="4" fontId="3" fillId="94" borderId="145" applyNumberFormat="0" applyProtection="0">
      <alignment horizontal="left" vertical="center" indent="1"/>
    </xf>
    <xf numFmtId="4" fontId="6" fillId="95" borderId="145" applyNumberFormat="0" applyProtection="0">
      <alignment horizontal="left" vertical="center" indent="1"/>
    </xf>
    <xf numFmtId="4" fontId="6" fillId="95" borderId="145" applyNumberFormat="0" applyProtection="0">
      <alignment horizontal="left" vertical="center" indent="1"/>
    </xf>
    <xf numFmtId="4" fontId="3" fillId="6" borderId="145" applyNumberFormat="0" applyProtection="0">
      <alignment horizontal="left" vertical="center" indent="1"/>
    </xf>
    <xf numFmtId="4" fontId="3" fillId="91" borderId="145" applyNumberFormat="0" applyProtection="0">
      <alignment horizontal="left" vertical="center" indent="1"/>
    </xf>
    <xf numFmtId="0" fontId="3" fillId="95" borderId="144" applyNumberFormat="0" applyProtection="0">
      <alignment horizontal="left" vertical="top" indent="1"/>
    </xf>
    <xf numFmtId="0" fontId="3" fillId="91" borderId="144" applyNumberFormat="0" applyProtection="0">
      <alignment horizontal="left" vertical="top" indent="1"/>
    </xf>
    <xf numFmtId="0" fontId="3" fillId="5" borderId="144" applyNumberFormat="0" applyProtection="0">
      <alignment horizontal="left" vertical="top" indent="1"/>
    </xf>
    <xf numFmtId="0" fontId="3" fillId="6" borderId="144" applyNumberFormat="0" applyProtection="0">
      <alignment horizontal="left" vertical="top" indent="1"/>
    </xf>
    <xf numFmtId="0" fontId="4" fillId="95" borderId="146" applyBorder="0"/>
    <xf numFmtId="4" fontId="83" fillId="55" borderId="144" applyNumberFormat="0" applyProtection="0">
      <alignment vertical="center"/>
    </xf>
    <xf numFmtId="4" fontId="79" fillId="97" borderId="147" applyNumberFormat="0" applyProtection="0">
      <alignment vertical="center"/>
    </xf>
    <xf numFmtId="4" fontId="83" fillId="3" borderId="144" applyNumberFormat="0" applyProtection="0">
      <alignment horizontal="left" vertical="center" indent="1"/>
    </xf>
    <xf numFmtId="0" fontId="83" fillId="55" borderId="144" applyNumberFormat="0" applyProtection="0">
      <alignment horizontal="left" vertical="top" indent="1"/>
    </xf>
    <xf numFmtId="0" fontId="83" fillId="91" borderId="144" applyNumberFormat="0" applyProtection="0">
      <alignment horizontal="left" vertical="top" indent="1"/>
    </xf>
    <xf numFmtId="4" fontId="86" fillId="98" borderId="145" applyNumberFormat="0" applyProtection="0">
      <alignment horizontal="left" vertical="center" indent="1"/>
    </xf>
    <xf numFmtId="0" fontId="3" fillId="99" borderId="147"/>
    <xf numFmtId="0" fontId="63" fillId="0" borderId="148" applyNumberFormat="0" applyFill="0" applyAlignment="0" applyProtection="0"/>
    <xf numFmtId="0" fontId="3" fillId="4" borderId="149" applyNumberFormat="0" applyProtection="0">
      <alignment horizontal="left" vertical="center" indent="1"/>
    </xf>
    <xf numFmtId="0" fontId="3" fillId="5" borderId="149" applyNumberFormat="0" applyProtection="0">
      <alignment horizontal="left" vertical="center" indent="1"/>
    </xf>
    <xf numFmtId="0" fontId="3" fillId="6" borderId="149" applyNumberFormat="0" applyProtection="0">
      <alignment horizontal="left" vertical="center" indent="1"/>
    </xf>
    <xf numFmtId="4" fontId="3" fillId="0" borderId="149" applyNumberFormat="0" applyProtection="0">
      <alignment horizontal="right" vertical="center"/>
    </xf>
    <xf numFmtId="4" fontId="79" fillId="10" borderId="149" applyNumberFormat="0" applyProtection="0">
      <alignment horizontal="right" vertical="center"/>
    </xf>
    <xf numFmtId="4" fontId="3" fillId="2" borderId="149" applyNumberFormat="0" applyProtection="0">
      <alignment horizontal="left" vertical="center" indent="1"/>
    </xf>
    <xf numFmtId="4" fontId="88" fillId="96" borderId="149" applyNumberFormat="0" applyProtection="0">
      <alignment horizontal="right" vertical="center"/>
    </xf>
    <xf numFmtId="0" fontId="3" fillId="16" borderId="0"/>
    <xf numFmtId="0" fontId="3" fillId="16" borderId="0"/>
    <xf numFmtId="4" fontId="3" fillId="2" borderId="149" applyNumberFormat="0" applyProtection="0">
      <alignment horizontal="left" vertical="center" indent="1"/>
    </xf>
    <xf numFmtId="0" fontId="3" fillId="5" borderId="149" applyNumberFormat="0" applyProtection="0">
      <alignment horizontal="left" vertical="center" indent="1"/>
    </xf>
    <xf numFmtId="4" fontId="3" fillId="2" borderId="155" applyNumberFormat="0" applyProtection="0">
      <alignment horizontal="left" vertical="center" indent="1"/>
    </xf>
    <xf numFmtId="4" fontId="3" fillId="2" borderId="155" applyNumberFormat="0" applyProtection="0">
      <alignment horizontal="left" vertical="center" indent="1"/>
    </xf>
    <xf numFmtId="0" fontId="3" fillId="3" borderId="155" applyNumberFormat="0" applyProtection="0">
      <alignment horizontal="left" vertical="center" indent="1"/>
    </xf>
    <xf numFmtId="4" fontId="3" fillId="0" borderId="155" applyNumberFormat="0" applyProtection="0">
      <alignment horizontal="right" vertical="center"/>
    </xf>
    <xf numFmtId="0" fontId="3" fillId="4" borderId="155" applyNumberFormat="0" applyProtection="0">
      <alignment horizontal="left" vertical="center" indent="1"/>
    </xf>
    <xf numFmtId="0" fontId="3" fillId="5" borderId="155" applyNumberFormat="0" applyProtection="0">
      <alignment horizontal="left" vertical="center" indent="1"/>
    </xf>
    <xf numFmtId="0" fontId="3" fillId="6" borderId="155" applyNumberFormat="0" applyProtection="0">
      <alignment horizontal="left" vertical="center" indent="1"/>
    </xf>
    <xf numFmtId="0" fontId="124" fillId="16" borderId="0"/>
    <xf numFmtId="0" fontId="58" fillId="75" borderId="155" applyNumberFormat="0" applyAlignment="0" applyProtection="0"/>
    <xf numFmtId="0" fontId="124" fillId="16" borderId="0"/>
    <xf numFmtId="0" fontId="66" fillId="72" borderId="155" applyNumberFormat="0" applyAlignment="0" applyProtection="0"/>
    <xf numFmtId="0" fontId="3" fillId="71" borderId="155" applyNumberFormat="0" applyFont="0" applyAlignment="0" applyProtection="0"/>
    <xf numFmtId="0" fontId="76" fillId="75" borderId="156" applyNumberFormat="0" applyAlignment="0" applyProtection="0"/>
    <xf numFmtId="4" fontId="3" fillId="54" borderId="155" applyNumberFormat="0" applyProtection="0">
      <alignment vertical="center"/>
    </xf>
    <xf numFmtId="4" fontId="79" fillId="90" borderId="155" applyNumberFormat="0" applyProtection="0">
      <alignment vertical="center"/>
    </xf>
    <xf numFmtId="4" fontId="3" fillId="90" borderId="155" applyNumberFormat="0" applyProtection="0">
      <alignment horizontal="left" vertical="center" indent="1"/>
    </xf>
    <xf numFmtId="0" fontId="80" fillId="54" borderId="157" applyNumberFormat="0" applyProtection="0">
      <alignment horizontal="left" vertical="top" indent="1"/>
    </xf>
    <xf numFmtId="4" fontId="3" fillId="38" borderId="155" applyNumberFormat="0" applyProtection="0">
      <alignment horizontal="right" vertical="center"/>
    </xf>
    <xf numFmtId="4" fontId="3" fillId="92" borderId="155" applyNumberFormat="0" applyProtection="0">
      <alignment horizontal="right" vertical="center"/>
    </xf>
    <xf numFmtId="4" fontId="3" fillId="50" borderId="158" applyNumberFormat="0" applyProtection="0">
      <alignment horizontal="right" vertical="center"/>
    </xf>
    <xf numFmtId="4" fontId="3" fillId="45" borderId="155" applyNumberFormat="0" applyProtection="0">
      <alignment horizontal="right" vertical="center"/>
    </xf>
    <xf numFmtId="4" fontId="3" fillId="48" borderId="155" applyNumberFormat="0" applyProtection="0">
      <alignment horizontal="right" vertical="center"/>
    </xf>
    <xf numFmtId="4" fontId="3" fillId="52" borderId="155" applyNumberFormat="0" applyProtection="0">
      <alignment horizontal="right" vertical="center"/>
    </xf>
    <xf numFmtId="4" fontId="3" fillId="51" borderId="155" applyNumberFormat="0" applyProtection="0">
      <alignment horizontal="right" vertical="center"/>
    </xf>
    <xf numFmtId="4" fontId="3" fillId="93" borderId="155" applyNumberFormat="0" applyProtection="0">
      <alignment horizontal="right" vertical="center"/>
    </xf>
    <xf numFmtId="4" fontId="3" fillId="44" borderId="155" applyNumberFormat="0" applyProtection="0">
      <alignment horizontal="right" vertical="center"/>
    </xf>
    <xf numFmtId="4" fontId="3" fillId="94" borderId="158" applyNumberFormat="0" applyProtection="0">
      <alignment horizontal="left" vertical="center" indent="1"/>
    </xf>
    <xf numFmtId="4" fontId="6" fillId="95" borderId="158" applyNumberFormat="0" applyProtection="0">
      <alignment horizontal="left" vertical="center" indent="1"/>
    </xf>
    <xf numFmtId="4" fontId="6" fillId="95" borderId="158" applyNumberFormat="0" applyProtection="0">
      <alignment horizontal="left" vertical="center" indent="1"/>
    </xf>
    <xf numFmtId="4" fontId="3" fillId="91" borderId="155" applyNumberFormat="0" applyProtection="0">
      <alignment horizontal="right" vertical="center"/>
    </xf>
    <xf numFmtId="4" fontId="3" fillId="6" borderId="158" applyNumberFormat="0" applyProtection="0">
      <alignment horizontal="left" vertical="center" indent="1"/>
    </xf>
    <xf numFmtId="4" fontId="3" fillId="91" borderId="158" applyNumberFormat="0" applyProtection="0">
      <alignment horizontal="left" vertical="center" indent="1"/>
    </xf>
    <xf numFmtId="0" fontId="3" fillId="95" borderId="157" applyNumberFormat="0" applyProtection="0">
      <alignment horizontal="left" vertical="top" indent="1"/>
    </xf>
    <xf numFmtId="0" fontId="3" fillId="91" borderId="157" applyNumberFormat="0" applyProtection="0">
      <alignment horizontal="left" vertical="top" indent="1"/>
    </xf>
    <xf numFmtId="0" fontId="3" fillId="5" borderId="157" applyNumberFormat="0" applyProtection="0">
      <alignment horizontal="left" vertical="top" indent="1"/>
    </xf>
    <xf numFmtId="0" fontId="3" fillId="6" borderId="157" applyNumberFormat="0" applyProtection="0">
      <alignment horizontal="left" vertical="top" indent="1"/>
    </xf>
    <xf numFmtId="0" fontId="4" fillId="95" borderId="159" applyBorder="0"/>
    <xf numFmtId="4" fontId="83" fillId="55" borderId="157" applyNumberFormat="0" applyProtection="0">
      <alignment vertical="center"/>
    </xf>
    <xf numFmtId="4" fontId="83" fillId="3" borderId="157" applyNumberFormat="0" applyProtection="0">
      <alignment horizontal="left" vertical="center" indent="1"/>
    </xf>
    <xf numFmtId="0" fontId="83" fillId="55" borderId="157" applyNumberFormat="0" applyProtection="0">
      <alignment horizontal="left" vertical="top" indent="1"/>
    </xf>
    <xf numFmtId="4" fontId="79" fillId="10" borderId="155" applyNumberFormat="0" applyProtection="0">
      <alignment horizontal="right" vertical="center"/>
    </xf>
    <xf numFmtId="0" fontId="83" fillId="91" borderId="157" applyNumberFormat="0" applyProtection="0">
      <alignment horizontal="left" vertical="top" indent="1"/>
    </xf>
    <xf numFmtId="4" fontId="86" fillId="98" borderId="158" applyNumberFormat="0" applyProtection="0">
      <alignment horizontal="left" vertical="center" indent="1"/>
    </xf>
    <xf numFmtId="4" fontId="88" fillId="96" borderId="155" applyNumberFormat="0" applyProtection="0">
      <alignment horizontal="right" vertical="center"/>
    </xf>
    <xf numFmtId="0" fontId="63" fillId="0" borderId="160" applyNumberFormat="0" applyFill="0" applyAlignment="0" applyProtection="0"/>
    <xf numFmtId="4" fontId="3" fillId="2" borderId="163" applyNumberFormat="0" applyProtection="0">
      <alignment horizontal="left" vertical="center" indent="1"/>
    </xf>
    <xf numFmtId="4" fontId="3" fillId="2" borderId="163" applyNumberFormat="0" applyProtection="0">
      <alignment horizontal="left" vertical="center" indent="1"/>
    </xf>
    <xf numFmtId="0" fontId="3" fillId="3" borderId="163" applyNumberFormat="0" applyProtection="0">
      <alignment horizontal="left" vertical="center" indent="1"/>
    </xf>
    <xf numFmtId="4" fontId="3" fillId="0" borderId="163" applyNumberFormat="0" applyProtection="0">
      <alignment horizontal="right" vertical="center"/>
    </xf>
    <xf numFmtId="0" fontId="3" fillId="4" borderId="163" applyNumberFormat="0" applyProtection="0">
      <alignment horizontal="left" vertical="center" indent="1"/>
    </xf>
    <xf numFmtId="0" fontId="3" fillId="5" borderId="163" applyNumberFormat="0" applyProtection="0">
      <alignment horizontal="left" vertical="center" indent="1"/>
    </xf>
    <xf numFmtId="0" fontId="3" fillId="6" borderId="163" applyNumberFormat="0" applyProtection="0">
      <alignment horizontal="left" vertical="center" indent="1"/>
    </xf>
    <xf numFmtId="0" fontId="1" fillId="0" borderId="0"/>
    <xf numFmtId="0" fontId="1" fillId="0" borderId="0"/>
    <xf numFmtId="4" fontId="3" fillId="2" borderId="166" applyNumberFormat="0" applyProtection="0">
      <alignment horizontal="left" vertical="center" indent="1"/>
    </xf>
    <xf numFmtId="4" fontId="3" fillId="2" borderId="166" applyNumberFormat="0" applyProtection="0">
      <alignment horizontal="left" vertical="center" indent="1"/>
    </xf>
    <xf numFmtId="0" fontId="3" fillId="5" borderId="166" applyNumberFormat="0" applyProtection="0">
      <alignment horizontal="left" vertical="center" indent="1"/>
    </xf>
    <xf numFmtId="4" fontId="3" fillId="0" borderId="166" applyNumberFormat="0" applyProtection="0">
      <alignment horizontal="right" vertical="center"/>
    </xf>
    <xf numFmtId="0" fontId="3" fillId="4" borderId="166" applyNumberFormat="0" applyProtection="0">
      <alignment horizontal="left" vertical="center" indent="1"/>
    </xf>
    <xf numFmtId="0" fontId="3" fillId="6" borderId="166" applyNumberFormat="0" applyProtection="0">
      <alignment horizontal="left" vertical="center" indent="1"/>
    </xf>
    <xf numFmtId="0" fontId="3" fillId="3" borderId="166" applyNumberFormat="0" applyProtection="0">
      <alignment horizontal="left" vertical="center" indent="1"/>
    </xf>
    <xf numFmtId="0" fontId="58" fillId="75" borderId="166" applyNumberFormat="0" applyAlignment="0" applyProtection="0"/>
    <xf numFmtId="0" fontId="66" fillId="72" borderId="166" applyNumberFormat="0" applyAlignment="0" applyProtection="0"/>
    <xf numFmtId="0" fontId="3" fillId="71" borderId="166" applyNumberFormat="0" applyFont="0" applyAlignment="0" applyProtection="0"/>
    <xf numFmtId="0" fontId="76" fillId="75" borderId="167" applyNumberFormat="0" applyAlignment="0" applyProtection="0"/>
    <xf numFmtId="4" fontId="3" fillId="54" borderId="166" applyNumberFormat="0" applyProtection="0">
      <alignment vertical="center"/>
    </xf>
    <xf numFmtId="4" fontId="79" fillId="90" borderId="166" applyNumberFormat="0" applyProtection="0">
      <alignment vertical="center"/>
    </xf>
    <xf numFmtId="4" fontId="3" fillId="90" borderId="166" applyNumberFormat="0" applyProtection="0">
      <alignment horizontal="left" vertical="center" indent="1"/>
    </xf>
    <xf numFmtId="0" fontId="80" fillId="54" borderId="168" applyNumberFormat="0" applyProtection="0">
      <alignment horizontal="left" vertical="top" indent="1"/>
    </xf>
    <xf numFmtId="4" fontId="3" fillId="38" borderId="166" applyNumberFormat="0" applyProtection="0">
      <alignment horizontal="right" vertical="center"/>
    </xf>
    <xf numFmtId="4" fontId="3" fillId="92" borderId="166" applyNumberFormat="0" applyProtection="0">
      <alignment horizontal="right" vertical="center"/>
    </xf>
    <xf numFmtId="4" fontId="3" fillId="50" borderId="169" applyNumberFormat="0" applyProtection="0">
      <alignment horizontal="right" vertical="center"/>
    </xf>
    <xf numFmtId="4" fontId="3" fillId="45" borderId="166" applyNumberFormat="0" applyProtection="0">
      <alignment horizontal="right" vertical="center"/>
    </xf>
    <xf numFmtId="4" fontId="3" fillId="48" borderId="166" applyNumberFormat="0" applyProtection="0">
      <alignment horizontal="right" vertical="center"/>
    </xf>
    <xf numFmtId="4" fontId="3" fillId="52" borderId="166" applyNumberFormat="0" applyProtection="0">
      <alignment horizontal="right" vertical="center"/>
    </xf>
    <xf numFmtId="4" fontId="3" fillId="51" borderId="166" applyNumberFormat="0" applyProtection="0">
      <alignment horizontal="right" vertical="center"/>
    </xf>
    <xf numFmtId="4" fontId="3" fillId="93" borderId="166" applyNumberFormat="0" applyProtection="0">
      <alignment horizontal="right" vertical="center"/>
    </xf>
    <xf numFmtId="4" fontId="3" fillId="44" borderId="166" applyNumberFormat="0" applyProtection="0">
      <alignment horizontal="right" vertical="center"/>
    </xf>
    <xf numFmtId="4" fontId="3" fillId="94" borderId="169" applyNumberFormat="0" applyProtection="0">
      <alignment horizontal="left" vertical="center" indent="1"/>
    </xf>
    <xf numFmtId="4" fontId="6" fillId="95" borderId="169" applyNumberFormat="0" applyProtection="0">
      <alignment horizontal="left" vertical="center" indent="1"/>
    </xf>
    <xf numFmtId="4" fontId="6" fillId="95" borderId="169" applyNumberFormat="0" applyProtection="0">
      <alignment horizontal="left" vertical="center" indent="1"/>
    </xf>
    <xf numFmtId="4" fontId="3" fillId="91" borderId="166" applyNumberFormat="0" applyProtection="0">
      <alignment horizontal="right" vertical="center"/>
    </xf>
    <xf numFmtId="4" fontId="3" fillId="6" borderId="169" applyNumberFormat="0" applyProtection="0">
      <alignment horizontal="left" vertical="center" indent="1"/>
    </xf>
    <xf numFmtId="4" fontId="3" fillId="91" borderId="169" applyNumberFormat="0" applyProtection="0">
      <alignment horizontal="left" vertical="center" indent="1"/>
    </xf>
    <xf numFmtId="0" fontId="3" fillId="95" borderId="168" applyNumberFormat="0" applyProtection="0">
      <alignment horizontal="left" vertical="top" indent="1"/>
    </xf>
    <xf numFmtId="0" fontId="3" fillId="91" borderId="168" applyNumberFormat="0" applyProtection="0">
      <alignment horizontal="left" vertical="top" indent="1"/>
    </xf>
    <xf numFmtId="0" fontId="3" fillId="5" borderId="168" applyNumberFormat="0" applyProtection="0">
      <alignment horizontal="left" vertical="top" indent="1"/>
    </xf>
    <xf numFmtId="0" fontId="3" fillId="6" borderId="168" applyNumberFormat="0" applyProtection="0">
      <alignment horizontal="left" vertical="top" indent="1"/>
    </xf>
    <xf numFmtId="0" fontId="4" fillId="95" borderId="170" applyBorder="0"/>
    <xf numFmtId="4" fontId="83" fillId="55" borderId="168" applyNumberFormat="0" applyProtection="0">
      <alignment vertical="center"/>
    </xf>
    <xf numFmtId="4" fontId="83" fillId="3" borderId="168" applyNumberFormat="0" applyProtection="0">
      <alignment horizontal="left" vertical="center" indent="1"/>
    </xf>
    <xf numFmtId="0" fontId="83" fillId="55" borderId="168" applyNumberFormat="0" applyProtection="0">
      <alignment horizontal="left" vertical="top" indent="1"/>
    </xf>
    <xf numFmtId="4" fontId="79" fillId="10" borderId="166" applyNumberFormat="0" applyProtection="0">
      <alignment horizontal="right" vertical="center"/>
    </xf>
    <xf numFmtId="0" fontId="83" fillId="91" borderId="168" applyNumberFormat="0" applyProtection="0">
      <alignment horizontal="left" vertical="top" indent="1"/>
    </xf>
    <xf numFmtId="4" fontId="86" fillId="98" borderId="169" applyNumberFormat="0" applyProtection="0">
      <alignment horizontal="left" vertical="center" indent="1"/>
    </xf>
    <xf numFmtId="4" fontId="88" fillId="96" borderId="166" applyNumberFormat="0" applyProtection="0">
      <alignment horizontal="right" vertical="center"/>
    </xf>
    <xf numFmtId="0" fontId="63" fillId="0" borderId="171" applyNumberFormat="0" applyFill="0" applyAlignment="0" applyProtection="0"/>
    <xf numFmtId="0" fontId="124" fillId="16" borderId="0"/>
    <xf numFmtId="0" fontId="58" fillId="75" borderId="176" applyNumberFormat="0" applyAlignment="0" applyProtection="0"/>
    <xf numFmtId="0" fontId="66" fillId="72" borderId="176" applyNumberFormat="0" applyAlignment="0" applyProtection="0"/>
    <xf numFmtId="0" fontId="3" fillId="71" borderId="176" applyNumberFormat="0" applyFont="0" applyAlignment="0" applyProtection="0"/>
    <xf numFmtId="0" fontId="76" fillId="75" borderId="177" applyNumberFormat="0" applyAlignment="0" applyProtection="0"/>
    <xf numFmtId="4" fontId="3" fillId="54" borderId="176" applyNumberFormat="0" applyProtection="0">
      <alignment vertical="center"/>
    </xf>
    <xf numFmtId="4" fontId="79" fillId="90" borderId="176" applyNumberFormat="0" applyProtection="0">
      <alignment vertical="center"/>
    </xf>
    <xf numFmtId="4" fontId="3" fillId="90" borderId="176" applyNumberFormat="0" applyProtection="0">
      <alignment horizontal="left" vertical="center" indent="1"/>
    </xf>
    <xf numFmtId="0" fontId="80" fillId="54" borderId="178" applyNumberFormat="0" applyProtection="0">
      <alignment horizontal="left" vertical="top" indent="1"/>
    </xf>
    <xf numFmtId="4" fontId="3" fillId="2" borderId="176" applyNumberFormat="0" applyProtection="0">
      <alignment horizontal="left" vertical="center" indent="1"/>
    </xf>
    <xf numFmtId="4" fontId="3" fillId="38" borderId="176" applyNumberFormat="0" applyProtection="0">
      <alignment horizontal="right" vertical="center"/>
    </xf>
    <xf numFmtId="4" fontId="3" fillId="92" borderId="176" applyNumberFormat="0" applyProtection="0">
      <alignment horizontal="right" vertical="center"/>
    </xf>
    <xf numFmtId="4" fontId="3" fillId="50" borderId="179" applyNumberFormat="0" applyProtection="0">
      <alignment horizontal="right" vertical="center"/>
    </xf>
    <xf numFmtId="4" fontId="3" fillId="45" borderId="176" applyNumberFormat="0" applyProtection="0">
      <alignment horizontal="right" vertical="center"/>
    </xf>
    <xf numFmtId="4" fontId="3" fillId="48" borderId="176" applyNumberFormat="0" applyProtection="0">
      <alignment horizontal="right" vertical="center"/>
    </xf>
    <xf numFmtId="4" fontId="3" fillId="52" borderId="176" applyNumberFormat="0" applyProtection="0">
      <alignment horizontal="right" vertical="center"/>
    </xf>
    <xf numFmtId="4" fontId="3" fillId="51" borderId="176" applyNumberFormat="0" applyProtection="0">
      <alignment horizontal="right" vertical="center"/>
    </xf>
    <xf numFmtId="4" fontId="3" fillId="93" borderId="176" applyNumberFormat="0" applyProtection="0">
      <alignment horizontal="right" vertical="center"/>
    </xf>
    <xf numFmtId="4" fontId="3" fillId="44" borderId="176" applyNumberFormat="0" applyProtection="0">
      <alignment horizontal="right" vertical="center"/>
    </xf>
    <xf numFmtId="4" fontId="3" fillId="94" borderId="179" applyNumberFormat="0" applyProtection="0">
      <alignment horizontal="left" vertical="center" indent="1"/>
    </xf>
    <xf numFmtId="4" fontId="6" fillId="95" borderId="179" applyNumberFormat="0" applyProtection="0">
      <alignment horizontal="left" vertical="center" indent="1"/>
    </xf>
    <xf numFmtId="4" fontId="6" fillId="95" borderId="179" applyNumberFormat="0" applyProtection="0">
      <alignment horizontal="left" vertical="center" indent="1"/>
    </xf>
    <xf numFmtId="4" fontId="3" fillId="91" borderId="176" applyNumberFormat="0" applyProtection="0">
      <alignment horizontal="right" vertical="center"/>
    </xf>
    <xf numFmtId="4" fontId="3" fillId="6" borderId="179" applyNumberFormat="0" applyProtection="0">
      <alignment horizontal="left" vertical="center" indent="1"/>
    </xf>
    <xf numFmtId="4" fontId="3" fillId="91" borderId="179" applyNumberFormat="0" applyProtection="0">
      <alignment horizontal="left" vertical="center" indent="1"/>
    </xf>
    <xf numFmtId="0" fontId="3" fillId="3" borderId="176" applyNumberFormat="0" applyProtection="0">
      <alignment horizontal="left" vertical="center" indent="1"/>
    </xf>
    <xf numFmtId="0" fontId="3" fillId="95" borderId="178" applyNumberFormat="0" applyProtection="0">
      <alignment horizontal="left" vertical="top" indent="1"/>
    </xf>
    <xf numFmtId="0" fontId="3" fillId="4" borderId="176" applyNumberFormat="0" applyProtection="0">
      <alignment horizontal="left" vertical="center" indent="1"/>
    </xf>
    <xf numFmtId="0" fontId="3" fillId="91" borderId="178" applyNumberFormat="0" applyProtection="0">
      <alignment horizontal="left" vertical="top" indent="1"/>
    </xf>
    <xf numFmtId="0" fontId="3" fillId="5" borderId="176" applyNumberFormat="0" applyProtection="0">
      <alignment horizontal="left" vertical="center" indent="1"/>
    </xf>
    <xf numFmtId="0" fontId="3" fillId="5" borderId="178" applyNumberFormat="0" applyProtection="0">
      <alignment horizontal="left" vertical="top" indent="1"/>
    </xf>
    <xf numFmtId="0" fontId="3" fillId="6" borderId="176" applyNumberFormat="0" applyProtection="0">
      <alignment horizontal="left" vertical="center" indent="1"/>
    </xf>
    <xf numFmtId="0" fontId="3" fillId="6" borderId="178" applyNumberFormat="0" applyProtection="0">
      <alignment horizontal="left" vertical="top" indent="1"/>
    </xf>
    <xf numFmtId="0" fontId="4" fillId="95" borderId="180" applyBorder="0"/>
    <xf numFmtId="4" fontId="83" fillId="55" borderId="178" applyNumberFormat="0" applyProtection="0">
      <alignment vertical="center"/>
    </xf>
    <xf numFmtId="4" fontId="83" fillId="3" borderId="178" applyNumberFormat="0" applyProtection="0">
      <alignment horizontal="left" vertical="center" indent="1"/>
    </xf>
    <xf numFmtId="0" fontId="83" fillId="55" borderId="178" applyNumberFormat="0" applyProtection="0">
      <alignment horizontal="left" vertical="top" indent="1"/>
    </xf>
    <xf numFmtId="4" fontId="3" fillId="0" borderId="176" applyNumberFormat="0" applyProtection="0">
      <alignment horizontal="right" vertical="center"/>
    </xf>
    <xf numFmtId="4" fontId="79" fillId="10" borderId="176" applyNumberFormat="0" applyProtection="0">
      <alignment horizontal="right" vertical="center"/>
    </xf>
    <xf numFmtId="4" fontId="3" fillId="2" borderId="176" applyNumberFormat="0" applyProtection="0">
      <alignment horizontal="left" vertical="center" indent="1"/>
    </xf>
    <xf numFmtId="0" fontId="83" fillId="91" borderId="178" applyNumberFormat="0" applyProtection="0">
      <alignment horizontal="left" vertical="top" indent="1"/>
    </xf>
    <xf numFmtId="4" fontId="86" fillId="98" borderId="179" applyNumberFormat="0" applyProtection="0">
      <alignment horizontal="left" vertical="center" indent="1"/>
    </xf>
    <xf numFmtId="4" fontId="88" fillId="96" borderId="176" applyNumberFormat="0" applyProtection="0">
      <alignment horizontal="right" vertical="center"/>
    </xf>
    <xf numFmtId="0" fontId="63" fillId="0" borderId="181" applyNumberFormat="0" applyFill="0" applyAlignment="0" applyProtection="0"/>
    <xf numFmtId="0" fontId="126" fillId="16" borderId="0"/>
    <xf numFmtId="0" fontId="58" fillId="75" borderId="182" applyNumberFormat="0" applyAlignment="0" applyProtection="0"/>
    <xf numFmtId="0" fontId="66" fillId="72" borderId="182" applyNumberFormat="0" applyAlignment="0" applyProtection="0"/>
    <xf numFmtId="0" fontId="3" fillId="71" borderId="182" applyNumberFormat="0" applyFont="0" applyAlignment="0" applyProtection="0"/>
    <xf numFmtId="0" fontId="76" fillId="75" borderId="183" applyNumberFormat="0" applyAlignment="0" applyProtection="0"/>
    <xf numFmtId="4" fontId="3" fillId="54" borderId="182" applyNumberFormat="0" applyProtection="0">
      <alignment vertical="center"/>
    </xf>
    <xf numFmtId="4" fontId="79" fillId="90" borderId="182" applyNumberFormat="0" applyProtection="0">
      <alignment vertical="center"/>
    </xf>
    <xf numFmtId="4" fontId="3" fillId="90" borderId="182" applyNumberFormat="0" applyProtection="0">
      <alignment horizontal="left" vertical="center" indent="1"/>
    </xf>
    <xf numFmtId="0" fontId="80" fillId="54" borderId="184" applyNumberFormat="0" applyProtection="0">
      <alignment horizontal="left" vertical="top" indent="1"/>
    </xf>
    <xf numFmtId="4" fontId="3" fillId="2" borderId="182" applyNumberFormat="0" applyProtection="0">
      <alignment horizontal="left" vertical="center" indent="1"/>
    </xf>
    <xf numFmtId="4" fontId="3" fillId="38" borderId="182" applyNumberFormat="0" applyProtection="0">
      <alignment horizontal="right" vertical="center"/>
    </xf>
    <xf numFmtId="4" fontId="3" fillId="92" borderId="182" applyNumberFormat="0" applyProtection="0">
      <alignment horizontal="right" vertical="center"/>
    </xf>
    <xf numFmtId="4" fontId="3" fillId="50" borderId="185" applyNumberFormat="0" applyProtection="0">
      <alignment horizontal="right" vertical="center"/>
    </xf>
    <xf numFmtId="4" fontId="3" fillId="45" borderId="182" applyNumberFormat="0" applyProtection="0">
      <alignment horizontal="right" vertical="center"/>
    </xf>
    <xf numFmtId="4" fontId="3" fillId="48" borderId="182" applyNumberFormat="0" applyProtection="0">
      <alignment horizontal="right" vertical="center"/>
    </xf>
    <xf numFmtId="4" fontId="3" fillId="52" borderId="182" applyNumberFormat="0" applyProtection="0">
      <alignment horizontal="right" vertical="center"/>
    </xf>
    <xf numFmtId="4" fontId="3" fillId="51" borderId="182" applyNumberFormat="0" applyProtection="0">
      <alignment horizontal="right" vertical="center"/>
    </xf>
    <xf numFmtId="4" fontId="3" fillId="93" borderId="182" applyNumberFormat="0" applyProtection="0">
      <alignment horizontal="right" vertical="center"/>
    </xf>
    <xf numFmtId="4" fontId="3" fillId="44" borderId="182" applyNumberFormat="0" applyProtection="0">
      <alignment horizontal="right" vertical="center"/>
    </xf>
    <xf numFmtId="4" fontId="3" fillId="94" borderId="185" applyNumberFormat="0" applyProtection="0">
      <alignment horizontal="left" vertical="center" indent="1"/>
    </xf>
    <xf numFmtId="4" fontId="6" fillId="95" borderId="185" applyNumberFormat="0" applyProtection="0">
      <alignment horizontal="left" vertical="center" indent="1"/>
    </xf>
    <xf numFmtId="4" fontId="6" fillId="95" borderId="185" applyNumberFormat="0" applyProtection="0">
      <alignment horizontal="left" vertical="center" indent="1"/>
    </xf>
    <xf numFmtId="4" fontId="3" fillId="91" borderId="182" applyNumberFormat="0" applyProtection="0">
      <alignment horizontal="right" vertical="center"/>
    </xf>
    <xf numFmtId="4" fontId="3" fillId="6" borderId="185" applyNumberFormat="0" applyProtection="0">
      <alignment horizontal="left" vertical="center" indent="1"/>
    </xf>
    <xf numFmtId="4" fontId="3" fillId="91" borderId="185" applyNumberFormat="0" applyProtection="0">
      <alignment horizontal="left" vertical="center" indent="1"/>
    </xf>
    <xf numFmtId="0" fontId="3" fillId="3" borderId="182" applyNumberFormat="0" applyProtection="0">
      <alignment horizontal="left" vertical="center" indent="1"/>
    </xf>
    <xf numFmtId="0" fontId="3" fillId="95" borderId="184" applyNumberFormat="0" applyProtection="0">
      <alignment horizontal="left" vertical="top" indent="1"/>
    </xf>
    <xf numFmtId="0" fontId="3" fillId="4" borderId="182" applyNumberFormat="0" applyProtection="0">
      <alignment horizontal="left" vertical="center" indent="1"/>
    </xf>
    <xf numFmtId="0" fontId="3" fillId="91" borderId="184" applyNumberFormat="0" applyProtection="0">
      <alignment horizontal="left" vertical="top" indent="1"/>
    </xf>
    <xf numFmtId="0" fontId="3" fillId="5" borderId="182" applyNumberFormat="0" applyProtection="0">
      <alignment horizontal="left" vertical="center" indent="1"/>
    </xf>
    <xf numFmtId="0" fontId="3" fillId="5" borderId="184" applyNumberFormat="0" applyProtection="0">
      <alignment horizontal="left" vertical="top" indent="1"/>
    </xf>
    <xf numFmtId="0" fontId="3" fillId="6" borderId="182" applyNumberFormat="0" applyProtection="0">
      <alignment horizontal="left" vertical="center" indent="1"/>
    </xf>
    <xf numFmtId="0" fontId="3" fillId="6" borderId="184" applyNumberFormat="0" applyProtection="0">
      <alignment horizontal="left" vertical="top" indent="1"/>
    </xf>
    <xf numFmtId="0" fontId="4" fillId="95" borderId="186" applyBorder="0"/>
    <xf numFmtId="4" fontId="83" fillId="55" borderId="184" applyNumberFormat="0" applyProtection="0">
      <alignment vertical="center"/>
    </xf>
    <xf numFmtId="4" fontId="83" fillId="3" borderId="184" applyNumberFormat="0" applyProtection="0">
      <alignment horizontal="left" vertical="center" indent="1"/>
    </xf>
    <xf numFmtId="0" fontId="83" fillId="55" borderId="184" applyNumberFormat="0" applyProtection="0">
      <alignment horizontal="left" vertical="top" indent="1"/>
    </xf>
    <xf numFmtId="4" fontId="3" fillId="0" borderId="182" applyNumberFormat="0" applyProtection="0">
      <alignment horizontal="right" vertical="center"/>
    </xf>
    <xf numFmtId="4" fontId="79" fillId="10" borderId="182" applyNumberFormat="0" applyProtection="0">
      <alignment horizontal="right" vertical="center"/>
    </xf>
    <xf numFmtId="4" fontId="3" fillId="2" borderId="182" applyNumberFormat="0" applyProtection="0">
      <alignment horizontal="left" vertical="center" indent="1"/>
    </xf>
    <xf numFmtId="0" fontId="83" fillId="91" borderId="184" applyNumberFormat="0" applyProtection="0">
      <alignment horizontal="left" vertical="top" indent="1"/>
    </xf>
    <xf numFmtId="4" fontId="86" fillId="98" borderId="185" applyNumberFormat="0" applyProtection="0">
      <alignment horizontal="left" vertical="center" indent="1"/>
    </xf>
    <xf numFmtId="4" fontId="88" fillId="96" borderId="182" applyNumberFormat="0" applyProtection="0">
      <alignment horizontal="right" vertical="center"/>
    </xf>
    <xf numFmtId="0" fontId="63" fillId="0" borderId="187" applyNumberFormat="0" applyFill="0" applyAlignment="0" applyProtection="0"/>
    <xf numFmtId="0" fontId="126" fillId="16" borderId="0"/>
    <xf numFmtId="0" fontId="58" fillId="75" borderId="189" applyNumberFormat="0" applyAlignment="0" applyProtection="0"/>
    <xf numFmtId="0" fontId="66" fillId="72" borderId="189" applyNumberFormat="0" applyAlignment="0" applyProtection="0"/>
    <xf numFmtId="0" fontId="3" fillId="71" borderId="189" applyNumberFormat="0" applyFont="0" applyAlignment="0" applyProtection="0"/>
    <xf numFmtId="0" fontId="76" fillId="75" borderId="190" applyNumberFormat="0" applyAlignment="0" applyProtection="0"/>
    <xf numFmtId="4" fontId="3" fillId="54" borderId="189" applyNumberFormat="0" applyProtection="0">
      <alignment vertical="center"/>
    </xf>
    <xf numFmtId="4" fontId="79" fillId="90" borderId="189" applyNumberFormat="0" applyProtection="0">
      <alignment vertical="center"/>
    </xf>
    <xf numFmtId="4" fontId="3" fillId="90" borderId="189" applyNumberFormat="0" applyProtection="0">
      <alignment horizontal="left" vertical="center" indent="1"/>
    </xf>
    <xf numFmtId="0" fontId="80" fillId="54" borderId="191" applyNumberFormat="0" applyProtection="0">
      <alignment horizontal="left" vertical="top" indent="1"/>
    </xf>
    <xf numFmtId="4" fontId="3" fillId="2" borderId="189" applyNumberFormat="0" applyProtection="0">
      <alignment horizontal="left" vertical="center" indent="1"/>
    </xf>
    <xf numFmtId="4" fontId="3" fillId="38" borderId="189" applyNumberFormat="0" applyProtection="0">
      <alignment horizontal="right" vertical="center"/>
    </xf>
    <xf numFmtId="4" fontId="3" fillId="92" borderId="189" applyNumberFormat="0" applyProtection="0">
      <alignment horizontal="right" vertical="center"/>
    </xf>
    <xf numFmtId="4" fontId="3" fillId="50" borderId="192" applyNumberFormat="0" applyProtection="0">
      <alignment horizontal="right" vertical="center"/>
    </xf>
    <xf numFmtId="4" fontId="3" fillId="45" borderId="189" applyNumberFormat="0" applyProtection="0">
      <alignment horizontal="right" vertical="center"/>
    </xf>
    <xf numFmtId="4" fontId="3" fillId="48" borderId="189" applyNumberFormat="0" applyProtection="0">
      <alignment horizontal="right" vertical="center"/>
    </xf>
    <xf numFmtId="4" fontId="3" fillId="52" borderId="189" applyNumberFormat="0" applyProtection="0">
      <alignment horizontal="right" vertical="center"/>
    </xf>
    <xf numFmtId="4" fontId="3" fillId="51" borderId="189" applyNumberFormat="0" applyProtection="0">
      <alignment horizontal="right" vertical="center"/>
    </xf>
    <xf numFmtId="4" fontId="3" fillId="93" borderId="189" applyNumberFormat="0" applyProtection="0">
      <alignment horizontal="right" vertical="center"/>
    </xf>
    <xf numFmtId="4" fontId="3" fillId="44" borderId="189" applyNumberFormat="0" applyProtection="0">
      <alignment horizontal="right" vertical="center"/>
    </xf>
    <xf numFmtId="4" fontId="3" fillId="94" borderId="192" applyNumberFormat="0" applyProtection="0">
      <alignment horizontal="left" vertical="center" indent="1"/>
    </xf>
    <xf numFmtId="4" fontId="6" fillId="95" borderId="192" applyNumberFormat="0" applyProtection="0">
      <alignment horizontal="left" vertical="center" indent="1"/>
    </xf>
    <xf numFmtId="4" fontId="6" fillId="95" borderId="192" applyNumberFormat="0" applyProtection="0">
      <alignment horizontal="left" vertical="center" indent="1"/>
    </xf>
    <xf numFmtId="4" fontId="3" fillId="91" borderId="189" applyNumberFormat="0" applyProtection="0">
      <alignment horizontal="right" vertical="center"/>
    </xf>
    <xf numFmtId="4" fontId="3" fillId="6" borderId="192" applyNumberFormat="0" applyProtection="0">
      <alignment horizontal="left" vertical="center" indent="1"/>
    </xf>
    <xf numFmtId="4" fontId="3" fillId="91" borderId="192" applyNumberFormat="0" applyProtection="0">
      <alignment horizontal="left" vertical="center" indent="1"/>
    </xf>
    <xf numFmtId="0" fontId="3" fillId="3" borderId="189" applyNumberFormat="0" applyProtection="0">
      <alignment horizontal="left" vertical="center" indent="1"/>
    </xf>
    <xf numFmtId="0" fontId="3" fillId="95" borderId="191" applyNumberFormat="0" applyProtection="0">
      <alignment horizontal="left" vertical="top" indent="1"/>
    </xf>
    <xf numFmtId="0" fontId="3" fillId="4" borderId="189" applyNumberFormat="0" applyProtection="0">
      <alignment horizontal="left" vertical="center" indent="1"/>
    </xf>
    <xf numFmtId="0" fontId="3" fillId="91" borderId="191" applyNumberFormat="0" applyProtection="0">
      <alignment horizontal="left" vertical="top" indent="1"/>
    </xf>
    <xf numFmtId="0" fontId="3" fillId="5" borderId="189" applyNumberFormat="0" applyProtection="0">
      <alignment horizontal="left" vertical="center" indent="1"/>
    </xf>
    <xf numFmtId="0" fontId="3" fillId="5" borderId="191" applyNumberFormat="0" applyProtection="0">
      <alignment horizontal="left" vertical="top" indent="1"/>
    </xf>
    <xf numFmtId="0" fontId="3" fillId="6" borderId="189" applyNumberFormat="0" applyProtection="0">
      <alignment horizontal="left" vertical="center" indent="1"/>
    </xf>
    <xf numFmtId="0" fontId="3" fillId="6" borderId="191" applyNumberFormat="0" applyProtection="0">
      <alignment horizontal="left" vertical="top" indent="1"/>
    </xf>
    <xf numFmtId="0" fontId="4" fillId="95" borderId="193" applyBorder="0"/>
    <xf numFmtId="4" fontId="83" fillId="55" borderId="191" applyNumberFormat="0" applyProtection="0">
      <alignment vertical="center"/>
    </xf>
    <xf numFmtId="4" fontId="83" fillId="3" borderId="191" applyNumberFormat="0" applyProtection="0">
      <alignment horizontal="left" vertical="center" indent="1"/>
    </xf>
    <xf numFmtId="0" fontId="83" fillId="55" borderId="191" applyNumberFormat="0" applyProtection="0">
      <alignment horizontal="left" vertical="top" indent="1"/>
    </xf>
    <xf numFmtId="4" fontId="3" fillId="0" borderId="189" applyNumberFormat="0" applyProtection="0">
      <alignment horizontal="right" vertical="center"/>
    </xf>
    <xf numFmtId="4" fontId="79" fillId="10" borderId="189" applyNumberFormat="0" applyProtection="0">
      <alignment horizontal="right" vertical="center"/>
    </xf>
    <xf numFmtId="4" fontId="3" fillId="2" borderId="189" applyNumberFormat="0" applyProtection="0">
      <alignment horizontal="left" vertical="center" indent="1"/>
    </xf>
    <xf numFmtId="0" fontId="83" fillId="91" borderId="191" applyNumberFormat="0" applyProtection="0">
      <alignment horizontal="left" vertical="top" indent="1"/>
    </xf>
    <xf numFmtId="4" fontId="86" fillId="98" borderId="192" applyNumberFormat="0" applyProtection="0">
      <alignment horizontal="left" vertical="center" indent="1"/>
    </xf>
    <xf numFmtId="4" fontId="88" fillId="96" borderId="189" applyNumberFormat="0" applyProtection="0">
      <alignment horizontal="right" vertical="center"/>
    </xf>
    <xf numFmtId="0" fontId="63" fillId="0" borderId="194" applyNumberFormat="0" applyFill="0" applyAlignment="0" applyProtection="0"/>
    <xf numFmtId="0" fontId="77" fillId="54" borderId="225" applyNumberFormat="0" applyProtection="0">
      <alignment horizontal="left" vertical="top" indent="1"/>
    </xf>
    <xf numFmtId="4" fontId="3" fillId="44" borderId="219" applyNumberFormat="0" applyProtection="0">
      <alignment horizontal="right" vertical="center"/>
    </xf>
    <xf numFmtId="4" fontId="3" fillId="38" borderId="219" applyNumberFormat="0" applyProtection="0">
      <alignment horizontal="right" vertical="center"/>
    </xf>
    <xf numFmtId="4" fontId="3" fillId="2" borderId="198" applyNumberFormat="0" applyProtection="0">
      <alignment horizontal="left" vertical="center" indent="1"/>
    </xf>
    <xf numFmtId="0" fontId="76" fillId="75" borderId="259" applyNumberFormat="0" applyAlignment="0" applyProtection="0"/>
    <xf numFmtId="0" fontId="3" fillId="3" borderId="198" applyNumberFormat="0" applyProtection="0">
      <alignment horizontal="left" vertical="center" indent="1"/>
    </xf>
    <xf numFmtId="0" fontId="3" fillId="4" borderId="198" applyNumberFormat="0" applyProtection="0">
      <alignment horizontal="left" vertical="center" indent="1"/>
    </xf>
    <xf numFmtId="0" fontId="3" fillId="5" borderId="198" applyNumberFormat="0" applyProtection="0">
      <alignment horizontal="left" vertical="center" indent="1"/>
    </xf>
    <xf numFmtId="0" fontId="3" fillId="6" borderId="198" applyNumberFormat="0" applyProtection="0">
      <alignment horizontal="left" vertical="center" indent="1"/>
    </xf>
    <xf numFmtId="4" fontId="81" fillId="48" borderId="225" applyNumberFormat="0" applyProtection="0">
      <alignment horizontal="right" vertical="center"/>
    </xf>
    <xf numFmtId="4" fontId="3" fillId="92" borderId="257" applyNumberFormat="0" applyProtection="0">
      <alignment horizontal="right" vertical="center"/>
    </xf>
    <xf numFmtId="4" fontId="81" fillId="43" borderId="225" applyNumberFormat="0" applyProtection="0">
      <alignment horizontal="right" vertical="center"/>
    </xf>
    <xf numFmtId="4" fontId="3" fillId="93" borderId="219" applyNumberFormat="0" applyProtection="0">
      <alignment horizontal="right" vertical="center"/>
    </xf>
    <xf numFmtId="0" fontId="80" fillId="54" borderId="225" applyNumberFormat="0" applyProtection="0">
      <alignment horizontal="left" vertical="top" indent="1"/>
    </xf>
    <xf numFmtId="4" fontId="3" fillId="6" borderId="215" applyNumberFormat="0" applyProtection="0">
      <alignment horizontal="left" vertical="center" indent="1"/>
    </xf>
    <xf numFmtId="4" fontId="3" fillId="92" borderId="219" applyNumberFormat="0" applyProtection="0">
      <alignment horizontal="right" vertical="center"/>
    </xf>
    <xf numFmtId="4" fontId="81" fillId="43" borderId="225" applyNumberFormat="0" applyProtection="0">
      <alignment horizontal="right" vertical="center"/>
    </xf>
    <xf numFmtId="0" fontId="76" fillId="76" borderId="259" applyNumberFormat="0" applyAlignment="0" applyProtection="0"/>
    <xf numFmtId="4" fontId="3" fillId="52" borderId="219" applyNumberFormat="0" applyProtection="0">
      <alignment horizontal="right" vertical="center"/>
    </xf>
    <xf numFmtId="0" fontId="80" fillId="54" borderId="225" applyNumberFormat="0" applyProtection="0">
      <alignment horizontal="left" vertical="top" indent="1"/>
    </xf>
    <xf numFmtId="4" fontId="3" fillId="44" borderId="257" applyNumberFormat="0" applyProtection="0">
      <alignment horizontal="right" vertical="center"/>
    </xf>
    <xf numFmtId="0" fontId="3" fillId="71" borderId="219" applyNumberFormat="0" applyFont="0" applyAlignment="0" applyProtection="0"/>
    <xf numFmtId="4" fontId="3" fillId="44" borderId="219" applyNumberFormat="0" applyProtection="0">
      <alignment horizontal="right" vertical="center"/>
    </xf>
    <xf numFmtId="4" fontId="3" fillId="48" borderId="219" applyNumberFormat="0" applyProtection="0">
      <alignment horizontal="right" vertical="center"/>
    </xf>
    <xf numFmtId="4" fontId="3" fillId="94" borderId="246" applyNumberFormat="0" applyProtection="0">
      <alignment horizontal="left" vertical="center" indent="1"/>
    </xf>
    <xf numFmtId="4" fontId="3" fillId="93" borderId="219" applyNumberFormat="0" applyProtection="0">
      <alignment horizontal="right" vertical="center"/>
    </xf>
    <xf numFmtId="0" fontId="3" fillId="71" borderId="219" applyNumberFormat="0" applyFont="0" applyAlignment="0" applyProtection="0"/>
    <xf numFmtId="4" fontId="81" fillId="52" borderId="225" applyNumberFormat="0" applyProtection="0">
      <alignment horizontal="right" vertical="center"/>
    </xf>
    <xf numFmtId="0" fontId="3" fillId="71" borderId="240" applyNumberFormat="0" applyFont="0" applyAlignment="0" applyProtection="0"/>
    <xf numFmtId="4" fontId="3" fillId="45" borderId="219" applyNumberFormat="0" applyProtection="0">
      <alignment horizontal="right" vertical="center"/>
    </xf>
    <xf numFmtId="4" fontId="3" fillId="92" borderId="219" applyNumberFormat="0" applyProtection="0">
      <alignment horizontal="right" vertical="center"/>
    </xf>
    <xf numFmtId="4" fontId="3" fillId="52" borderId="219" applyNumberFormat="0" applyProtection="0">
      <alignment horizontal="right" vertical="center"/>
    </xf>
    <xf numFmtId="0" fontId="76" fillId="75" borderId="259" applyNumberFormat="0" applyAlignment="0" applyProtection="0"/>
    <xf numFmtId="4" fontId="3" fillId="94" borderId="226" applyNumberFormat="0" applyProtection="0">
      <alignment horizontal="left" vertical="center" indent="1"/>
    </xf>
    <xf numFmtId="4" fontId="81" fillId="48" borderId="225" applyNumberFormat="0" applyProtection="0">
      <alignment horizontal="right" vertical="center"/>
    </xf>
    <xf numFmtId="4" fontId="3" fillId="48" borderId="219" applyNumberFormat="0" applyProtection="0">
      <alignment horizontal="right" vertical="center"/>
    </xf>
    <xf numFmtId="0" fontId="3" fillId="71" borderId="240" applyNumberFormat="0" applyFont="0" applyAlignment="0" applyProtection="0"/>
    <xf numFmtId="4" fontId="3" fillId="94" borderId="226" applyNumberFormat="0" applyProtection="0">
      <alignment horizontal="left" vertical="center" indent="1"/>
    </xf>
    <xf numFmtId="4" fontId="81" fillId="44" borderId="225" applyNumberFormat="0" applyProtection="0">
      <alignment horizontal="right" vertical="center"/>
    </xf>
    <xf numFmtId="0" fontId="76" fillId="75" borderId="259" applyNumberFormat="0" applyAlignment="0" applyProtection="0"/>
    <xf numFmtId="4" fontId="3" fillId="93" borderId="219" applyNumberFormat="0" applyProtection="0">
      <alignment horizontal="right" vertical="center"/>
    </xf>
    <xf numFmtId="4" fontId="3" fillId="94" borderId="226" applyNumberFormat="0" applyProtection="0">
      <alignment horizontal="left" vertical="center" indent="1"/>
    </xf>
    <xf numFmtId="4" fontId="3" fillId="44" borderId="219" applyNumberFormat="0" applyProtection="0">
      <alignment horizontal="right" vertical="center"/>
    </xf>
    <xf numFmtId="4" fontId="3" fillId="51" borderId="219" applyNumberFormat="0" applyProtection="0">
      <alignment horizontal="right" vertical="center"/>
    </xf>
    <xf numFmtId="4" fontId="3" fillId="92" borderId="219" applyNumberFormat="0" applyProtection="0">
      <alignment horizontal="right" vertical="center"/>
    </xf>
    <xf numFmtId="4" fontId="3" fillId="52" borderId="219" applyNumberFormat="0" applyProtection="0">
      <alignment horizontal="right" vertical="center"/>
    </xf>
    <xf numFmtId="0" fontId="3" fillId="71" borderId="219" applyNumberFormat="0" applyFont="0" applyAlignment="0" applyProtection="0"/>
    <xf numFmtId="0" fontId="3" fillId="71" borderId="219" applyNumberFormat="0" applyFont="0" applyAlignment="0" applyProtection="0"/>
    <xf numFmtId="4" fontId="3" fillId="44" borderId="257" applyNumberFormat="0" applyProtection="0">
      <alignment horizontal="right" vertical="center"/>
    </xf>
    <xf numFmtId="4" fontId="3" fillId="2" borderId="199" applyNumberFormat="0" applyProtection="0">
      <alignment horizontal="left" vertical="center" indent="1"/>
    </xf>
    <xf numFmtId="0" fontId="76" fillId="75" borderId="259" applyNumberFormat="0" applyAlignment="0" applyProtection="0"/>
    <xf numFmtId="0" fontId="3" fillId="3" borderId="199" applyNumberFormat="0" applyProtection="0">
      <alignment horizontal="left" vertical="center" indent="1"/>
    </xf>
    <xf numFmtId="0" fontId="3" fillId="4" borderId="199" applyNumberFormat="0" applyProtection="0">
      <alignment horizontal="left" vertical="center" indent="1"/>
    </xf>
    <xf numFmtId="0" fontId="3" fillId="5" borderId="199" applyNumberFormat="0" applyProtection="0">
      <alignment horizontal="left" vertical="center" indent="1"/>
    </xf>
    <xf numFmtId="0" fontId="3" fillId="6" borderId="199" applyNumberFormat="0" applyProtection="0">
      <alignment horizontal="left" vertical="center" indent="1"/>
    </xf>
    <xf numFmtId="4" fontId="3" fillId="92" borderId="257" applyNumberFormat="0" applyProtection="0">
      <alignment horizontal="right" vertical="center"/>
    </xf>
    <xf numFmtId="0" fontId="3" fillId="71" borderId="240" applyNumberFormat="0" applyFont="0" applyAlignment="0" applyProtection="0"/>
    <xf numFmtId="0" fontId="76" fillId="76" borderId="259" applyNumberFormat="0" applyAlignment="0" applyProtection="0"/>
    <xf numFmtId="4" fontId="3" fillId="52" borderId="257" applyNumberFormat="0" applyProtection="0">
      <alignment horizontal="right" vertical="center"/>
    </xf>
    <xf numFmtId="0" fontId="3" fillId="71" borderId="240" applyNumberFormat="0" applyFont="0" applyAlignment="0" applyProtection="0"/>
    <xf numFmtId="0" fontId="6" fillId="71" borderId="223" applyNumberFormat="0" applyFont="0" applyAlignment="0" applyProtection="0"/>
    <xf numFmtId="0" fontId="6" fillId="0" borderId="0"/>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44" borderId="230" applyNumberFormat="0" applyProtection="0">
      <alignment horizontal="right" vertical="center"/>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6" borderId="215" applyNumberFormat="0" applyProtection="0">
      <alignment horizontal="left" vertical="center" indent="1"/>
    </xf>
    <xf numFmtId="4" fontId="3" fillId="44" borderId="230" applyNumberFormat="0" applyProtection="0">
      <alignment horizontal="right" vertical="center"/>
    </xf>
    <xf numFmtId="4" fontId="3" fillId="91" borderId="209" applyNumberFormat="0" applyProtection="0">
      <alignment horizontal="right" vertical="center"/>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3" fillId="44" borderId="209" applyNumberFormat="0" applyProtection="0">
      <alignment horizontal="right" vertical="center"/>
    </xf>
    <xf numFmtId="4" fontId="3" fillId="93" borderId="209" applyNumberFormat="0" applyProtection="0">
      <alignment horizontal="right" vertical="center"/>
    </xf>
    <xf numFmtId="4" fontId="3" fillId="51" borderId="209" applyNumberFormat="0" applyProtection="0">
      <alignment horizontal="right" vertical="center"/>
    </xf>
    <xf numFmtId="4" fontId="81" fillId="52" borderId="214"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81" fillId="48" borderId="214"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50" borderId="215" applyNumberFormat="0" applyProtection="0">
      <alignment horizontal="right" vertical="center"/>
    </xf>
    <xf numFmtId="4" fontId="3" fillId="92" borderId="209" applyNumberFormat="0" applyProtection="0">
      <alignment horizontal="right" vertical="center"/>
    </xf>
    <xf numFmtId="4" fontId="3" fillId="38" borderId="209" applyNumberFormat="0" applyProtection="0">
      <alignment horizontal="right" vertical="center"/>
    </xf>
    <xf numFmtId="4" fontId="3" fillId="93" borderId="230" applyNumberFormat="0" applyProtection="0">
      <alignment horizontal="right" vertical="center"/>
    </xf>
    <xf numFmtId="4" fontId="3" fillId="90" borderId="209" applyNumberFormat="0" applyProtection="0">
      <alignment horizontal="left" vertical="center" indent="1"/>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8" fillId="54" borderId="214"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8" fillId="54" borderId="214"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0" fontId="76" fillId="75" borderId="211" applyNumberFormat="0" applyAlignment="0" applyProtection="0"/>
    <xf numFmtId="0" fontId="76" fillId="76"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3" fillId="71" borderId="209" applyNumberFormat="0" applyFont="0" applyAlignment="0" applyProtection="0"/>
    <xf numFmtId="4" fontId="3" fillId="93" borderId="250" applyNumberFormat="0" applyProtection="0">
      <alignment horizontal="right" vertical="center"/>
    </xf>
    <xf numFmtId="0" fontId="3" fillId="71" borderId="267" applyNumberFormat="0" applyFont="0" applyAlignment="0" applyProtection="0"/>
    <xf numFmtId="0" fontId="58" fillId="75" borderId="219" applyNumberFormat="0" applyAlignment="0" applyProtection="0"/>
    <xf numFmtId="0" fontId="66" fillId="72" borderId="25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1" applyNumberFormat="0" applyAlignment="0" applyProtection="0"/>
    <xf numFmtId="0" fontId="66" fillId="72" borderId="231" applyNumberFormat="0" applyAlignment="0" applyProtection="0"/>
    <xf numFmtId="0" fontId="66" fillId="72" borderId="210" applyNumberFormat="0" applyAlignment="0" applyProtection="0"/>
    <xf numFmtId="0" fontId="37" fillId="3" borderId="200" applyNumberFormat="0" applyAlignment="0" applyProtection="0"/>
    <xf numFmtId="0" fontId="37" fillId="3" borderId="200" applyNumberFormat="0" applyAlignment="0" applyProtection="0"/>
    <xf numFmtId="0" fontId="66" fillId="72" borderId="209" applyNumberFormat="0" applyAlignment="0" applyProtection="0"/>
    <xf numFmtId="0" fontId="40" fillId="42" borderId="200" applyNumberFormat="0" applyAlignment="0" applyProtection="0"/>
    <xf numFmtId="0" fontId="41" fillId="3" borderId="201" applyNumberFormat="0" applyAlignment="0" applyProtection="0"/>
    <xf numFmtId="0" fontId="66" fillId="72" borderId="257" applyNumberFormat="0" applyAlignment="0" applyProtection="0"/>
    <xf numFmtId="0" fontId="66" fillId="72" borderId="277" applyNumberFormat="0" applyAlignment="0" applyProtection="0"/>
    <xf numFmtId="0" fontId="66" fillId="72" borderId="219" applyNumberFormat="0" applyAlignment="0" applyProtection="0"/>
    <xf numFmtId="0" fontId="40" fillId="42" borderId="20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40" fillId="42" borderId="200" applyNumberFormat="0" applyAlignment="0" applyProtection="0"/>
    <xf numFmtId="0" fontId="3" fillId="71" borderId="257" applyNumberFormat="0" applyFont="0" applyAlignment="0" applyProtection="0"/>
    <xf numFmtId="0" fontId="34" fillId="55" borderId="260" applyNumberFormat="0" applyFont="0" applyAlignment="0" applyProtection="0"/>
    <xf numFmtId="4" fontId="3" fillId="45" borderId="277" applyNumberFormat="0" applyProtection="0">
      <alignment horizontal="right" vertical="center"/>
    </xf>
    <xf numFmtId="0" fontId="76" fillId="76"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6" borderId="222" applyNumberFormat="0" applyAlignment="0" applyProtection="0"/>
    <xf numFmtId="4" fontId="3" fillId="90" borderId="219" applyNumberFormat="0" applyProtection="0">
      <alignment horizontal="left" vertical="center" indent="1"/>
    </xf>
    <xf numFmtId="4" fontId="3" fillId="38" borderId="219" applyNumberFormat="0" applyProtection="0">
      <alignment horizontal="right" vertical="center"/>
    </xf>
    <xf numFmtId="0" fontId="34" fillId="55" borderId="202" applyNumberFormat="0" applyFont="0" applyAlignment="0" applyProtection="0"/>
    <xf numFmtId="0" fontId="34" fillId="55" borderId="202" applyNumberFormat="0" applyFont="0" applyAlignment="0" applyProtection="0"/>
    <xf numFmtId="0" fontId="37" fillId="3" borderId="200" applyNumberFormat="0" applyAlignment="0" applyProtection="0"/>
    <xf numFmtId="0" fontId="41" fillId="3" borderId="201" applyNumberFormat="0" applyAlignment="0" applyProtection="0"/>
    <xf numFmtId="4" fontId="3" fillId="94" borderId="246" applyNumberFormat="0" applyProtection="0">
      <alignment horizontal="left" vertical="center" indent="1"/>
    </xf>
    <xf numFmtId="4" fontId="3" fillId="94" borderId="226" applyNumberFormat="0" applyProtection="0">
      <alignment horizontal="left" vertical="center" indent="1"/>
    </xf>
    <xf numFmtId="0" fontId="41" fillId="3" borderId="201" applyNumberFormat="0" applyAlignment="0" applyProtection="0"/>
    <xf numFmtId="4" fontId="3" fillId="0" borderId="199" applyNumberFormat="0" applyProtection="0">
      <alignment horizontal="right" vertical="center"/>
    </xf>
    <xf numFmtId="0" fontId="48" fillId="0" borderId="203" applyNumberFormat="0" applyFill="0" applyAlignment="0" applyProtection="0"/>
    <xf numFmtId="0" fontId="3" fillId="5" borderId="225" applyNumberFormat="0" applyProtection="0">
      <alignment horizontal="left" vertical="top" indent="1"/>
    </xf>
    <xf numFmtId="0" fontId="3" fillId="5" borderId="225" applyNumberFormat="0" applyProtection="0">
      <alignment horizontal="left" vertical="top" indent="1"/>
    </xf>
    <xf numFmtId="0" fontId="3" fillId="6" borderId="219" applyNumberFormat="0" applyProtection="0">
      <alignment horizontal="left" vertical="center" indent="1"/>
    </xf>
    <xf numFmtId="0" fontId="66" fillId="72" borderId="230" applyNumberFormat="0" applyAlignment="0" applyProtection="0"/>
    <xf numFmtId="0" fontId="3" fillId="95" borderId="225" applyNumberFormat="0" applyProtection="0">
      <alignment horizontal="left" vertical="top" indent="1"/>
    </xf>
    <xf numFmtId="0" fontId="3" fillId="91" borderId="225" applyNumberFormat="0" applyProtection="0">
      <alignment horizontal="left" vertical="top" indent="1"/>
    </xf>
    <xf numFmtId="4" fontId="3" fillId="90" borderId="230" applyNumberFormat="0" applyProtection="0">
      <alignment horizontal="left" vertical="center" indent="1"/>
    </xf>
    <xf numFmtId="0" fontId="48" fillId="0" borderId="203" applyNumberFormat="0" applyFill="0" applyAlignment="0" applyProtection="0"/>
    <xf numFmtId="0" fontId="34" fillId="55" borderId="202" applyNumberFormat="0" applyFont="0" applyAlignment="0" applyProtection="0"/>
    <xf numFmtId="4" fontId="3" fillId="6" borderId="215" applyNumberFormat="0" applyProtection="0">
      <alignment horizontal="left" vertical="center" indent="1"/>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81" fillId="91" borderId="214" applyNumberFormat="0" applyProtection="0">
      <alignment horizontal="right" vertical="center"/>
    </xf>
    <xf numFmtId="4" fontId="3" fillId="91" borderId="209" applyNumberFormat="0" applyProtection="0">
      <alignment horizontal="right" vertical="center"/>
    </xf>
    <xf numFmtId="4" fontId="6" fillId="95" borderId="215" applyNumberFormat="0" applyProtection="0">
      <alignment horizontal="left" vertical="center" indent="1"/>
    </xf>
    <xf numFmtId="4" fontId="81" fillId="44" borderId="235" applyNumberFormat="0" applyProtection="0">
      <alignment horizontal="right" vertical="center"/>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3" fillId="93" borderId="230" applyNumberFormat="0" applyProtection="0">
      <alignment horizontal="right" vertical="center"/>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81" fillId="44" borderId="214" applyNumberFormat="0" applyProtection="0">
      <alignment horizontal="right" vertical="center"/>
    </xf>
    <xf numFmtId="4" fontId="3" fillId="44"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81" fillId="93" borderId="214" applyNumberFormat="0" applyProtection="0">
      <alignment horizontal="right" vertical="center"/>
    </xf>
    <xf numFmtId="4" fontId="3" fillId="93" borderId="209" applyNumberFormat="0" applyProtection="0">
      <alignment horizontal="right" vertical="center"/>
    </xf>
    <xf numFmtId="4" fontId="81" fillId="93" borderId="214"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81" fillId="51" borderId="214"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81" fillId="48" borderId="214"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81" fillId="50" borderId="214" applyNumberFormat="0" applyProtection="0">
      <alignment horizontal="right" vertical="center"/>
    </xf>
    <xf numFmtId="4" fontId="3" fillId="50" borderId="215"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81" fillId="43" borderId="214" applyNumberFormat="0" applyProtection="0">
      <alignment horizontal="right" vertical="center"/>
    </xf>
    <xf numFmtId="4" fontId="3" fillId="92" borderId="209" applyNumberFormat="0" applyProtection="0">
      <alignment horizontal="right" vertical="center"/>
    </xf>
    <xf numFmtId="4" fontId="81" fillId="43" borderId="214"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81" fillId="38" borderId="214" applyNumberFormat="0" applyProtection="0">
      <alignment horizontal="right" vertical="center"/>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77" fillId="54" borderId="214" applyNumberFormat="0" applyProtection="0">
      <alignment horizontal="left" vertical="top"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77" fillId="54" borderId="214"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77" fillId="54" borderId="214" applyNumberFormat="0" applyProtection="0">
      <alignment vertical="center"/>
    </xf>
    <xf numFmtId="4" fontId="3" fillId="54" borderId="209" applyNumberFormat="0" applyProtection="0">
      <alignment vertical="center"/>
    </xf>
    <xf numFmtId="4" fontId="77" fillId="54" borderId="214" applyNumberFormat="0" applyProtection="0">
      <alignment vertical="center"/>
    </xf>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6" borderId="211" applyNumberFormat="0" applyAlignment="0" applyProtection="0"/>
    <xf numFmtId="0" fontId="76" fillId="76"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6" borderId="211" applyNumberFormat="0" applyAlignment="0" applyProtection="0"/>
    <xf numFmtId="0" fontId="76" fillId="75" borderId="211" applyNumberFormat="0" applyAlignment="0" applyProtection="0"/>
    <xf numFmtId="0" fontId="76" fillId="76"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6" borderId="211" applyNumberFormat="0" applyAlignment="0" applyProtection="0"/>
    <xf numFmtId="0" fontId="76" fillId="75" borderId="211" applyNumberFormat="0" applyAlignment="0" applyProtection="0"/>
    <xf numFmtId="4" fontId="3" fillId="93" borderId="230" applyNumberFormat="0" applyProtection="0">
      <alignment horizontal="right" vertical="center"/>
    </xf>
    <xf numFmtId="4" fontId="81" fillId="93" borderId="235"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0" fontId="34" fillId="55" borderId="212" applyNumberFormat="0" applyFont="0" applyAlignment="0" applyProtection="0"/>
    <xf numFmtId="0" fontId="34" fillId="55" borderId="212" applyNumberFormat="0" applyFont="0" applyAlignment="0" applyProtection="0"/>
    <xf numFmtId="0" fontId="34" fillId="55" borderId="212" applyNumberFormat="0" applyFont="0" applyAlignment="0" applyProtection="0"/>
    <xf numFmtId="0" fontId="34" fillId="55"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6" fillId="71" borderId="212"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4" fontId="81" fillId="50" borderId="235" applyNumberFormat="0" applyProtection="0">
      <alignment horizontal="right" vertical="center"/>
    </xf>
    <xf numFmtId="4" fontId="3" fillId="50" borderId="236" applyNumberFormat="0" applyProtection="0">
      <alignment horizontal="right" vertical="center"/>
    </xf>
    <xf numFmtId="4" fontId="3" fillId="92" borderId="230" applyNumberFormat="0" applyProtection="0">
      <alignment horizontal="right" vertical="center"/>
    </xf>
    <xf numFmtId="4" fontId="3" fillId="2" borderId="230" applyNumberFormat="0" applyProtection="0">
      <alignment horizontal="left" vertical="center" indent="1"/>
    </xf>
    <xf numFmtId="4" fontId="3" fillId="90" borderId="230" applyNumberFormat="0" applyProtection="0">
      <alignment horizontal="left" vertical="center" indent="1"/>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77" fillId="54" borderId="235" applyNumberFormat="0" applyProtection="0">
      <alignment vertical="center"/>
    </xf>
    <xf numFmtId="4" fontId="3" fillId="54" borderId="230" applyNumberFormat="0" applyProtection="0">
      <alignment vertical="center"/>
    </xf>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6" fillId="71" borderId="233" applyNumberFormat="0" applyFont="0" applyAlignment="0" applyProtection="0"/>
    <xf numFmtId="0" fontId="3" fillId="71" borderId="230" applyNumberFormat="0" applyFont="0" applyAlignment="0" applyProtection="0"/>
    <xf numFmtId="0" fontId="6" fillId="71" borderId="233"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6" fillId="71" borderId="233"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4" fontId="3" fillId="2" borderId="250" applyNumberFormat="0" applyProtection="0">
      <alignment horizontal="left" vertical="center" indent="1"/>
    </xf>
    <xf numFmtId="0" fontId="80" fillId="54" borderId="253" applyNumberFormat="0" applyProtection="0">
      <alignment horizontal="left" vertical="top" indent="1"/>
    </xf>
    <xf numFmtId="4" fontId="79" fillId="90" borderId="250" applyNumberFormat="0" applyProtection="0">
      <alignment vertical="center"/>
    </xf>
    <xf numFmtId="4" fontId="78" fillId="54" borderId="253"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77" fillId="54" borderId="253" applyNumberFormat="0" applyProtection="0">
      <alignment vertical="center"/>
    </xf>
    <xf numFmtId="4" fontId="3" fillId="54" borderId="250" applyNumberFormat="0" applyProtection="0">
      <alignment vertical="center"/>
    </xf>
    <xf numFmtId="4" fontId="3" fillId="48"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92" borderId="267" applyNumberFormat="0" applyProtection="0">
      <alignment horizontal="right" vertical="center"/>
    </xf>
    <xf numFmtId="4" fontId="3" fillId="2" borderId="267" applyNumberFormat="0" applyProtection="0">
      <alignment horizontal="left" vertical="center" indent="1"/>
    </xf>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6" fillId="71" borderId="252"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3" fillId="71" borderId="267" applyNumberFormat="0" applyFont="0" applyAlignment="0" applyProtection="0"/>
    <xf numFmtId="4" fontId="79" fillId="90" borderId="287" applyNumberFormat="0" applyProtection="0">
      <alignment vertical="center"/>
    </xf>
    <xf numFmtId="0" fontId="58" fillId="75" borderId="277" applyNumberFormat="0" applyAlignment="0" applyProtection="0"/>
    <xf numFmtId="0" fontId="58" fillId="75" borderId="277" applyNumberFormat="0" applyAlignment="0" applyProtection="0"/>
    <xf numFmtId="0" fontId="40" fillId="42" borderId="268" applyNumberFormat="0" applyAlignment="0" applyProtection="0"/>
    <xf numFmtId="0" fontId="40" fillId="42" borderId="268" applyNumberFormat="0" applyAlignment="0" applyProtection="0"/>
    <xf numFmtId="0" fontId="40" fillId="42" borderId="26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40"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40" fillId="42" borderId="231"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40" fillId="42" borderId="210" applyNumberFormat="0" applyAlignment="0" applyProtection="0"/>
    <xf numFmtId="0" fontId="40" fillId="42" borderId="210" applyNumberFormat="0" applyAlignment="0" applyProtection="0"/>
    <xf numFmtId="0" fontId="40" fillId="42" borderId="210" applyNumberFormat="0" applyAlignment="0" applyProtection="0"/>
    <xf numFmtId="0" fontId="40" fillId="42" borderId="21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1"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1"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1"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50" applyNumberFormat="0" applyAlignment="0" applyProtection="0"/>
    <xf numFmtId="0" fontId="40" fillId="3" borderId="241" applyNumberFormat="0" applyAlignment="0" applyProtection="0"/>
    <xf numFmtId="0" fontId="41" fillId="3" borderId="242" applyNumberFormat="0" applyAlignment="0" applyProtection="0"/>
    <xf numFmtId="0" fontId="66" fillId="72" borderId="251" applyNumberFormat="0" applyAlignment="0" applyProtection="0"/>
    <xf numFmtId="0" fontId="66" fillId="72" borderId="250" applyNumberFormat="0" applyAlignment="0" applyProtection="0"/>
    <xf numFmtId="0" fontId="40" fillId="3" borderId="220" applyNumberFormat="0" applyAlignment="0" applyProtection="0"/>
    <xf numFmtId="0" fontId="41" fillId="3" borderId="222"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40" fillId="3" borderId="200" applyNumberFormat="0" applyAlignment="0" applyProtection="0"/>
    <xf numFmtId="0" fontId="41" fillId="3" borderId="201" applyNumberFormat="0" applyAlignment="0" applyProtection="0"/>
    <xf numFmtId="0" fontId="41" fillId="3" borderId="289" applyNumberFormat="0" applyAlignment="0" applyProtection="0"/>
    <xf numFmtId="0" fontId="40" fillId="3" borderId="288" applyNumberFormat="0" applyAlignment="0" applyProtection="0"/>
    <xf numFmtId="0" fontId="66" fillId="72" borderId="277" applyNumberFormat="0" applyAlignment="0" applyProtection="0"/>
    <xf numFmtId="0" fontId="66" fillId="72" borderId="277" applyNumberFormat="0" applyAlignment="0" applyProtection="0"/>
    <xf numFmtId="0" fontId="41" fillId="3" borderId="269" applyNumberFormat="0" applyAlignment="0" applyProtection="0"/>
    <xf numFmtId="0" fontId="40" fillId="3" borderId="26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40" fillId="3" borderId="25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41" fillId="3" borderId="232" applyNumberFormat="0" applyAlignment="0" applyProtection="0"/>
    <xf numFmtId="0" fontId="40" fillId="3" borderId="23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41" fillId="3" borderId="211" applyNumberFormat="0" applyAlignment="0" applyProtection="0"/>
    <xf numFmtId="0" fontId="40" fillId="3" borderId="21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40" fillId="42" borderId="258" applyNumberFormat="0" applyAlignment="0" applyProtection="0"/>
    <xf numFmtId="0" fontId="40" fillId="42" borderId="25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87" applyNumberFormat="0" applyAlignment="0" applyProtection="0"/>
    <xf numFmtId="0" fontId="58" fillId="75" borderId="287"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40" fillId="42" borderId="220" applyNumberFormat="0" applyAlignment="0" applyProtection="0"/>
    <xf numFmtId="0" fontId="40" fillId="42" borderId="220" applyNumberFormat="0" applyAlignment="0" applyProtection="0"/>
    <xf numFmtId="0" fontId="40" fillId="42" borderId="220" applyNumberFormat="0" applyAlignment="0" applyProtection="0"/>
    <xf numFmtId="0" fontId="40" fillId="42" borderId="22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6" fillId="71" borderId="260"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40" fillId="42" borderId="200" applyNumberFormat="0" applyAlignment="0" applyProtection="0"/>
    <xf numFmtId="0" fontId="40" fillId="42" borderId="200" applyNumberFormat="0" applyAlignment="0" applyProtection="0"/>
    <xf numFmtId="0" fontId="40" fillId="42" borderId="200" applyNumberFormat="0" applyAlignment="0" applyProtection="0"/>
    <xf numFmtId="0" fontId="40" fillId="42" borderId="200" applyNumberFormat="0" applyAlignment="0" applyProtection="0"/>
    <xf numFmtId="0" fontId="3" fillId="71" borderId="257" applyNumberFormat="0" applyFont="0" applyAlignment="0" applyProtection="0"/>
    <xf numFmtId="4" fontId="3" fillId="51"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4" fontId="3" fillId="92" borderId="257" applyNumberFormat="0" applyProtection="0">
      <alignment horizontal="right" vertical="center"/>
    </xf>
    <xf numFmtId="4" fontId="3" fillId="93" borderId="257" applyNumberFormat="0" applyProtection="0">
      <alignment horizontal="right" vertical="center"/>
    </xf>
    <xf numFmtId="0" fontId="3" fillId="71" borderId="240" applyNumberFormat="0" applyFont="0" applyAlignment="0" applyProtection="0"/>
    <xf numFmtId="4" fontId="3" fillId="50" borderId="246" applyNumberFormat="0" applyProtection="0">
      <alignment horizontal="right" vertical="center"/>
    </xf>
    <xf numFmtId="4" fontId="3" fillId="92" borderId="240" applyNumberFormat="0" applyProtection="0">
      <alignment horizontal="right" vertical="center"/>
    </xf>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4" fillId="55" borderId="223" applyNumberFormat="0" applyFont="0" applyAlignment="0" applyProtection="0"/>
    <xf numFmtId="0" fontId="34" fillId="55" borderId="223" applyNumberFormat="0" applyFont="0" applyAlignment="0" applyProtection="0"/>
    <xf numFmtId="0" fontId="34" fillId="55" borderId="223" applyNumberFormat="0" applyFont="0" applyAlignment="0" applyProtection="0"/>
    <xf numFmtId="0" fontId="34" fillId="55" borderId="223" applyNumberFormat="0" applyFont="0" applyAlignment="0" applyProtection="0"/>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0" fontId="76" fillId="75" borderId="222" applyNumberFormat="0" applyAlignment="0" applyProtection="0"/>
    <xf numFmtId="0" fontId="76" fillId="75" borderId="222" applyNumberFormat="0" applyAlignment="0" applyProtection="0"/>
    <xf numFmtId="0" fontId="76" fillId="76" borderId="222" applyNumberFormat="0" applyAlignment="0" applyProtection="0"/>
    <xf numFmtId="0" fontId="76" fillId="75" borderId="222" applyNumberFormat="0" applyAlignment="0" applyProtection="0"/>
    <xf numFmtId="0" fontId="76" fillId="76"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6"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4" fontId="77" fillId="54" borderId="225"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8" fillId="54" borderId="225"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7" fillId="54" borderId="225"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77" fillId="54" borderId="225"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0" fontId="80" fillId="54" borderId="225" applyNumberFormat="0" applyProtection="0">
      <alignment horizontal="left" vertical="top" indent="1"/>
    </xf>
    <xf numFmtId="0" fontId="80" fillId="54" borderId="225" applyNumberFormat="0" applyProtection="0">
      <alignment horizontal="left" vertical="top" indent="1"/>
    </xf>
    <xf numFmtId="0" fontId="77" fillId="54" borderId="225" applyNumberFormat="0" applyProtection="0">
      <alignment horizontal="left" vertical="top" indent="1"/>
    </xf>
    <xf numFmtId="0" fontId="80" fillId="54" borderId="225" applyNumberFormat="0" applyProtection="0">
      <alignment horizontal="left" vertical="top" indent="1"/>
    </xf>
    <xf numFmtId="4" fontId="3" fillId="2" borderId="219" applyNumberFormat="0" applyProtection="0">
      <alignment horizontal="left" vertical="center" indent="1"/>
    </xf>
    <xf numFmtId="4" fontId="3" fillId="38" borderId="219" applyNumberFormat="0" applyProtection="0">
      <alignment horizontal="right" vertical="center"/>
    </xf>
    <xf numFmtId="4" fontId="3" fillId="92" borderId="219"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81" fillId="45" borderId="225"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81" fillId="45" borderId="225" applyNumberFormat="0" applyProtection="0">
      <alignment horizontal="right" vertical="center"/>
    </xf>
    <xf numFmtId="4" fontId="3" fillId="52" borderId="219" applyNumberFormat="0" applyProtection="0">
      <alignment horizontal="right" vertical="center"/>
    </xf>
    <xf numFmtId="4" fontId="3" fillId="51" borderId="219" applyNumberFormat="0" applyProtection="0">
      <alignment horizontal="right" vertical="center"/>
    </xf>
    <xf numFmtId="4" fontId="81" fillId="93" borderId="225"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6" fillId="71" borderId="202"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4" fillId="55" borderId="202" applyNumberFormat="0" applyFont="0" applyAlignment="0" applyProtection="0"/>
    <xf numFmtId="0" fontId="34" fillId="55" borderId="202" applyNumberFormat="0" applyFont="0" applyAlignment="0" applyProtection="0"/>
    <xf numFmtId="0" fontId="34" fillId="55" borderId="202" applyNumberFormat="0" applyFont="0" applyAlignment="0" applyProtection="0"/>
    <xf numFmtId="0" fontId="34" fillId="55" borderId="202" applyNumberFormat="0" applyFont="0" applyAlignment="0" applyProtection="0"/>
    <xf numFmtId="4" fontId="3" fillId="44" borderId="219" applyNumberFormat="0" applyProtection="0">
      <alignment horizontal="right" vertical="center"/>
    </xf>
    <xf numFmtId="4" fontId="3" fillId="94" borderId="24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6"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0" fontId="76" fillId="75" borderId="201" applyNumberFormat="0" applyAlignment="0" applyProtection="0"/>
    <xf numFmtId="4" fontId="77" fillId="54" borderId="204"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77" fillId="54" borderId="204"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78" fillId="54" borderId="204"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8" fillId="54" borderId="204"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7" fillId="54" borderId="204"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77" fillId="54" borderId="204"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0" fontId="77"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77"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0" fontId="80" fillId="54" borderId="204" applyNumberFormat="0" applyProtection="0">
      <alignment horizontal="left" vertical="top" indent="1"/>
    </xf>
    <xf numFmtId="4" fontId="6" fillId="95" borderId="226"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6" fillId="95" borderId="226"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81" fillId="38" borderId="204"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81" fillId="38" borderId="204"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81" fillId="43" borderId="204"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81" fillId="43" borderId="204"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81" fillId="50" borderId="204"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81" fillId="50" borderId="204"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3" fillId="50" borderId="205" applyNumberFormat="0" applyProtection="0">
      <alignment horizontal="right" vertical="center"/>
    </xf>
    <xf numFmtId="4" fontId="81" fillId="45" borderId="204"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81" fillId="45" borderId="204"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81" fillId="48" borderId="204"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81" fillId="48" borderId="204"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81" fillId="52" borderId="204"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81" fillId="52" borderId="204"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81" fillId="51" borderId="204"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81" fillId="51" borderId="204"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81" fillId="93" borderId="204"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81" fillId="93" borderId="204"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81" fillId="44" borderId="204"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81" fillId="44" borderId="204"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6" fillId="95" borderId="226"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1" borderId="219" applyNumberFormat="0" applyProtection="0">
      <alignment horizontal="right" vertical="center"/>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4" borderId="205" applyNumberFormat="0" applyProtection="0">
      <alignment horizontal="left" vertical="center" indent="1"/>
    </xf>
    <xf numFmtId="4" fontId="3" fillId="91" borderId="219" applyNumberFormat="0" applyProtection="0">
      <alignment horizontal="right" vertical="center"/>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3" fillId="91" borderId="219" applyNumberFormat="0" applyProtection="0">
      <alignment horizontal="right" vertical="center"/>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3" fillId="91" borderId="219" applyNumberFormat="0" applyProtection="0">
      <alignment horizontal="right" vertical="center"/>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46"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6" fillId="95" borderId="205" applyNumberFormat="0" applyProtection="0">
      <alignment horizontal="left" vertical="center" indent="1"/>
    </xf>
    <xf numFmtId="4" fontId="81" fillId="91" borderId="204"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81" fillId="91" borderId="204"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6" borderId="226"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26"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6"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26"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4" fontId="3" fillId="91" borderId="205" applyNumberFormat="0" applyProtection="0">
      <alignment horizontal="left" vertical="center" indent="1"/>
    </xf>
    <xf numFmtId="0" fontId="6" fillId="95" borderId="204"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6" fillId="95" borderId="204"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6"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6"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3" fillId="95" borderId="204" applyNumberFormat="0" applyProtection="0">
      <alignment horizontal="left" vertical="top" indent="1"/>
    </xf>
    <xf numFmtId="0" fontId="6" fillId="91" borderId="204"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6" fillId="91" borderId="204"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6"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6"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3" fillId="91" borderId="204" applyNumberFormat="0" applyProtection="0">
      <alignment horizontal="left" vertical="top" indent="1"/>
    </xf>
    <xf numFmtId="0" fontId="6" fillId="5" borderId="204"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6" fillId="5" borderId="204"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6"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6"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3" fillId="5" borderId="204" applyNumberFormat="0" applyProtection="0">
      <alignment horizontal="left" vertical="top" indent="1"/>
    </xf>
    <xf numFmtId="0" fontId="6" fillId="6" borderId="204"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6" fillId="0" borderId="0"/>
    <xf numFmtId="0" fontId="6" fillId="6" borderId="204"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6"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6"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3" fillId="6" borderId="204" applyNumberFormat="0" applyProtection="0">
      <alignment horizontal="left" vertical="top" indent="1"/>
    </xf>
    <xf numFmtId="0" fontId="6" fillId="96" borderId="206" applyNumberFormat="0">
      <protection locked="0"/>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0" fontId="6" fillId="96" borderId="206" applyNumberFormat="0">
      <protection locked="0"/>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6"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6" fillId="5" borderId="225" applyNumberFormat="0" applyProtection="0">
      <alignment horizontal="left" vertical="center" indent="1"/>
    </xf>
    <xf numFmtId="0" fontId="3" fillId="5" borderId="219" applyNumberFormat="0" applyProtection="0">
      <alignment horizontal="left" vertical="center" indent="1"/>
    </xf>
    <xf numFmtId="0" fontId="4" fillId="95" borderId="207" applyBorder="0"/>
    <xf numFmtId="4" fontId="81"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1"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3" fillId="55" borderId="204" applyNumberFormat="0" applyProtection="0">
      <alignment vertical="center"/>
    </xf>
    <xf numFmtId="4" fontId="84" fillId="55" borderId="204"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84" fillId="55" borderId="204"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79" fillId="97" borderId="206" applyNumberFormat="0" applyProtection="0">
      <alignment vertical="center"/>
    </xf>
    <xf numFmtId="4" fontId="81" fillId="55"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1" fillId="55"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4" fontId="83" fillId="3" borderId="204" applyNumberFormat="0" applyProtection="0">
      <alignment horizontal="left" vertical="center" indent="1"/>
    </xf>
    <xf numFmtId="0" fontId="81"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1"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0" fontId="83" fillId="55" borderId="204" applyNumberFormat="0" applyProtection="0">
      <alignment horizontal="left" vertical="top" indent="1"/>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81" fillId="6" borderId="204"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84" fillId="6" borderId="204"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84" fillId="6" borderId="204"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81" fillId="91" borderId="204"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81" fillId="91" borderId="204"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0" fontId="81"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1"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83" fillId="91" borderId="204" applyNumberFormat="0" applyProtection="0">
      <alignment horizontal="left" vertical="top" indent="1"/>
    </xf>
    <xf numFmtId="0" fontId="3" fillId="5" borderId="219"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0" fontId="3" fillId="5" borderId="219"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4" fontId="86" fillId="98" borderId="205" applyNumberFormat="0" applyProtection="0">
      <alignment horizontal="left" vertical="center" indent="1"/>
    </xf>
    <xf numFmtId="0" fontId="3" fillId="99" borderId="206"/>
    <xf numFmtId="0" fontId="3" fillId="99" borderId="206"/>
    <xf numFmtId="0" fontId="3" fillId="99" borderId="206"/>
    <xf numFmtId="0" fontId="3" fillId="99" borderId="206"/>
    <xf numFmtId="0" fontId="3" fillId="99" borderId="206"/>
    <xf numFmtId="0" fontId="3" fillId="99" borderId="206"/>
    <xf numFmtId="0" fontId="3" fillId="99" borderId="206"/>
    <xf numFmtId="4" fontId="87" fillId="6" borderId="204"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7" fillId="6" borderId="204"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0" fontId="3" fillId="5" borderId="219" applyNumberFormat="0" applyProtection="0">
      <alignment horizontal="left" vertical="center"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6" fillId="6" borderId="225"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6"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4" fontId="3" fillId="91" borderId="240" applyNumberFormat="0" applyProtection="0">
      <alignment horizontal="right" vertical="center"/>
    </xf>
    <xf numFmtId="0" fontId="58" fillId="75" borderId="230" applyNumberFormat="0" applyAlignment="0" applyProtection="0"/>
    <xf numFmtId="0" fontId="34" fillId="55" borderId="212" applyNumberFormat="0" applyFont="0" applyAlignment="0" applyProtection="0"/>
    <xf numFmtId="4" fontId="6" fillId="95" borderId="246" applyNumberFormat="0" applyProtection="0">
      <alignment horizontal="left" vertical="center" indent="1"/>
    </xf>
    <xf numFmtId="0" fontId="48" fillId="0" borderId="213" applyNumberFormat="0" applyFill="0" applyAlignment="0" applyProtection="0"/>
    <xf numFmtId="0" fontId="3" fillId="4" borderId="219" applyNumberFormat="0" applyProtection="0">
      <alignment horizontal="left" vertical="center" indent="1"/>
    </xf>
    <xf numFmtId="4" fontId="6" fillId="95" borderId="236" applyNumberFormat="0" applyProtection="0">
      <alignment horizontal="left" vertical="center" indent="1"/>
    </xf>
    <xf numFmtId="0" fontId="66" fillId="72" borderId="277" applyNumberFormat="0" applyAlignment="0" applyProtection="0"/>
    <xf numFmtId="4" fontId="3" fillId="44" borderId="230" applyNumberFormat="0" applyProtection="0">
      <alignment horizontal="right" vertical="center"/>
    </xf>
    <xf numFmtId="0" fontId="34" fillId="55" borderId="223" applyNumberFormat="0" applyFont="0" applyAlignment="0" applyProtection="0"/>
    <xf numFmtId="0" fontId="3" fillId="6" borderId="245" applyNumberFormat="0" applyProtection="0">
      <alignment horizontal="left" vertical="top" indent="1"/>
    </xf>
    <xf numFmtId="0" fontId="3" fillId="91" borderId="235" applyNumberFormat="0" applyProtection="0">
      <alignment horizontal="left" vertical="top" indent="1"/>
    </xf>
    <xf numFmtId="0" fontId="3" fillId="4" borderId="230" applyNumberFormat="0" applyProtection="0">
      <alignment horizontal="left" vertical="center" indent="1"/>
    </xf>
    <xf numFmtId="0" fontId="3" fillId="95" borderId="235" applyNumberFormat="0" applyProtection="0">
      <alignment horizontal="left" vertical="top" indent="1"/>
    </xf>
    <xf numFmtId="0" fontId="48" fillId="0" borderId="213" applyNumberFormat="0" applyFill="0" applyAlignment="0" applyProtection="0"/>
    <xf numFmtId="4" fontId="3" fillId="0" borderId="209" applyNumberFormat="0" applyProtection="0">
      <alignment horizontal="right" vertical="center"/>
    </xf>
    <xf numFmtId="0" fontId="41" fillId="3" borderId="211" applyNumberFormat="0" applyAlignment="0" applyProtection="0"/>
    <xf numFmtId="4" fontId="3" fillId="48" borderId="230" applyNumberFormat="0" applyProtection="0">
      <alignment horizontal="right" vertical="center"/>
    </xf>
    <xf numFmtId="4" fontId="3" fillId="48" borderId="230" applyNumberFormat="0" applyProtection="0">
      <alignment horizontal="right" vertical="center"/>
    </xf>
    <xf numFmtId="0" fontId="41" fillId="3" borderId="211" applyNumberFormat="0" applyAlignment="0" applyProtection="0"/>
    <xf numFmtId="0" fontId="37" fillId="3" borderId="210" applyNumberFormat="0" applyAlignment="0" applyProtection="0"/>
    <xf numFmtId="0" fontId="34" fillId="55" borderId="212" applyNumberFormat="0" applyFont="0" applyAlignment="0" applyProtection="0"/>
    <xf numFmtId="0" fontId="34" fillId="55" borderId="212" applyNumberFormat="0" applyFont="0" applyAlignment="0" applyProtection="0"/>
    <xf numFmtId="0" fontId="76" fillId="75" borderId="232" applyNumberFormat="0" applyAlignment="0" applyProtection="0"/>
    <xf numFmtId="0" fontId="3" fillId="71" borderId="230" applyNumberFormat="0" applyFont="0" applyAlignment="0" applyProtection="0"/>
    <xf numFmtId="0" fontId="59" fillId="76" borderId="278" applyNumberFormat="0" applyAlignment="0" applyProtection="0"/>
    <xf numFmtId="0" fontId="58" fillId="75" borderId="257" applyNumberFormat="0" applyAlignment="0" applyProtection="0"/>
    <xf numFmtId="0" fontId="59" fillId="76" borderId="258" applyNumberFormat="0" applyAlignment="0" applyProtection="0"/>
    <xf numFmtId="0" fontId="40" fillId="42" borderId="210" applyNumberFormat="0" applyAlignment="0" applyProtection="0"/>
    <xf numFmtId="0" fontId="66" fillId="72" borderId="25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50" applyNumberFormat="0" applyAlignment="0" applyProtection="0"/>
    <xf numFmtId="0" fontId="40" fillId="42" borderId="210" applyNumberFormat="0" applyAlignment="0" applyProtection="0"/>
    <xf numFmtId="0" fontId="66" fillId="72" borderId="257" applyNumberFormat="0" applyAlignment="0" applyProtection="0"/>
    <xf numFmtId="0" fontId="66" fillId="72" borderId="277" applyNumberFormat="0" applyAlignment="0" applyProtection="0"/>
    <xf numFmtId="0" fontId="66" fillId="72" borderId="240" applyNumberFormat="0" applyAlignment="0" applyProtection="0"/>
    <xf numFmtId="0" fontId="41" fillId="3" borderId="211" applyNumberFormat="0" applyAlignment="0" applyProtection="0"/>
    <xf numFmtId="0" fontId="40" fillId="42" borderId="210" applyNumberFormat="0" applyAlignment="0" applyProtection="0"/>
    <xf numFmtId="0" fontId="66" fillId="72" borderId="219" applyNumberFormat="0" applyAlignment="0" applyProtection="0"/>
    <xf numFmtId="0" fontId="66" fillId="72" borderId="240" applyNumberFormat="0" applyAlignment="0" applyProtection="0"/>
    <xf numFmtId="0" fontId="37" fillId="3" borderId="210" applyNumberFormat="0" applyAlignment="0" applyProtection="0"/>
    <xf numFmtId="0" fontId="37" fillId="3" borderId="210"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4" fontId="3" fillId="54" borderId="257" applyNumberFormat="0" applyProtection="0">
      <alignment vertical="center"/>
    </xf>
    <xf numFmtId="4" fontId="3" fillId="54" borderId="257" applyNumberFormat="0" applyProtection="0">
      <alignmen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90" borderId="240" applyNumberFormat="0" applyProtection="0">
      <alignment horizontal="left" vertical="center" indent="1"/>
    </xf>
    <xf numFmtId="0" fontId="3" fillId="71" borderId="219" applyNumberFormat="0" applyFont="0" applyAlignment="0" applyProtection="0"/>
    <xf numFmtId="0" fontId="76" fillId="75" borderId="222" applyNumberFormat="0" applyAlignment="0" applyProtection="0"/>
    <xf numFmtId="0" fontId="80" fillId="54" borderId="225" applyNumberFormat="0" applyProtection="0">
      <alignment horizontal="left" vertical="top" indent="1"/>
    </xf>
    <xf numFmtId="4" fontId="3" fillId="50" borderId="226" applyNumberFormat="0" applyProtection="0">
      <alignment horizontal="right" vertical="center"/>
    </xf>
    <xf numFmtId="4" fontId="3" fillId="51" borderId="219" applyNumberFormat="0" applyProtection="0">
      <alignment horizontal="right" vertical="center"/>
    </xf>
    <xf numFmtId="4" fontId="81" fillId="93" borderId="225" applyNumberFormat="0" applyProtection="0">
      <alignment horizontal="right" vertical="center"/>
    </xf>
    <xf numFmtId="4" fontId="81" fillId="44" borderId="225" applyNumberFormat="0" applyProtection="0">
      <alignment horizontal="right" vertical="center"/>
    </xf>
    <xf numFmtId="4" fontId="3" fillId="44" borderId="219" applyNumberFormat="0" applyProtection="0">
      <alignment horizontal="right" vertical="center"/>
    </xf>
    <xf numFmtId="4" fontId="3" fillId="94"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3" fillId="91" borderId="263"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4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3" fillId="6" borderId="226" applyNumberFormat="0" applyProtection="0">
      <alignment horizontal="left" vertical="center" indent="1"/>
    </xf>
    <xf numFmtId="0" fontId="3" fillId="95" borderId="225" applyNumberFormat="0" applyProtection="0">
      <alignment horizontal="left" vertical="top" indent="1"/>
    </xf>
    <xf numFmtId="0" fontId="3" fillId="91" borderId="225" applyNumberFormat="0" applyProtection="0">
      <alignment horizontal="left" vertical="top" indent="1"/>
    </xf>
    <xf numFmtId="0" fontId="6"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6" fillId="5" borderId="225" applyNumberFormat="0" applyProtection="0">
      <alignment horizontal="left" vertical="top" indent="1"/>
    </xf>
    <xf numFmtId="0" fontId="3" fillId="5" borderId="225" applyNumberFormat="0" applyProtection="0">
      <alignment horizontal="left" vertical="top" indent="1"/>
    </xf>
    <xf numFmtId="0" fontId="3" fillId="6" borderId="219" applyNumberFormat="0" applyProtection="0">
      <alignment horizontal="left" vertical="center" indent="1"/>
    </xf>
    <xf numFmtId="0" fontId="6"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80" fillId="54" borderId="235" applyNumberFormat="0" applyProtection="0">
      <alignment horizontal="left" vertical="top" indent="1"/>
    </xf>
    <xf numFmtId="0" fontId="66" fillId="72" borderId="287"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3" fillId="6" borderId="209" applyNumberFormat="0" applyProtection="0">
      <alignment horizontal="left" vertical="center" indent="1"/>
    </xf>
    <xf numFmtId="0" fontId="3" fillId="5" borderId="209" applyNumberFormat="0" applyProtection="0">
      <alignment horizontal="left" vertical="center" indent="1"/>
    </xf>
    <xf numFmtId="0" fontId="3" fillId="4" borderId="209" applyNumberFormat="0" applyProtection="0">
      <alignment horizontal="left" vertical="center" indent="1"/>
    </xf>
    <xf numFmtId="0" fontId="3" fillId="3" borderId="209" applyNumberFormat="0" applyProtection="0">
      <alignment horizontal="left" vertical="center" indent="1"/>
    </xf>
    <xf numFmtId="4" fontId="3" fillId="2" borderId="209" applyNumberFormat="0" applyProtection="0">
      <alignment horizontal="left" vertical="center" indent="1"/>
    </xf>
    <xf numFmtId="0" fontId="58" fillId="75" borderId="219" applyNumberFormat="0" applyAlignment="0" applyProtection="0"/>
    <xf numFmtId="0" fontId="40" fillId="42" borderId="231" applyNumberFormat="0" applyAlignment="0" applyProtection="0"/>
    <xf numFmtId="0" fontId="58" fillId="75" borderId="219" applyNumberFormat="0" applyAlignment="0" applyProtection="0"/>
    <xf numFmtId="4" fontId="3" fillId="90" borderId="230" applyNumberFormat="0" applyProtection="0">
      <alignment horizontal="left" vertical="center" indent="1"/>
    </xf>
    <xf numFmtId="0" fontId="76" fillId="75" borderId="232" applyNumberFormat="0" applyAlignment="0" applyProtection="0"/>
    <xf numFmtId="4" fontId="3" fillId="2" borderId="230" applyNumberFormat="0" applyProtection="0">
      <alignment horizontal="left" vertical="center" indent="1"/>
    </xf>
    <xf numFmtId="4" fontId="3" fillId="50" borderId="236" applyNumberFormat="0" applyProtection="0">
      <alignment horizontal="right" vertical="center"/>
    </xf>
    <xf numFmtId="4" fontId="3" fillId="45" borderId="230" applyNumberFormat="0" applyProtection="0">
      <alignment horizontal="right" vertical="center"/>
    </xf>
    <xf numFmtId="4" fontId="3" fillId="48" borderId="230" applyNumberFormat="0" applyProtection="0">
      <alignment horizontal="right" vertical="center"/>
    </xf>
    <xf numFmtId="4" fontId="3" fillId="50" borderId="236" applyNumberFormat="0" applyProtection="0">
      <alignment horizontal="right" vertical="center"/>
    </xf>
    <xf numFmtId="4" fontId="3" fillId="50" borderId="236" applyNumberFormat="0" applyProtection="0">
      <alignment horizontal="right" vertical="center"/>
    </xf>
    <xf numFmtId="4" fontId="3" fillId="52" borderId="230" applyNumberFormat="0" applyProtection="0">
      <alignment horizontal="right" vertical="center"/>
    </xf>
    <xf numFmtId="0" fontId="58" fillId="75" borderId="219" applyNumberFormat="0" applyAlignment="0" applyProtection="0"/>
    <xf numFmtId="4" fontId="79" fillId="90" borderId="230" applyNumberFormat="0" applyProtection="0">
      <alignment vertical="center"/>
    </xf>
    <xf numFmtId="4" fontId="3" fillId="45" borderId="230" applyNumberFormat="0" applyProtection="0">
      <alignment horizontal="right" vertical="center"/>
    </xf>
    <xf numFmtId="4" fontId="3" fillId="90" borderId="230" applyNumberFormat="0" applyProtection="0">
      <alignment horizontal="left" vertical="center" indent="1"/>
    </xf>
    <xf numFmtId="0" fontId="76" fillId="75" borderId="232" applyNumberFormat="0" applyAlignment="0" applyProtection="0"/>
    <xf numFmtId="0" fontId="58" fillId="75" borderId="219" applyNumberFormat="0" applyAlignment="0" applyProtection="0"/>
    <xf numFmtId="4" fontId="78" fillId="54" borderId="235" applyNumberFormat="0" applyProtection="0">
      <alignment vertical="center"/>
    </xf>
    <xf numFmtId="0" fontId="58" fillId="75" borderId="219" applyNumberFormat="0" applyAlignment="0" applyProtection="0"/>
    <xf numFmtId="4" fontId="3" fillId="90" borderId="230" applyNumberFormat="0" applyProtection="0">
      <alignment horizontal="left" vertical="center" indent="1"/>
    </xf>
    <xf numFmtId="4" fontId="3" fillId="50" borderId="236" applyNumberFormat="0" applyProtection="0">
      <alignment horizontal="right" vertical="center"/>
    </xf>
    <xf numFmtId="4" fontId="3" fillId="45" borderId="230" applyNumberFormat="0" applyProtection="0">
      <alignment horizontal="right" vertical="center"/>
    </xf>
    <xf numFmtId="4" fontId="79" fillId="90" borderId="230" applyNumberFormat="0" applyProtection="0">
      <alignment vertical="center"/>
    </xf>
    <xf numFmtId="4" fontId="3" fillId="45" borderId="230" applyNumberFormat="0" applyProtection="0">
      <alignment horizontal="right" vertical="center"/>
    </xf>
    <xf numFmtId="0" fontId="40" fillId="3" borderId="278" applyNumberFormat="0" applyAlignment="0" applyProtection="0"/>
    <xf numFmtId="0" fontId="58" fillId="75" borderId="219" applyNumberFormat="0" applyAlignment="0" applyProtection="0"/>
    <xf numFmtId="0" fontId="3" fillId="71" borderId="230" applyNumberFormat="0" applyFont="0" applyAlignment="0" applyProtection="0"/>
    <xf numFmtId="4" fontId="3" fillId="90" borderId="230" applyNumberFormat="0" applyProtection="0">
      <alignment horizontal="left" vertical="center" indent="1"/>
    </xf>
    <xf numFmtId="0" fontId="76" fillId="76" borderId="232" applyNumberFormat="0" applyAlignment="0" applyProtection="0"/>
    <xf numFmtId="0" fontId="76" fillId="75" borderId="232" applyNumberFormat="0" applyAlignment="0" applyProtection="0"/>
    <xf numFmtId="0" fontId="3" fillId="71" borderId="230" applyNumberFormat="0" applyFont="0" applyAlignment="0" applyProtection="0"/>
    <xf numFmtId="4" fontId="3" fillId="92" borderId="230" applyNumberFormat="0" applyProtection="0">
      <alignment horizontal="right" vertical="center"/>
    </xf>
    <xf numFmtId="0" fontId="76" fillId="75" borderId="232" applyNumberFormat="0" applyAlignment="0" applyProtection="0"/>
    <xf numFmtId="0" fontId="58" fillId="75" borderId="219" applyNumberFormat="0" applyAlignment="0" applyProtection="0"/>
    <xf numFmtId="4" fontId="79" fillId="90" borderId="230" applyNumberFormat="0" applyProtection="0">
      <alignment vertical="center"/>
    </xf>
    <xf numFmtId="4" fontId="3" fillId="94" borderId="236" applyNumberFormat="0" applyProtection="0">
      <alignment horizontal="left" vertical="center" indent="1"/>
    </xf>
    <xf numFmtId="4" fontId="3" fillId="94" borderId="236" applyNumberFormat="0" applyProtection="0">
      <alignment horizontal="left" vertical="center" indent="1"/>
    </xf>
    <xf numFmtId="4" fontId="3" fillId="44" borderId="230" applyNumberFormat="0" applyProtection="0">
      <alignment horizontal="right" vertical="center"/>
    </xf>
    <xf numFmtId="4" fontId="3" fillId="44" borderId="230" applyNumberFormat="0" applyProtection="0">
      <alignment horizontal="right" vertical="center"/>
    </xf>
    <xf numFmtId="4" fontId="3" fillId="93" borderId="230" applyNumberFormat="0" applyProtection="0">
      <alignment horizontal="right" vertical="center"/>
    </xf>
    <xf numFmtId="0" fontId="76" fillId="75" borderId="232" applyNumberFormat="0" applyAlignment="0" applyProtection="0"/>
    <xf numFmtId="4" fontId="81" fillId="45" borderId="235" applyNumberFormat="0" applyProtection="0">
      <alignment horizontal="right" vertical="center"/>
    </xf>
    <xf numFmtId="0" fontId="3" fillId="71" borderId="230" applyNumberFormat="0" applyFont="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0" fontId="63" fillId="0" borderId="208" applyNumberFormat="0" applyFill="0" applyAlignment="0" applyProtection="0"/>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81" fillId="91" borderId="214" applyNumberFormat="0" applyProtection="0">
      <alignment horizontal="right" vertical="center"/>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3" fillId="93" borderId="230" applyNumberFormat="0" applyProtection="0">
      <alignment horizontal="right" vertical="center"/>
    </xf>
    <xf numFmtId="4" fontId="6" fillId="95" borderId="215" applyNumberFormat="0" applyProtection="0">
      <alignment horizontal="left" vertical="center" indent="1"/>
    </xf>
    <xf numFmtId="4" fontId="6" fillId="95"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3" borderId="230" applyNumberFormat="0" applyProtection="0">
      <alignment horizontal="right" vertical="center"/>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4" borderId="215" applyNumberFormat="0" applyProtection="0">
      <alignment horizontal="left" vertical="center" indent="1"/>
    </xf>
    <xf numFmtId="4" fontId="3" fillId="93" borderId="230"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81" fillId="44" borderId="214"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81" fillId="51" borderId="214"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81" fillId="52" borderId="214"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48"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81" fillId="45" borderId="214"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81" fillId="45" borderId="214"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3" fillId="50" borderId="215" applyNumberFormat="0" applyProtection="0">
      <alignment horizontal="right" vertical="center"/>
    </xf>
    <xf numFmtId="4" fontId="81" fillId="50" borderId="214"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81" fillId="38" borderId="214" applyNumberFormat="0" applyProtection="0">
      <alignment horizontal="right" vertical="center"/>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81" fillId="93" borderId="235" applyNumberFormat="0" applyProtection="0">
      <alignment horizontal="right" vertical="center"/>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80" fillId="54" borderId="214" applyNumberFormat="0" applyProtection="0">
      <alignment horizontal="left" vertical="top" indent="1"/>
    </xf>
    <xf numFmtId="0" fontId="77" fillId="54" borderId="214" applyNumberFormat="0" applyProtection="0">
      <alignment horizontal="left" vertical="top"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77" fillId="54" borderId="214" applyNumberFormat="0" applyProtection="0">
      <alignment horizontal="left" vertical="center" indent="1"/>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76" fillId="75" borderId="211" applyNumberForma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76" fillId="75" borderId="242" applyNumberFormat="0" applyAlignment="0" applyProtection="0"/>
    <xf numFmtId="4" fontId="3" fillId="54" borderId="240" applyNumberFormat="0" applyProtection="0">
      <alignment vertical="center"/>
    </xf>
    <xf numFmtId="4" fontId="3" fillId="54" borderId="240" applyNumberFormat="0" applyProtection="0">
      <alignment vertical="center"/>
    </xf>
    <xf numFmtId="4" fontId="78" fillId="54" borderId="245" applyNumberFormat="0" applyProtection="0">
      <alignment vertical="center"/>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45" borderId="240" applyNumberFormat="0" applyProtection="0">
      <alignment horizontal="right" vertical="center"/>
    </xf>
    <xf numFmtId="4" fontId="3" fillId="48" borderId="240" applyNumberFormat="0" applyProtection="0">
      <alignment horizontal="right" vertical="center"/>
    </xf>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6" fillId="71" borderId="223"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6" fillId="71" borderId="223"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80" fillId="54" borderId="225" applyNumberFormat="0" applyProtection="0">
      <alignment horizontal="left" vertical="top" indent="1"/>
    </xf>
    <xf numFmtId="0" fontId="80" fillId="54" borderId="225" applyNumberFormat="0" applyProtection="0">
      <alignment horizontal="left" vertical="top" indent="1"/>
    </xf>
    <xf numFmtId="0" fontId="80" fillId="54" borderId="225" applyNumberFormat="0" applyProtection="0">
      <alignment horizontal="left" vertical="top" indent="1"/>
    </xf>
    <xf numFmtId="0" fontId="80" fillId="54" borderId="225" applyNumberFormat="0" applyProtection="0">
      <alignment horizontal="left" vertical="top" indent="1"/>
    </xf>
    <xf numFmtId="0" fontId="80" fillId="54" borderId="225" applyNumberFormat="0" applyProtection="0">
      <alignment horizontal="left" vertical="top" indent="1"/>
    </xf>
    <xf numFmtId="4" fontId="3" fillId="91" borderId="263"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94" borderId="246"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81" fillId="38" borderId="225"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81" fillId="38" borderId="225" applyNumberFormat="0" applyProtection="0">
      <alignment horizontal="right" vertical="center"/>
    </xf>
    <xf numFmtId="4" fontId="3" fillId="38"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50" borderId="226" applyNumberFormat="0" applyProtection="0">
      <alignment horizontal="right" vertical="center"/>
    </xf>
    <xf numFmtId="4" fontId="81" fillId="50" borderId="225"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3" fillId="50" borderId="226" applyNumberFormat="0" applyProtection="0">
      <alignment horizontal="right" vertical="center"/>
    </xf>
    <xf numFmtId="4" fontId="3" fillId="52" borderId="219" applyNumberFormat="0" applyProtection="0">
      <alignment horizontal="right" vertical="center"/>
    </xf>
    <xf numFmtId="4" fontId="81" fillId="51" borderId="225"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44" borderId="219" applyNumberFormat="0" applyProtection="0">
      <alignment horizontal="right" vertical="center"/>
    </xf>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4" fontId="3" fillId="91" borderId="226" applyNumberFormat="0" applyProtection="0">
      <alignment horizontal="left" vertical="center" indent="1"/>
    </xf>
    <xf numFmtId="0" fontId="3" fillId="3" borderId="219" applyNumberFormat="0" applyProtection="0">
      <alignment horizontal="left" vertical="center" indent="1"/>
    </xf>
    <xf numFmtId="4" fontId="3" fillId="94" borderId="226" applyNumberFormat="0" applyProtection="0">
      <alignment horizontal="left" vertical="center" indent="1"/>
    </xf>
    <xf numFmtId="4" fontId="3" fillId="45" borderId="219" applyNumberFormat="0" applyProtection="0">
      <alignment horizontal="right" vertical="center"/>
    </xf>
    <xf numFmtId="0" fontId="3" fillId="71" borderId="240" applyNumberFormat="0" applyFont="0" applyAlignment="0" applyProtection="0"/>
    <xf numFmtId="4" fontId="3" fillId="38" borderId="219" applyNumberFormat="0" applyProtection="0">
      <alignment horizontal="right" vertical="center"/>
    </xf>
    <xf numFmtId="0" fontId="66" fillId="72" borderId="209" applyNumberFormat="0" applyAlignment="0" applyProtection="0"/>
    <xf numFmtId="4" fontId="3" fillId="48" borderId="219" applyNumberFormat="0" applyProtection="0">
      <alignment horizontal="right" vertical="center"/>
    </xf>
    <xf numFmtId="4" fontId="3" fillId="48" borderId="219" applyNumberFormat="0" applyProtection="0">
      <alignment horizontal="right" vertical="center"/>
    </xf>
    <xf numFmtId="4" fontId="3" fillId="45" borderId="219" applyNumberFormat="0" applyProtection="0">
      <alignment horizontal="right" vertical="center"/>
    </xf>
    <xf numFmtId="4" fontId="3" fillId="48" borderId="219" applyNumberFormat="0" applyProtection="0">
      <alignment horizontal="right" vertical="center"/>
    </xf>
    <xf numFmtId="4" fontId="3" fillId="45" borderId="219" applyNumberFormat="0" applyProtection="0">
      <alignment horizontal="right" vertical="center"/>
    </xf>
    <xf numFmtId="4" fontId="3" fillId="48" borderId="219" applyNumberFormat="0" applyProtection="0">
      <alignment horizontal="right" vertical="center"/>
    </xf>
    <xf numFmtId="0" fontId="3" fillId="71" borderId="219" applyNumberFormat="0" applyFont="0" applyAlignment="0" applyProtection="0"/>
    <xf numFmtId="4" fontId="3" fillId="94" borderId="226" applyNumberFormat="0" applyProtection="0">
      <alignment horizontal="left" vertical="center" indent="1"/>
    </xf>
    <xf numFmtId="4" fontId="3" fillId="48" borderId="219" applyNumberFormat="0" applyProtection="0">
      <alignment horizontal="right" vertical="center"/>
    </xf>
    <xf numFmtId="0" fontId="6" fillId="71" borderId="223" applyNumberFormat="0" applyFont="0" applyAlignment="0" applyProtection="0"/>
    <xf numFmtId="0" fontId="6" fillId="0" borderId="0"/>
    <xf numFmtId="0" fontId="6" fillId="0" borderId="0"/>
    <xf numFmtId="0" fontId="6" fillId="0" borderId="0"/>
    <xf numFmtId="4" fontId="81" fillId="51" borderId="225" applyNumberFormat="0" applyProtection="0">
      <alignment horizontal="right" vertical="center"/>
    </xf>
    <xf numFmtId="0" fontId="6" fillId="0" borderId="0"/>
    <xf numFmtId="0" fontId="6" fillId="0" borderId="0"/>
    <xf numFmtId="0" fontId="58" fillId="75" borderId="209" applyNumberFormat="0" applyAlignment="0" applyProtection="0"/>
    <xf numFmtId="0" fontId="59" fillId="76" borderId="210" applyNumberFormat="0" applyAlignment="0" applyProtection="0"/>
    <xf numFmtId="0" fontId="98" fillId="42" borderId="200" applyNumberFormat="0" applyAlignment="0" applyProtection="0"/>
    <xf numFmtId="0" fontId="76" fillId="75" borderId="259" applyNumberFormat="0" applyAlignment="0" applyProtection="0"/>
    <xf numFmtId="4" fontId="3" fillId="52" borderId="219" applyNumberFormat="0" applyProtection="0">
      <alignment horizontal="right" vertical="center"/>
    </xf>
    <xf numFmtId="4" fontId="3" fillId="51" borderId="219" applyNumberFormat="0" applyProtection="0">
      <alignment horizontal="right" vertical="center"/>
    </xf>
    <xf numFmtId="0" fontId="15" fillId="55" borderId="202" applyNumberFormat="0" applyFont="0" applyAlignment="0" applyProtection="0"/>
    <xf numFmtId="4" fontId="3" fillId="94" borderId="226" applyNumberFormat="0" applyProtection="0">
      <alignment horizontal="left" vertical="center" indent="1"/>
    </xf>
    <xf numFmtId="4" fontId="3" fillId="2" borderId="219" applyNumberFormat="0" applyProtection="0">
      <alignment horizontal="left" vertical="center" indent="1"/>
    </xf>
    <xf numFmtId="0" fontId="58" fillId="75" borderId="209" applyNumberFormat="0" applyAlignment="0" applyProtection="0"/>
    <xf numFmtId="0" fontId="6" fillId="0" borderId="0"/>
    <xf numFmtId="0" fontId="6" fillId="0" borderId="0"/>
    <xf numFmtId="0" fontId="6" fillId="0" borderId="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9" borderId="0" applyNumberFormat="0" applyBorder="0" applyAlignment="0" applyProtection="0"/>
    <xf numFmtId="0" fontId="37" fillId="3"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9" fillId="76" borderId="200"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58" fillId="75" borderId="199" applyNumberFormat="0" applyAlignment="0" applyProtection="0"/>
    <xf numFmtId="0" fontId="40" fillId="3" borderId="200" applyNumberFormat="0" applyAlignment="0" applyProtection="0"/>
    <xf numFmtId="0" fontId="40" fillId="42" borderId="200" applyNumberFormat="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200"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66" fillId="72" borderId="199" applyNumberFormat="0" applyAlignment="0" applyProtection="0"/>
    <xf numFmtId="0" fontId="127"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40" fillId="42" borderId="200" applyNumberFormat="0" applyAlignment="0" applyProtection="0"/>
    <xf numFmtId="0" fontId="40" fillId="42" borderId="200" applyNumberFormat="0" applyAlignment="0" applyProtection="0"/>
    <xf numFmtId="0" fontId="40" fillId="42" borderId="200" applyNumberFormat="0" applyAlignment="0" applyProtection="0"/>
    <xf numFmtId="0" fontId="40" fillId="42" borderId="200" applyNumberFormat="0" applyAlignment="0" applyProtection="0"/>
    <xf numFmtId="180" fontId="1" fillId="0" borderId="0" applyFont="0" applyFill="0" applyBorder="0" applyAlignment="0" applyProtection="0"/>
    <xf numFmtId="198" fontId="1" fillId="0" borderId="0" applyFont="0" applyFill="0" applyBorder="0" applyAlignment="0" applyProtection="0"/>
    <xf numFmtId="197" fontId="6"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80" fontId="15" fillId="0" borderId="0" applyFont="0" applyFill="0" applyBorder="0" applyAlignment="0" applyProtection="0"/>
    <xf numFmtId="180" fontId="6" fillId="0" borderId="0" applyFont="0" applyFill="0" applyBorder="0" applyAlignment="0" applyProtection="0"/>
    <xf numFmtId="180" fontId="128" fillId="0" borderId="0" applyFont="0" applyFill="0" applyBorder="0" applyAlignment="0" applyProtection="0"/>
    <xf numFmtId="167" fontId="6" fillId="0" borderId="0" applyFont="0" applyFill="0" applyBorder="0" applyAlignment="0" applyProtection="0"/>
    <xf numFmtId="171" fontId="15" fillId="0" borderId="0" applyFont="0" applyFill="0" applyBorder="0" applyAlignment="0" applyProtection="0"/>
    <xf numFmtId="171" fontId="15" fillId="0" borderId="0" applyFont="0" applyFill="0" applyBorder="0" applyAlignment="0" applyProtection="0"/>
    <xf numFmtId="0"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6" fillId="0" borderId="0"/>
    <xf numFmtId="0" fontId="47" fillId="0" borderId="0" applyNumberFormat="0" applyFill="0" applyBorder="0">
      <alignment vertical="center"/>
    </xf>
    <xf numFmtId="0" fontId="6" fillId="0" borderId="0"/>
    <xf numFmtId="0" fontId="47" fillId="0" borderId="0" applyNumberFormat="0" applyFill="0" applyBorder="0">
      <alignment vertical="center"/>
    </xf>
    <xf numFmtId="0" fontId="3" fillId="16" borderId="0"/>
    <xf numFmtId="0" fontId="3" fillId="16" borderId="0"/>
    <xf numFmtId="0" fontId="3" fillId="16" borderId="0"/>
    <xf numFmtId="0" fontId="6" fillId="0" borderId="0"/>
    <xf numFmtId="0" fontId="15" fillId="102" borderId="197"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3" fillId="71" borderId="199" applyNumberFormat="0" applyFont="0" applyAlignment="0" applyProtection="0"/>
    <xf numFmtId="0" fontId="15" fillId="55" borderId="202" applyNumberFormat="0" applyFont="0" applyAlignment="0" applyProtection="0"/>
    <xf numFmtId="0" fontId="15" fillId="55" borderId="202" applyNumberFormat="0" applyFont="0" applyAlignment="0" applyProtection="0"/>
    <xf numFmtId="0" fontId="37" fillId="3" borderId="20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5" fillId="0" borderId="0" applyFont="0" applyFill="0" applyBorder="0" applyAlignment="0" applyProtection="0"/>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3" fillId="54"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9" fillId="90" borderId="199" applyNumberFormat="0" applyProtection="0">
      <alignment vertical="center"/>
    </xf>
    <xf numFmtId="4" fontId="78" fillId="54" borderId="204" applyNumberFormat="0" applyProtection="0">
      <alignment vertical="center"/>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4" fontId="3" fillId="90" borderId="199" applyNumberFormat="0" applyProtection="0">
      <alignment horizontal="left" vertical="center" indent="1"/>
    </xf>
    <xf numFmtId="0" fontId="77" fillId="54" borderId="204" applyNumberFormat="0" applyProtection="0">
      <alignment horizontal="left" vertical="top"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38"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92"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5"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48"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2"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51"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93"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44"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4" fontId="3" fillId="91" borderId="199" applyNumberFormat="0" applyProtection="0">
      <alignment horizontal="right" vertical="center"/>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3"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4"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5"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0" fontId="3" fillId="6" borderId="199" applyNumberFormat="0" applyProtection="0">
      <alignment horizontal="left" vertical="center" indent="1"/>
    </xf>
    <xf numFmtId="4" fontId="81" fillId="55" borderId="204" applyNumberFormat="0" applyProtection="0">
      <alignment vertical="center"/>
    </xf>
    <xf numFmtId="4" fontId="84" fillId="55" borderId="204" applyNumberFormat="0" applyProtection="0">
      <alignment vertical="center"/>
    </xf>
    <xf numFmtId="4" fontId="81" fillId="55" borderId="204" applyNumberFormat="0" applyProtection="0">
      <alignment horizontal="left" vertical="center" indent="1"/>
    </xf>
    <xf numFmtId="0" fontId="81" fillId="55" borderId="204" applyNumberFormat="0" applyProtection="0">
      <alignment horizontal="left" vertical="top" indent="1"/>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3" fillId="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79" fillId="10" borderId="199" applyNumberFormat="0" applyProtection="0">
      <alignment horizontal="right" vertical="center"/>
    </xf>
    <xf numFmtId="4" fontId="84" fillId="6" borderId="204" applyNumberFormat="0" applyProtection="0">
      <alignment horizontal="right" vertical="center"/>
    </xf>
    <xf numFmtId="0" fontId="6" fillId="103" borderId="201" applyNumberFormat="0" applyProtection="0">
      <alignment horizontal="left" vertical="center" indent="1"/>
    </xf>
    <xf numFmtId="0" fontId="6" fillId="103" borderId="201"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4" fontId="3" fillId="2" borderId="199" applyNumberFormat="0" applyProtection="0">
      <alignment horizontal="left" vertical="center" indent="1"/>
    </xf>
    <xf numFmtId="0" fontId="6" fillId="103" borderId="201" applyNumberFormat="0" applyProtection="0">
      <alignment horizontal="left" vertical="center" indent="1"/>
    </xf>
    <xf numFmtId="0" fontId="6" fillId="103" borderId="201" applyNumberFormat="0" applyProtection="0">
      <alignment horizontal="left" vertical="center" indent="1"/>
    </xf>
    <xf numFmtId="0" fontId="6" fillId="103" borderId="201" applyNumberFormat="0" applyProtection="0">
      <alignment horizontal="left" vertical="center" indent="1"/>
    </xf>
    <xf numFmtId="0" fontId="81" fillId="91" borderId="204" applyNumberFormat="0" applyProtection="0">
      <alignment horizontal="left" vertical="top" indent="1"/>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8" fillId="96" borderId="199" applyNumberFormat="0" applyProtection="0">
      <alignment horizontal="right" vertical="center"/>
    </xf>
    <xf numFmtId="4" fontId="87" fillId="6" borderId="204" applyNumberFormat="0" applyProtection="0">
      <alignment horizontal="right" vertical="center"/>
    </xf>
    <xf numFmtId="0" fontId="6" fillId="0" borderId="0"/>
    <xf numFmtId="0" fontId="6" fillId="0" borderId="0"/>
    <xf numFmtId="0" fontId="6" fillId="0" borderId="0"/>
    <xf numFmtId="4" fontId="3" fillId="51" borderId="219" applyNumberFormat="0" applyProtection="0">
      <alignment horizontal="right" vertical="center"/>
    </xf>
    <xf numFmtId="0" fontId="3" fillId="16" borderId="0"/>
    <xf numFmtId="4" fontId="3" fillId="51" borderId="219" applyNumberFormat="0" applyProtection="0">
      <alignment horizontal="right" vertical="center"/>
    </xf>
    <xf numFmtId="0" fontId="3" fillId="16" borderId="0"/>
    <xf numFmtId="0" fontId="6" fillId="0" borderId="0"/>
    <xf numFmtId="0" fontId="6" fillId="0" borderId="0"/>
    <xf numFmtId="0" fontId="6" fillId="0" borderId="0"/>
    <xf numFmtId="0" fontId="6" fillId="0" borderId="0"/>
    <xf numFmtId="0" fontId="3" fillId="16" borderId="0"/>
    <xf numFmtId="0" fontId="47" fillId="0" borderId="0" applyNumberFormat="0" applyFill="0" applyBorder="0">
      <alignment vertical="center"/>
    </xf>
    <xf numFmtId="0" fontId="3" fillId="16" borderId="0"/>
    <xf numFmtId="0" fontId="3" fillId="16" borderId="0"/>
    <xf numFmtId="0" fontId="3" fillId="16" borderId="0"/>
    <xf numFmtId="0" fontId="3" fillId="16" borderId="0"/>
    <xf numFmtId="0" fontId="3" fillId="16" borderId="0"/>
    <xf numFmtId="197" fontId="1" fillId="0" borderId="0" applyFont="0" applyFill="0" applyBorder="0" applyAlignment="0" applyProtection="0"/>
    <xf numFmtId="197" fontId="2" fillId="0" borderId="0" applyFont="0" applyFill="0" applyBorder="0" applyAlignment="0" applyProtection="0"/>
    <xf numFmtId="165" fontId="1" fillId="0" borderId="0" applyFont="0" applyFill="0" applyBorder="0" applyAlignment="0" applyProtection="0"/>
    <xf numFmtId="4" fontId="3" fillId="44" borderId="230" applyNumberFormat="0" applyProtection="0">
      <alignment horizontal="right" vertical="center"/>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44" borderId="230" applyNumberFormat="0" applyProtection="0">
      <alignment horizontal="right" vertical="center"/>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4" fontId="3" fillId="91" borderId="215" applyNumberFormat="0" applyProtection="0">
      <alignment horizontal="left" vertical="center" indent="1"/>
    </xf>
    <xf numFmtId="0" fontId="6" fillId="95" borderId="214"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6" fillId="95" borderId="214"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6"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6"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3" fillId="95" borderId="214" applyNumberFormat="0" applyProtection="0">
      <alignment horizontal="left" vertical="top" indent="1"/>
    </xf>
    <xf numFmtId="0" fontId="6" fillId="91" borderId="214"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6" fillId="91" borderId="214"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6"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6"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3" fillId="91" borderId="214" applyNumberFormat="0" applyProtection="0">
      <alignment horizontal="left" vertical="top" indent="1"/>
    </xf>
    <xf numFmtId="0" fontId="6" fillId="5" borderId="214"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6" fillId="5" borderId="214"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6"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6"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3" fillId="5" borderId="214" applyNumberFormat="0" applyProtection="0">
      <alignment horizontal="left" vertical="top" indent="1"/>
    </xf>
    <xf numFmtId="0" fontId="6" fillId="6" borderId="214"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80" fillId="54" borderId="235" applyNumberFormat="0" applyProtection="0">
      <alignment horizontal="left" vertical="top" indent="1"/>
    </xf>
    <xf numFmtId="0" fontId="6" fillId="6" borderId="214"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6"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6"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3" fillId="6" borderId="214" applyNumberFormat="0" applyProtection="0">
      <alignment horizontal="left" vertical="top" indent="1"/>
    </xf>
    <xf numFmtId="0" fontId="6" fillId="96" borderId="216" applyNumberFormat="0">
      <protection locked="0"/>
    </xf>
    <xf numFmtId="4" fontId="3" fillId="94" borderId="236" applyNumberFormat="0" applyProtection="0">
      <alignment horizontal="left" vertical="center" indent="1"/>
    </xf>
    <xf numFmtId="4" fontId="3" fillId="44" borderId="250" applyNumberFormat="0" applyProtection="0">
      <alignment horizontal="right" vertical="center"/>
    </xf>
    <xf numFmtId="4" fontId="3" fillId="94" borderId="236" applyNumberFormat="0" applyProtection="0">
      <alignment horizontal="left" vertical="center" indent="1"/>
    </xf>
    <xf numFmtId="0" fontId="6" fillId="96" borderId="216" applyNumberFormat="0">
      <protection locked="0"/>
    </xf>
    <xf numFmtId="4" fontId="3" fillId="94" borderId="236" applyNumberFormat="0" applyProtection="0">
      <alignment horizontal="left" vertical="center" indent="1"/>
    </xf>
    <xf numFmtId="4" fontId="3" fillId="94" borderId="236" applyNumberFormat="0" applyProtection="0">
      <alignment horizontal="left" vertical="center" indent="1"/>
    </xf>
    <xf numFmtId="4" fontId="3" fillId="94" borderId="236" applyNumberFormat="0" applyProtection="0">
      <alignment horizontal="left" vertical="center" indent="1"/>
    </xf>
    <xf numFmtId="4" fontId="3" fillId="44" borderId="250" applyNumberFormat="0" applyProtection="0">
      <alignment horizontal="right" vertical="center"/>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6" borderId="236" applyNumberFormat="0" applyProtection="0">
      <alignment horizontal="left" vertical="center" indent="1"/>
    </xf>
    <xf numFmtId="4" fontId="3" fillId="44" borderId="250" applyNumberFormat="0" applyProtection="0">
      <alignment horizontal="right" vertical="center"/>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4" fillId="95" borderId="217" applyBorder="0"/>
    <xf numFmtId="4" fontId="81"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1"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3" fillId="55" borderId="214" applyNumberFormat="0" applyProtection="0">
      <alignment vertical="center"/>
    </xf>
    <xf numFmtId="4" fontId="84" fillId="55" borderId="214"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84" fillId="55" borderId="214"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79" fillId="97" borderId="216" applyNumberFormat="0" applyProtection="0">
      <alignment vertical="center"/>
    </xf>
    <xf numFmtId="4" fontId="81" fillId="55"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1" fillId="55"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4" fontId="83" fillId="3" borderId="214" applyNumberFormat="0" applyProtection="0">
      <alignment horizontal="left" vertical="center" indent="1"/>
    </xf>
    <xf numFmtId="0" fontId="81"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1"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0" fontId="83" fillId="55" borderId="214" applyNumberFormat="0" applyProtection="0">
      <alignment horizontal="left" vertical="top" indent="1"/>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81" fillId="6" borderId="214"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84" fillId="6" borderId="214"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84" fillId="6" borderId="214"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81" fillId="91" borderId="214"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81" fillId="91" borderId="214"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0" fontId="81"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1"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83" fillId="91" borderId="214" applyNumberFormat="0" applyProtection="0">
      <alignment horizontal="left" vertical="top" indent="1"/>
    </xf>
    <xf numFmtId="0" fontId="3" fillId="95" borderId="235" applyNumberFormat="0" applyProtection="0">
      <alignment horizontal="left" vertical="top"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0" fontId="3" fillId="95" borderId="235" applyNumberFormat="0" applyProtection="0">
      <alignment horizontal="left" vertical="top"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4" fontId="86" fillId="98" borderId="215" applyNumberFormat="0" applyProtection="0">
      <alignment horizontal="left" vertical="center" indent="1"/>
    </xf>
    <xf numFmtId="0" fontId="3" fillId="99" borderId="216"/>
    <xf numFmtId="0" fontId="3" fillId="99" borderId="216"/>
    <xf numFmtId="0" fontId="3" fillId="99" borderId="216"/>
    <xf numFmtId="0" fontId="3" fillId="99" borderId="216"/>
    <xf numFmtId="0" fontId="3" fillId="99" borderId="216"/>
    <xf numFmtId="0" fontId="3" fillId="99" borderId="216"/>
    <xf numFmtId="0" fontId="3" fillId="99" borderId="216"/>
    <xf numFmtId="4" fontId="87" fillId="6" borderId="214"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7" fillId="6" borderId="214"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6" fillId="91" borderId="235"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6" fillId="5" borderId="235"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6" fillId="5" borderId="235" applyNumberFormat="0" applyProtection="0">
      <alignment horizontal="left" vertical="center" indent="1"/>
    </xf>
    <xf numFmtId="0" fontId="6" fillId="5" borderId="235" applyNumberFormat="0" applyProtection="0">
      <alignment horizontal="left" vertical="top" indent="1"/>
    </xf>
    <xf numFmtId="0" fontId="3" fillId="5" borderId="235" applyNumberFormat="0" applyProtection="0">
      <alignment horizontal="left" vertical="top" indent="1"/>
    </xf>
    <xf numFmtId="0" fontId="6"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80" fillId="54" borderId="253" applyNumberFormat="0" applyProtection="0">
      <alignment horizontal="left" vertical="top"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6"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4" fillId="55" borderId="223" applyNumberFormat="0" applyFont="0" applyAlignment="0" applyProtection="0"/>
    <xf numFmtId="0" fontId="48" fillId="0" borderId="224" applyNumberFormat="0" applyFill="0" applyAlignment="0" applyProtection="0"/>
    <xf numFmtId="0" fontId="66" fillId="72" borderId="267" applyNumberFormat="0" applyAlignment="0" applyProtection="0"/>
    <xf numFmtId="0" fontId="3" fillId="6" borderId="245" applyNumberFormat="0" applyProtection="0">
      <alignment horizontal="left" vertical="top" indent="1"/>
    </xf>
    <xf numFmtId="0" fontId="3" fillId="91" borderId="245" applyNumberFormat="0" applyProtection="0">
      <alignment horizontal="left" vertical="top" indent="1"/>
    </xf>
    <xf numFmtId="0" fontId="66" fillId="72" borderId="240" applyNumberFormat="0" applyAlignment="0" applyProtection="0"/>
    <xf numFmtId="0" fontId="3" fillId="6" borderId="240" applyNumberFormat="0" applyProtection="0">
      <alignment horizontal="left" vertical="center" indent="1"/>
    </xf>
    <xf numFmtId="0" fontId="48" fillId="0" borderId="224" applyNumberFormat="0" applyFill="0" applyAlignment="0" applyProtection="0"/>
    <xf numFmtId="4" fontId="3" fillId="0" borderId="219" applyNumberFormat="0" applyProtection="0">
      <alignment horizontal="right" vertical="center"/>
    </xf>
    <xf numFmtId="0" fontId="41" fillId="3" borderId="222" applyNumberFormat="0" applyAlignment="0" applyProtection="0"/>
    <xf numFmtId="4" fontId="3" fillId="51" borderId="240" applyNumberFormat="0" applyProtection="0">
      <alignment horizontal="right" vertical="center"/>
    </xf>
    <xf numFmtId="0" fontId="34" fillId="55" borderId="223" applyNumberFormat="0" applyFont="0" applyAlignment="0" applyProtection="0"/>
    <xf numFmtId="0" fontId="76" fillId="75" borderId="242" applyNumberFormat="0" applyAlignment="0" applyProtection="0"/>
    <xf numFmtId="0" fontId="3" fillId="71" borderId="240" applyNumberFormat="0" applyFon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40" fillId="42" borderId="22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40" fillId="42" borderId="220" applyNumberFormat="0" applyAlignment="0" applyProtection="0"/>
    <xf numFmtId="0" fontId="66" fillId="72" borderId="278" applyNumberFormat="0" applyAlignment="0" applyProtection="0"/>
    <xf numFmtId="0" fontId="66" fillId="72" borderId="258" applyNumberFormat="0" applyAlignment="0" applyProtection="0"/>
    <xf numFmtId="0" fontId="41" fillId="3" borderId="222" applyNumberFormat="0" applyAlignment="0" applyProtection="0"/>
    <xf numFmtId="0" fontId="40" fillId="42" borderId="220" applyNumberFormat="0" applyAlignment="0" applyProtection="0"/>
    <xf numFmtId="0" fontId="66" fillId="72" borderId="230" applyNumberFormat="0" applyAlignment="0" applyProtection="0"/>
    <xf numFmtId="0" fontId="66" fillId="72" borderId="250" applyNumberFormat="0" applyAlignment="0" applyProtection="0"/>
    <xf numFmtId="0" fontId="37" fillId="3" borderId="220" applyNumberFormat="0" applyAlignment="0" applyProtection="0"/>
    <xf numFmtId="0" fontId="37" fillId="3" borderId="220" applyNumberFormat="0" applyAlignment="0" applyProtection="0"/>
    <xf numFmtId="0" fontId="58" fillId="75" borderId="257" applyNumberForma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4" fontId="81" fillId="45" borderId="272" applyNumberFormat="0" applyProtection="0">
      <alignment horizontal="right" vertical="center"/>
    </xf>
    <xf numFmtId="0" fontId="3" fillId="71" borderId="230" applyNumberFormat="0" applyFont="0" applyAlignment="0" applyProtection="0"/>
    <xf numFmtId="0" fontId="76" fillId="76" borderId="232" applyNumberFormat="0" applyAlignment="0" applyProtection="0"/>
    <xf numFmtId="4" fontId="3" fillId="90" borderId="230" applyNumberFormat="0" applyProtection="0">
      <alignment horizontal="left" vertical="center" indent="1"/>
    </xf>
    <xf numFmtId="4" fontId="3" fillId="92" borderId="230" applyNumberFormat="0" applyProtection="0">
      <alignment horizontal="right" vertical="center"/>
    </xf>
    <xf numFmtId="4" fontId="3" fillId="52" borderId="230" applyNumberFormat="0" applyProtection="0">
      <alignment horizontal="right" vertical="center"/>
    </xf>
    <xf numFmtId="4" fontId="3" fillId="44" borderId="230" applyNumberFormat="0" applyProtection="0">
      <alignment horizontal="right" vertical="center"/>
    </xf>
    <xf numFmtId="4" fontId="3" fillId="94" borderId="236" applyNumberFormat="0" applyProtection="0">
      <alignment horizontal="left" vertical="center" indent="1"/>
    </xf>
    <xf numFmtId="4" fontId="6" fillId="95" borderId="236" applyNumberFormat="0" applyProtection="0">
      <alignment horizontal="left" vertical="center" indent="1"/>
    </xf>
    <xf numFmtId="4" fontId="3" fillId="44" borderId="250" applyNumberFormat="0" applyProtection="0">
      <alignment horizontal="right" vertical="center"/>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3" fillId="44" borderId="250" applyNumberFormat="0" applyProtection="0">
      <alignment horizontal="right" vertical="center"/>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3" fillId="91" borderId="230" applyNumberFormat="0" applyProtection="0">
      <alignment horizontal="right" vertical="center"/>
    </xf>
    <xf numFmtId="4" fontId="3" fillId="6" borderId="236" applyNumberFormat="0" applyProtection="0">
      <alignment horizontal="left" vertical="center" indent="1"/>
    </xf>
    <xf numFmtId="0" fontId="3" fillId="3" borderId="230" applyNumberFormat="0" applyProtection="0">
      <alignment horizontal="left" vertical="center"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6"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6"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5" borderId="230" applyNumberFormat="0" applyProtection="0">
      <alignment horizontal="left" vertical="center"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6" borderId="230" applyNumberFormat="0" applyProtection="0">
      <alignment horizontal="left" vertical="center"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4" fontId="3" fillId="2" borderId="240" applyNumberFormat="0" applyProtection="0">
      <alignment horizontal="left" vertical="center" indent="1"/>
    </xf>
    <xf numFmtId="0" fontId="58" fillId="75" borderId="250" applyNumberFormat="0" applyAlignment="0" applyProtection="0"/>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3" fillId="6" borderId="219" applyNumberFormat="0" applyProtection="0">
      <alignment horizontal="left" vertical="center" indent="1"/>
    </xf>
    <xf numFmtId="0" fontId="3" fillId="5" borderId="219" applyNumberFormat="0" applyProtection="0">
      <alignment horizontal="left" vertical="center" indent="1"/>
    </xf>
    <xf numFmtId="0" fontId="3" fillId="3" borderId="219" applyNumberFormat="0" applyProtection="0">
      <alignment horizontal="left" vertical="center" indent="1"/>
    </xf>
    <xf numFmtId="0" fontId="58" fillId="75" borderId="230" applyNumberFormat="0" applyAlignment="0" applyProtection="0"/>
    <xf numFmtId="4" fontId="3" fillId="2" borderId="219" applyNumberFormat="0" applyProtection="0">
      <alignment horizontal="left" vertical="center" indent="1"/>
    </xf>
    <xf numFmtId="0" fontId="58" fillId="75" borderId="230" applyNumberFormat="0" applyAlignment="0" applyProtection="0"/>
    <xf numFmtId="4" fontId="3" fillId="50" borderId="283" applyNumberFormat="0" applyProtection="0">
      <alignment horizontal="right" vertical="center"/>
    </xf>
    <xf numFmtId="0" fontId="58" fillId="75" borderId="230" applyNumberFormat="0" applyAlignment="0" applyProtection="0"/>
    <xf numFmtId="0" fontId="58" fillId="75" borderId="250" applyNumberFormat="0" applyAlignment="0" applyProtection="0"/>
    <xf numFmtId="4" fontId="3" fillId="2" borderId="240" applyNumberFormat="0" applyProtection="0">
      <alignment horizontal="left" vertical="center" indent="1"/>
    </xf>
    <xf numFmtId="4" fontId="3" fillId="54" borderId="240" applyNumberFormat="0" applyProtection="0">
      <alignment vertical="center"/>
    </xf>
    <xf numFmtId="4" fontId="3" fillId="48" borderId="240" applyNumberFormat="0" applyProtection="0">
      <alignment horizontal="right" vertical="center"/>
    </xf>
    <xf numFmtId="4" fontId="3" fillId="52" borderId="240" applyNumberFormat="0" applyProtection="0">
      <alignment horizontal="right" vertical="center"/>
    </xf>
    <xf numFmtId="4" fontId="3" fillId="51" borderId="240" applyNumberFormat="0" applyProtection="0">
      <alignment horizontal="right" vertical="center"/>
    </xf>
    <xf numFmtId="4" fontId="3" fillId="48" borderId="240" applyNumberFormat="0" applyProtection="0">
      <alignment horizontal="right" vertical="center"/>
    </xf>
    <xf numFmtId="0" fontId="58" fillId="75" borderId="230" applyNumberFormat="0" applyAlignment="0" applyProtection="0"/>
    <xf numFmtId="4" fontId="3" fillId="48" borderId="240" applyNumberFormat="0" applyProtection="0">
      <alignment horizontal="right" vertical="center"/>
    </xf>
    <xf numFmtId="4" fontId="3" fillId="93" borderId="240" applyNumberFormat="0" applyProtection="0">
      <alignment horizontal="right" vertical="center"/>
    </xf>
    <xf numFmtId="0" fontId="59" fillId="76" borderId="231" applyNumberFormat="0" applyAlignment="0" applyProtection="0"/>
    <xf numFmtId="4" fontId="3" fillId="6" borderId="263" applyNumberFormat="0" applyProtection="0">
      <alignment horizontal="left" vertical="center" indent="1"/>
    </xf>
    <xf numFmtId="0" fontId="80" fillId="54" borderId="245" applyNumberFormat="0" applyProtection="0">
      <alignment horizontal="left" vertical="top" indent="1"/>
    </xf>
    <xf numFmtId="0" fontId="58" fillId="75" borderId="230" applyNumberFormat="0" applyAlignment="0" applyProtection="0"/>
    <xf numFmtId="4" fontId="3" fillId="2" borderId="240" applyNumberFormat="0" applyProtection="0">
      <alignment horizontal="left" vertical="center" indent="1"/>
    </xf>
    <xf numFmtId="0" fontId="76" fillId="75" borderId="242" applyNumberFormat="0" applyAlignment="0" applyProtection="0"/>
    <xf numFmtId="0" fontId="58" fillId="75" borderId="230" applyNumberFormat="0" applyAlignment="0" applyProtection="0"/>
    <xf numFmtId="0" fontId="58" fillId="75" borderId="230" applyNumberFormat="0" applyAlignment="0" applyProtection="0"/>
    <xf numFmtId="4" fontId="3" fillId="2" borderId="240" applyNumberFormat="0" applyProtection="0">
      <alignment horizontal="left" vertical="center" indent="1"/>
    </xf>
    <xf numFmtId="4" fontId="3" fillId="48" borderId="240" applyNumberFormat="0" applyProtection="0">
      <alignment horizontal="right" vertical="center"/>
    </xf>
    <xf numFmtId="4" fontId="3" fillId="52" borderId="240" applyNumberFormat="0" applyProtection="0">
      <alignment horizontal="right" vertical="center"/>
    </xf>
    <xf numFmtId="0" fontId="77" fillId="54" borderId="245" applyNumberFormat="0" applyProtection="0">
      <alignment horizontal="left" vertical="top" indent="1"/>
    </xf>
    <xf numFmtId="4" fontId="3" fillId="52" borderId="240" applyNumberFormat="0" applyProtection="0">
      <alignment horizontal="right" vertical="center"/>
    </xf>
    <xf numFmtId="0" fontId="76" fillId="75" borderId="279" applyNumberFormat="0" applyAlignment="0" applyProtection="0"/>
    <xf numFmtId="0" fontId="58" fillId="75" borderId="230" applyNumberFormat="0" applyAlignment="0" applyProtection="0"/>
    <xf numFmtId="0" fontId="76" fillId="75" borderId="242" applyNumberFormat="0" applyAlignment="0" applyProtection="0"/>
    <xf numFmtId="4" fontId="3" fillId="2" borderId="240" applyNumberFormat="0" applyProtection="0">
      <alignment horizontal="left" vertical="center" indent="1"/>
    </xf>
    <xf numFmtId="0" fontId="58" fillId="75" borderId="230" applyNumberFormat="0" applyAlignment="0" applyProtection="0"/>
    <xf numFmtId="0" fontId="76" fillId="75" borderId="242" applyNumberFormat="0" applyAlignment="0" applyProtection="0"/>
    <xf numFmtId="4" fontId="77" fillId="54" borderId="245" applyNumberFormat="0" applyProtection="0">
      <alignment vertical="center"/>
    </xf>
    <xf numFmtId="0" fontId="3" fillId="6" borderId="235" applyNumberFormat="0" applyProtection="0">
      <alignment horizontal="left" vertical="top" indent="1"/>
    </xf>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0" fontId="63" fillId="0" borderId="218" applyNumberFormat="0" applyFill="0" applyAlignment="0" applyProtection="0"/>
    <xf numFmtId="4" fontId="3" fillId="91" borderId="263"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3" fillId="94" borderId="246" applyNumberFormat="0" applyProtection="0">
      <alignment horizontal="left" vertical="center" indent="1"/>
    </xf>
    <xf numFmtId="0" fontId="76" fillId="75" borderId="242" applyNumberFormat="0" applyAlignment="0" applyProtection="0"/>
    <xf numFmtId="4" fontId="81" fillId="52" borderId="245" applyNumberFormat="0" applyProtection="0">
      <alignment horizontal="right" vertical="center"/>
    </xf>
    <xf numFmtId="0" fontId="3" fillId="71" borderId="240" applyNumberFormat="0" applyFont="0" applyAlignment="0" applyProtection="0"/>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6" fillId="6" borderId="225"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6"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6" fillId="5" borderId="225" applyNumberFormat="0" applyProtection="0">
      <alignment horizontal="left" vertical="center"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91" borderId="225" applyNumberFormat="0" applyProtection="0">
      <alignment horizontal="left" vertical="top"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6" fillId="91" borderId="225"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6" fillId="91" borderId="225" applyNumberFormat="0" applyProtection="0">
      <alignment horizontal="left" vertical="center"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6"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6" fillId="95" borderId="225" applyNumberFormat="0" applyProtection="0">
      <alignment horizontal="left" vertical="top"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6" fillId="95" borderId="225"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6" fillId="95" borderId="225"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26" applyNumberFormat="0" applyProtection="0">
      <alignment horizontal="left" vertical="center" indent="1"/>
    </xf>
    <xf numFmtId="4" fontId="3" fillId="91" borderId="263"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3" fillId="6" borderId="226" applyNumberFormat="0" applyProtection="0">
      <alignment horizontal="left" vertical="center" indent="1"/>
    </xf>
    <xf numFmtId="4" fontId="6" fillId="95" borderId="246" applyNumberFormat="0" applyProtection="0">
      <alignment horizontal="left" vertical="center" indent="1"/>
    </xf>
    <xf numFmtId="4" fontId="3" fillId="6" borderId="226" applyNumberFormat="0" applyProtection="0">
      <alignment horizontal="left" vertical="center" indent="1"/>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81" fillId="91" borderId="225"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81" fillId="91" borderId="225" applyNumberFormat="0" applyProtection="0">
      <alignment horizontal="right" vertical="center"/>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6" fillId="95" borderId="226" applyNumberFormat="0" applyProtection="0">
      <alignment horizontal="left" vertical="center" indent="1"/>
    </xf>
    <xf numFmtId="4" fontId="3" fillId="94" borderId="226" applyNumberFormat="0" applyProtection="0">
      <alignment horizontal="left" vertical="center" indent="1"/>
    </xf>
    <xf numFmtId="4" fontId="3" fillId="94" borderId="226" applyNumberFormat="0" applyProtection="0">
      <alignment horizontal="left" vertical="center" indent="1"/>
    </xf>
    <xf numFmtId="4" fontId="3" fillId="94" borderId="226" applyNumberFormat="0" applyProtection="0">
      <alignment horizontal="left" vertical="center" indent="1"/>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66" fillId="72" borderId="287" applyNumberFormat="0" applyAlignment="0" applyProtection="0"/>
    <xf numFmtId="0" fontId="66" fillId="72" borderId="287" applyNumberFormat="0" applyAlignment="0" applyProtection="0"/>
    <xf numFmtId="0" fontId="40" fillId="42" borderId="231" applyNumberFormat="0" applyAlignment="0" applyProtection="0"/>
    <xf numFmtId="0" fontId="66" fillId="72" borderId="267" applyNumberFormat="0" applyAlignment="0" applyProtection="0"/>
    <xf numFmtId="0" fontId="58" fillId="75" borderId="240" applyNumberFormat="0" applyAlignment="0" applyProtection="0"/>
    <xf numFmtId="0" fontId="58" fillId="75" borderId="240" applyNumberFormat="0" applyAlignment="0" applyProtection="0"/>
    <xf numFmtId="0" fontId="66" fillId="72" borderId="267" applyNumberForma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4" fillId="55" borderId="233" applyNumberFormat="0" applyFont="0" applyAlignment="0" applyProtection="0"/>
    <xf numFmtId="4" fontId="3" fillId="93" borderId="250" applyNumberFormat="0" applyProtection="0">
      <alignment horizontal="right" vertical="center"/>
    </xf>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6"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4" fontId="3" fillId="54" borderId="230" applyNumberFormat="0" applyProtection="0">
      <alignment vertical="center"/>
    </xf>
    <xf numFmtId="4" fontId="3" fillId="90" borderId="230" applyNumberFormat="0" applyProtection="0">
      <alignment horizontal="left" vertical="center" indent="1"/>
    </xf>
    <xf numFmtId="4" fontId="3" fillId="2" borderId="230" applyNumberFormat="0" applyProtection="0">
      <alignment horizontal="left" vertical="center" indent="1"/>
    </xf>
    <xf numFmtId="4" fontId="3" fillId="50" borderId="236" applyNumberFormat="0" applyProtection="0">
      <alignment horizontal="right" vertical="center"/>
    </xf>
    <xf numFmtId="4" fontId="3" fillId="50" borderId="236" applyNumberFormat="0" applyProtection="0">
      <alignment horizontal="right" vertical="center"/>
    </xf>
    <xf numFmtId="4" fontId="3" fillId="45" borderId="230" applyNumberFormat="0" applyProtection="0">
      <alignment horizontal="right" vertical="center"/>
    </xf>
    <xf numFmtId="4" fontId="3" fillId="51" borderId="240" applyNumberFormat="0" applyProtection="0">
      <alignment horizontal="right" vertical="center"/>
    </xf>
    <xf numFmtId="0" fontId="41" fillId="3" borderId="222" applyNumberFormat="0" applyAlignment="0" applyProtection="0"/>
    <xf numFmtId="0" fontId="37" fillId="3" borderId="220" applyNumberFormat="0" applyAlignment="0" applyProtection="0"/>
    <xf numFmtId="4" fontId="3" fillId="51" borderId="230" applyNumberFormat="0" applyProtection="0">
      <alignment horizontal="right" vertical="center"/>
    </xf>
    <xf numFmtId="4" fontId="3" fillId="93" borderId="230" applyNumberFormat="0" applyProtection="0">
      <alignment horizontal="right" vertical="center"/>
    </xf>
    <xf numFmtId="0" fontId="34" fillId="55" borderId="243" applyNumberFormat="0" applyFont="0" applyAlignment="0" applyProtection="0"/>
    <xf numFmtId="4" fontId="3" fillId="45" borderId="240" applyNumberFormat="0" applyProtection="0">
      <alignment horizontal="right" vertical="center"/>
    </xf>
    <xf numFmtId="4" fontId="3" fillId="50" borderId="246" applyNumberFormat="0" applyProtection="0">
      <alignment horizontal="right" vertical="center"/>
    </xf>
    <xf numFmtId="0" fontId="76" fillId="75" borderId="242" applyNumberFormat="0" applyAlignment="0" applyProtection="0"/>
    <xf numFmtId="0" fontId="58" fillId="75" borderId="230" applyNumberFormat="0" applyAlignment="0" applyProtection="0"/>
    <xf numFmtId="0" fontId="77" fillId="54" borderId="245" applyNumberFormat="0" applyProtection="0">
      <alignment horizontal="left" vertical="top" indent="1"/>
    </xf>
    <xf numFmtId="4" fontId="3" fillId="45" borderId="230" applyNumberFormat="0" applyProtection="0">
      <alignment horizontal="right" vertical="center"/>
    </xf>
    <xf numFmtId="4" fontId="3" fillId="54" borderId="230" applyNumberFormat="0" applyProtection="0">
      <alignment vertical="center"/>
    </xf>
    <xf numFmtId="0" fontId="58" fillId="75" borderId="219" applyNumberFormat="0" applyAlignment="0" applyProtection="0"/>
    <xf numFmtId="0" fontId="76" fillId="75" borderId="232" applyNumberFormat="0" applyAlignment="0" applyProtection="0"/>
    <xf numFmtId="0" fontId="66" fillId="72" borderId="277" applyNumberFormat="0" applyAlignment="0" applyProtection="0"/>
    <xf numFmtId="4" fontId="3" fillId="90" borderId="230" applyNumberFormat="0" applyProtection="0">
      <alignment horizontal="left" vertical="center" indent="1"/>
    </xf>
    <xf numFmtId="4" fontId="79" fillId="90" borderId="230" applyNumberFormat="0" applyProtection="0">
      <alignment vertical="center"/>
    </xf>
    <xf numFmtId="4" fontId="3" fillId="54" borderId="230" applyNumberFormat="0" applyProtection="0">
      <alignment vertical="center"/>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45" borderId="230" applyNumberFormat="0" applyProtection="0">
      <alignment horizontal="right" vertical="center"/>
    </xf>
    <xf numFmtId="4" fontId="3" fillId="90" borderId="230" applyNumberFormat="0" applyProtection="0">
      <alignment horizontal="left" vertical="center" indent="1"/>
    </xf>
    <xf numFmtId="0" fontId="80" fillId="54" borderId="235" applyNumberFormat="0" applyProtection="0">
      <alignment horizontal="left" vertical="top" indent="1"/>
    </xf>
    <xf numFmtId="0" fontId="80" fillId="54" borderId="235" applyNumberFormat="0" applyProtection="0">
      <alignment horizontal="left" vertical="top" indent="1"/>
    </xf>
    <xf numFmtId="0" fontId="80" fillId="54" borderId="235" applyNumberFormat="0" applyProtection="0">
      <alignment horizontal="left" vertical="top" indent="1"/>
    </xf>
    <xf numFmtId="0" fontId="80" fillId="54" borderId="235" applyNumberFormat="0" applyProtection="0">
      <alignment horizontal="left" vertical="top" indent="1"/>
    </xf>
    <xf numFmtId="0" fontId="80" fillId="54" borderId="235" applyNumberFormat="0" applyProtection="0">
      <alignment horizontal="left" vertical="top" indent="1"/>
    </xf>
    <xf numFmtId="0" fontId="80" fillId="54" borderId="235" applyNumberFormat="0" applyProtection="0">
      <alignment horizontal="left" vertical="top" indent="1"/>
    </xf>
    <xf numFmtId="0" fontId="77" fillId="54" borderId="235" applyNumberFormat="0" applyProtection="0">
      <alignment horizontal="left" vertical="top" indent="1"/>
    </xf>
    <xf numFmtId="0" fontId="66" fillId="72" borderId="219" applyNumberFormat="0" applyAlignment="0" applyProtection="0"/>
    <xf numFmtId="0" fontId="66" fillId="72" borderId="230" applyNumberFormat="0" applyAlignment="0" applyProtection="0"/>
    <xf numFmtId="0" fontId="66" fillId="72" borderId="230" applyNumberFormat="0" applyAlignment="0" applyProtection="0"/>
    <xf numFmtId="0" fontId="98" fillId="42" borderId="210" applyNumberFormat="0" applyAlignment="0" applyProtection="0"/>
    <xf numFmtId="4" fontId="3" fillId="2" borderId="230" applyNumberFormat="0" applyProtection="0">
      <alignment horizontal="left" vertical="center" indent="1"/>
    </xf>
    <xf numFmtId="0" fontId="15" fillId="55" borderId="212" applyNumberFormat="0" applyFont="0" applyAlignment="0" applyProtection="0"/>
    <xf numFmtId="4" fontId="3" fillId="52" borderId="230" applyNumberFormat="0" applyProtection="0">
      <alignment horizontal="right" vertical="center"/>
    </xf>
    <xf numFmtId="0" fontId="3" fillId="71" borderId="230" applyNumberFormat="0" applyFont="0" applyAlignment="0" applyProtection="0"/>
    <xf numFmtId="0" fontId="66" fillId="72" borderId="230" applyNumberFormat="0" applyAlignment="0" applyProtection="0"/>
    <xf numFmtId="0" fontId="80" fillId="54" borderId="235" applyNumberFormat="0" applyProtection="0">
      <alignment horizontal="left" vertical="top" indent="1"/>
    </xf>
    <xf numFmtId="4" fontId="3" fillId="91" borderId="240" applyNumberFormat="0" applyProtection="0">
      <alignment horizontal="right" vertical="center"/>
    </xf>
    <xf numFmtId="4" fontId="6" fillId="95" borderId="246" applyNumberFormat="0" applyProtection="0">
      <alignment horizontal="left" vertical="center" indent="1"/>
    </xf>
    <xf numFmtId="0" fontId="3" fillId="6" borderId="225" applyNumberFormat="0" applyProtection="0">
      <alignment horizontal="left" vertical="top" indent="1"/>
    </xf>
    <xf numFmtId="0" fontId="3" fillId="6" borderId="225" applyNumberFormat="0" applyProtection="0">
      <alignment horizontal="left" vertical="top" indent="1"/>
    </xf>
    <xf numFmtId="0" fontId="3" fillId="5" borderId="225" applyNumberFormat="0" applyProtection="0">
      <alignment horizontal="left" vertical="top" indent="1"/>
    </xf>
    <xf numFmtId="0" fontId="3" fillId="5" borderId="225" applyNumberFormat="0" applyProtection="0">
      <alignment horizontal="left" vertical="top" indent="1"/>
    </xf>
    <xf numFmtId="0" fontId="3" fillId="5" borderId="219" applyNumberFormat="0" applyProtection="0">
      <alignment horizontal="left" vertical="center" indent="1"/>
    </xf>
    <xf numFmtId="0" fontId="3" fillId="91" borderId="225" applyNumberFormat="0" applyProtection="0">
      <alignment horizontal="left" vertical="top" indent="1"/>
    </xf>
    <xf numFmtId="0" fontId="3" fillId="95" borderId="225" applyNumberFormat="0" applyProtection="0">
      <alignment horizontal="left" vertical="top" indent="1"/>
    </xf>
    <xf numFmtId="0" fontId="3" fillId="95" borderId="225" applyNumberFormat="0" applyProtection="0">
      <alignment horizontal="left" vertical="top" indent="1"/>
    </xf>
    <xf numFmtId="0" fontId="3" fillId="3" borderId="219" applyNumberFormat="0" applyProtection="0">
      <alignment horizontal="left" vertical="center" indent="1"/>
    </xf>
    <xf numFmtId="4" fontId="6" fillId="95" borderId="246" applyNumberFormat="0" applyProtection="0">
      <alignment horizontal="left" vertical="center" indent="1"/>
    </xf>
    <xf numFmtId="4" fontId="3" fillId="51" borderId="219" applyNumberFormat="0" applyProtection="0">
      <alignment horizontal="right" vertical="center"/>
    </xf>
    <xf numFmtId="4" fontId="3" fillId="51"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81" fillId="52" borderId="225"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50" borderId="226" applyNumberFormat="0" applyProtection="0">
      <alignment horizontal="right" vertical="center"/>
    </xf>
    <xf numFmtId="4" fontId="81" fillId="50" borderId="225"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8" fillId="54" borderId="225"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77" fillId="54" borderId="225" applyNumberFormat="0" applyProtection="0">
      <alignment vertical="center"/>
    </xf>
    <xf numFmtId="4" fontId="3" fillId="54" borderId="219" applyNumberFormat="0" applyProtection="0">
      <alignment vertical="center"/>
    </xf>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6"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0" fontId="76" fillId="75" borderId="222" applyNumberFormat="0" applyAlignment="0" applyProtection="0"/>
    <xf numFmtId="4" fontId="3" fillId="44" borderId="240" applyNumberFormat="0" applyProtection="0">
      <alignment horizontal="right" vertical="center"/>
    </xf>
    <xf numFmtId="4" fontId="3" fillId="44" borderId="240" applyNumberFormat="0" applyProtection="0">
      <alignment horizontal="right" vertical="center"/>
    </xf>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6" fillId="71" borderId="223"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6" fillId="71" borderId="223"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4" fontId="79" fillId="90" borderId="240" applyNumberFormat="0" applyProtection="0">
      <alignment vertical="center"/>
    </xf>
    <xf numFmtId="4" fontId="78" fillId="54" borderId="245" applyNumberFormat="0" applyProtection="0">
      <alignment vertical="center"/>
    </xf>
    <xf numFmtId="4" fontId="77" fillId="54" borderId="245" applyNumberFormat="0" applyProtection="0">
      <alignment vertical="center"/>
    </xf>
    <xf numFmtId="4" fontId="3" fillId="54" borderId="240" applyNumberFormat="0" applyProtection="0">
      <alignment vertical="center"/>
    </xf>
    <xf numFmtId="0" fontId="76" fillId="75" borderId="242" applyNumberFormat="0" applyAlignment="0" applyProtection="0"/>
    <xf numFmtId="0" fontId="34" fillId="55" borderId="243" applyNumberFormat="0" applyFont="0" applyAlignment="0" applyProtection="0"/>
    <xf numFmtId="0" fontId="34" fillId="55" borderId="243"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0" fontId="37" fillId="3" borderId="21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9" fillId="76" borderId="210"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58" fillId="75" borderId="209" applyNumberFormat="0" applyAlignment="0" applyProtection="0"/>
    <xf numFmtId="0" fontId="40" fillId="3" borderId="210" applyNumberFormat="0" applyAlignment="0" applyProtection="0"/>
    <xf numFmtId="0" fontId="40" fillId="42" borderId="210" applyNumberFormat="0" applyAlignment="0" applyProtection="0"/>
    <xf numFmtId="0" fontId="66" fillId="72" borderId="288" applyNumberFormat="0" applyAlignment="0" applyProtection="0"/>
    <xf numFmtId="0" fontId="41" fillId="3" borderId="27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10"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09" applyNumberFormat="0" applyAlignment="0" applyProtection="0"/>
    <xf numFmtId="0" fontId="66" fillId="72" borderId="230" applyNumberFormat="0" applyAlignment="0" applyProtection="0"/>
    <xf numFmtId="0" fontId="66" fillId="72" borderId="230" applyNumberFormat="0" applyAlignment="0" applyProtection="0"/>
    <xf numFmtId="0" fontId="40" fillId="42" borderId="210" applyNumberFormat="0" applyAlignment="0" applyProtection="0"/>
    <xf numFmtId="0" fontId="40" fillId="42" borderId="210" applyNumberFormat="0" applyAlignment="0" applyProtection="0"/>
    <xf numFmtId="0" fontId="40" fillId="42" borderId="210" applyNumberFormat="0" applyAlignment="0" applyProtection="0"/>
    <xf numFmtId="0" fontId="40" fillId="42" borderId="210" applyNumberFormat="0" applyAlignment="0" applyProtection="0"/>
    <xf numFmtId="0" fontId="58" fillId="75" borderId="219" applyNumberFormat="0" applyAlignment="0" applyProtection="0"/>
    <xf numFmtId="0" fontId="66" fillId="72" borderId="287" applyNumberFormat="0" applyAlignment="0" applyProtection="0"/>
    <xf numFmtId="0" fontId="66" fillId="72" borderId="287" applyNumberFormat="0" applyAlignment="0" applyProtection="0"/>
    <xf numFmtId="0" fontId="40" fillId="42" borderId="231" applyNumberFormat="0" applyAlignment="0" applyProtection="0"/>
    <xf numFmtId="0" fontId="66" fillId="72" borderId="287" applyNumberFormat="0" applyAlignment="0" applyProtection="0"/>
    <xf numFmtId="0" fontId="66" fillId="72" borderId="267" applyNumberFormat="0" applyAlignment="0" applyProtection="0"/>
    <xf numFmtId="0" fontId="58" fillId="75" borderId="240" applyNumberFormat="0" applyAlignment="0" applyProtection="0"/>
    <xf numFmtId="0" fontId="66" fillId="72" borderId="267" applyNumberFormat="0" applyAlignment="0" applyProtection="0"/>
    <xf numFmtId="0" fontId="58" fillId="75" borderId="240" applyNumberFormat="0" applyAlignment="0" applyProtection="0"/>
    <xf numFmtId="0" fontId="66" fillId="72" borderId="287" applyNumberFormat="0" applyAlignment="0" applyProtection="0"/>
    <xf numFmtId="0" fontId="58" fillId="75" borderId="257" applyNumberForma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4" fillId="55" borderId="233" applyNumberFormat="0" applyFont="0" applyAlignment="0" applyProtection="0"/>
    <xf numFmtId="0" fontId="3" fillId="71" borderId="230" applyNumberFormat="0" applyFont="0" applyAlignment="0" applyProtection="0"/>
    <xf numFmtId="4" fontId="3" fillId="93" borderId="250" applyNumberFormat="0" applyProtection="0">
      <alignment horizontal="right" vertical="center"/>
    </xf>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4" fontId="79" fillId="90" borderId="230" applyNumberFormat="0" applyProtection="0">
      <alignment vertical="center"/>
    </xf>
    <xf numFmtId="4" fontId="3" fillId="2" borderId="230" applyNumberFormat="0" applyProtection="0">
      <alignment horizontal="left" vertical="center" indent="1"/>
    </xf>
    <xf numFmtId="4" fontId="3" fillId="92" borderId="230" applyNumberFormat="0" applyProtection="0">
      <alignment horizontal="right" vertical="center"/>
    </xf>
    <xf numFmtId="4" fontId="3" fillId="50" borderId="236" applyNumberFormat="0" applyProtection="0">
      <alignment horizontal="right" vertical="center"/>
    </xf>
    <xf numFmtId="4" fontId="81" fillId="50" borderId="235" applyNumberFormat="0" applyProtection="0">
      <alignment horizontal="right" vertical="center"/>
    </xf>
    <xf numFmtId="4" fontId="3" fillId="50" borderId="236" applyNumberFormat="0" applyProtection="0">
      <alignment horizontal="right" vertical="center"/>
    </xf>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3" fillId="71" borderId="209" applyNumberFormat="0" applyFont="0" applyAlignment="0" applyProtection="0"/>
    <xf numFmtId="0" fontId="15" fillId="55" borderId="212" applyNumberFormat="0" applyFont="0" applyAlignment="0" applyProtection="0"/>
    <xf numFmtId="0" fontId="15" fillId="55" borderId="212" applyNumberFormat="0" applyFont="0" applyAlignment="0" applyProtection="0"/>
    <xf numFmtId="0" fontId="37" fillId="3" borderId="210" applyNumberFormat="0" applyAlignment="0" applyProtection="0"/>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81" fillId="52" borderId="235"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1" borderId="230" applyNumberFormat="0" applyProtection="0">
      <alignment horizontal="right" vertical="center"/>
    </xf>
    <xf numFmtId="4" fontId="81" fillId="51" borderId="235" applyNumberFormat="0" applyProtection="0">
      <alignment horizontal="right" vertical="center"/>
    </xf>
    <xf numFmtId="4" fontId="3" fillId="51" borderId="230" applyNumberFormat="0" applyProtection="0">
      <alignment horizontal="righ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3" fillId="54"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79" fillId="90" borderId="209" applyNumberFormat="0" applyProtection="0">
      <alignment vertical="center"/>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90"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38"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92"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5"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48"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2"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51"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93"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44"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4" fontId="3" fillId="91" borderId="209" applyNumberFormat="0" applyProtection="0">
      <alignment horizontal="right" vertical="center"/>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3"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4"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5"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0" fontId="3" fillId="6" borderId="209" applyNumberFormat="0" applyProtection="0">
      <alignment horizontal="left" vertical="center" indent="1"/>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3" fillId="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4" fontId="79" fillId="10" borderId="209" applyNumberFormat="0" applyProtection="0">
      <alignment horizontal="right" vertical="center"/>
    </xf>
    <xf numFmtId="0" fontId="6" fillId="103" borderId="211" applyNumberFormat="0" applyProtection="0">
      <alignment horizontal="left" vertical="center" indent="1"/>
    </xf>
    <xf numFmtId="0" fontId="6" fillId="103" borderId="211"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4" fontId="3" fillId="2" borderId="209" applyNumberFormat="0" applyProtection="0">
      <alignment horizontal="left" vertical="center" indent="1"/>
    </xf>
    <xf numFmtId="0" fontId="6" fillId="103" borderId="211" applyNumberFormat="0" applyProtection="0">
      <alignment horizontal="left" vertical="center" indent="1"/>
    </xf>
    <xf numFmtId="0" fontId="6" fillId="103" borderId="211" applyNumberFormat="0" applyProtection="0">
      <alignment horizontal="left" vertical="center" indent="1"/>
    </xf>
    <xf numFmtId="0" fontId="6" fillId="103" borderId="211" applyNumberFormat="0" applyProtection="0">
      <alignment horizontal="left" vertical="center" indent="1"/>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88" fillId="96" borderId="209" applyNumberFormat="0" applyProtection="0">
      <alignment horizontal="right" vertical="center"/>
    </xf>
    <xf numFmtId="4" fontId="3" fillId="2" borderId="230" applyNumberFormat="0" applyProtection="0">
      <alignment horizontal="left" vertical="center" indent="1"/>
    </xf>
    <xf numFmtId="4" fontId="3" fillId="2" borderId="230" applyNumberFormat="0" applyProtection="0">
      <alignment horizontal="left" vertical="center" indent="1"/>
    </xf>
    <xf numFmtId="4" fontId="81" fillId="38" borderId="235"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92" borderId="230" applyNumberFormat="0" applyProtection="0">
      <alignment horizontal="right" vertical="center"/>
    </xf>
    <xf numFmtId="4" fontId="3" fillId="38" borderId="230" applyNumberFormat="0" applyProtection="0">
      <alignment horizontal="right" vertical="center"/>
    </xf>
    <xf numFmtId="0" fontId="77" fillId="54" borderId="235" applyNumberFormat="0" applyProtection="0">
      <alignment horizontal="left" vertical="top" indent="1"/>
    </xf>
    <xf numFmtId="4" fontId="78" fillId="54" borderId="235" applyNumberFormat="0" applyProtection="0">
      <alignment vertical="center"/>
    </xf>
    <xf numFmtId="4" fontId="81" fillId="43" borderId="235"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0" fontId="58" fillId="75" borderId="219" applyNumberFormat="0" applyAlignment="0" applyProtection="0"/>
    <xf numFmtId="0" fontId="58" fillId="75" borderId="219" applyNumberFormat="0" applyAlignment="0" applyProtection="0"/>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91" borderId="263" applyNumberFormat="0" applyProtection="0">
      <alignment horizontal="left" vertical="center" indent="1"/>
    </xf>
    <xf numFmtId="4" fontId="3" fillId="91" borderId="263" applyNumberFormat="0" applyProtection="0">
      <alignment horizontal="left" vertical="center" indent="1"/>
    </xf>
    <xf numFmtId="4" fontId="3" fillId="91" borderId="246" applyNumberFormat="0" applyProtection="0">
      <alignment horizontal="left" vertical="center" indent="1"/>
    </xf>
    <xf numFmtId="0" fontId="3" fillId="3" borderId="257"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0" fontId="6" fillId="95" borderId="245"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6" fillId="91" borderId="245"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6" fillId="91" borderId="245" applyNumberFormat="0" applyProtection="0">
      <alignment horizontal="left" vertical="top" indent="1"/>
    </xf>
    <xf numFmtId="0" fontId="4" fillId="95" borderId="227" applyBorder="0"/>
    <xf numFmtId="4" fontId="81"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1"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3" fillId="55" borderId="225" applyNumberFormat="0" applyProtection="0">
      <alignment vertical="center"/>
    </xf>
    <xf numFmtId="4" fontId="84" fillId="55" borderId="225" applyNumberFormat="0" applyProtection="0">
      <alignment vertical="center"/>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4" fontId="84" fillId="55" borderId="225" applyNumberFormat="0" applyProtection="0">
      <alignment vertical="center"/>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5" applyNumberFormat="0" applyProtection="0">
      <alignment horizontal="left" vertical="top" indent="1"/>
    </xf>
    <xf numFmtId="4" fontId="81" fillId="55"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1" fillId="55"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4" fontId="83" fillId="3" borderId="225" applyNumberFormat="0" applyProtection="0">
      <alignment horizontal="left" vertical="center" indent="1"/>
    </xf>
    <xf numFmtId="0" fontId="81"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1"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0" fontId="83" fillId="55" borderId="225" applyNumberFormat="0" applyProtection="0">
      <alignment horizontal="left" vertical="top" indent="1"/>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81" fillId="6" borderId="225"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84" fillId="6" borderId="225"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84" fillId="6" borderId="225"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81" fillId="91" borderId="225"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81" fillId="91" borderId="225"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0" fontId="81"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1"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83" fillId="91" borderId="225" applyNumberFormat="0" applyProtection="0">
      <alignment horizontal="left" vertical="top" indent="1"/>
    </xf>
    <xf numFmtId="0" fontId="3" fillId="5" borderId="245" applyNumberFormat="0" applyProtection="0">
      <alignment horizontal="left" vertical="top"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0" fontId="3" fillId="5" borderId="245" applyNumberFormat="0" applyProtection="0">
      <alignment horizontal="left" vertical="top"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4" fontId="86" fillId="98" borderId="226" applyNumberFormat="0" applyProtection="0">
      <alignment horizontal="left" vertical="center"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4" fontId="87" fillId="6" borderId="225"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7" fillId="6" borderId="225"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0" fontId="3" fillId="5" borderId="245" applyNumberFormat="0" applyProtection="0">
      <alignment horizontal="left" vertical="top" indent="1"/>
    </xf>
    <xf numFmtId="0" fontId="6" fillId="6" borderId="245"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6" fillId="95" borderId="262" applyNumberFormat="0" applyProtection="0">
      <alignment horizontal="left" vertical="top" indent="1"/>
    </xf>
    <xf numFmtId="0" fontId="76" fillId="75" borderId="259" applyNumberFormat="0" applyAlignment="0" applyProtection="0"/>
    <xf numFmtId="0" fontId="3" fillId="3" borderId="257" applyNumberFormat="0" applyProtection="0">
      <alignment horizontal="left" vertical="center" indent="1"/>
    </xf>
    <xf numFmtId="0" fontId="34" fillId="55" borderId="233" applyNumberFormat="0" applyFont="0" applyAlignment="0" applyProtection="0"/>
    <xf numFmtId="0" fontId="58" fillId="75" borderId="250" applyNumberFormat="0" applyAlignment="0" applyProtection="0"/>
    <xf numFmtId="0" fontId="48" fillId="0" borderId="234" applyNumberFormat="0" applyFill="0" applyAlignment="0" applyProtection="0"/>
    <xf numFmtId="0" fontId="58" fillId="75" borderId="250" applyNumberFormat="0" applyAlignment="0" applyProtection="0"/>
    <xf numFmtId="4" fontId="6" fillId="95" borderId="254" applyNumberFormat="0" applyProtection="0">
      <alignment horizontal="left" vertical="center" indent="1"/>
    </xf>
    <xf numFmtId="0" fontId="66" fillId="72" borderId="278" applyNumberFormat="0" applyAlignment="0" applyProtection="0"/>
    <xf numFmtId="4" fontId="3" fillId="51" borderId="250" applyNumberFormat="0" applyProtection="0">
      <alignment horizontal="right" vertical="center"/>
    </xf>
    <xf numFmtId="4" fontId="6" fillId="95" borderId="263" applyNumberFormat="0" applyProtection="0">
      <alignment horizontal="left" vertical="center" indent="1"/>
    </xf>
    <xf numFmtId="4" fontId="3" fillId="91" borderId="257" applyNumberFormat="0" applyProtection="0">
      <alignment horizontal="right" vertical="center"/>
    </xf>
    <xf numFmtId="0" fontId="3" fillId="91" borderId="253" applyNumberFormat="0" applyProtection="0">
      <alignment horizontal="left" vertical="top" indent="1"/>
    </xf>
    <xf numFmtId="0" fontId="6" fillId="91" borderId="253" applyNumberFormat="0" applyProtection="0">
      <alignment horizontal="left" vertical="center" indent="1"/>
    </xf>
    <xf numFmtId="0" fontId="3" fillId="95" borderId="253" applyNumberFormat="0" applyProtection="0">
      <alignment horizontal="left" vertical="top" indent="1"/>
    </xf>
    <xf numFmtId="0" fontId="48" fillId="0" borderId="234" applyNumberFormat="0" applyFill="0" applyAlignment="0" applyProtection="0"/>
    <xf numFmtId="4" fontId="3" fillId="0" borderId="230" applyNumberFormat="0" applyProtection="0">
      <alignment horizontal="right" vertical="center"/>
    </xf>
    <xf numFmtId="0" fontId="41" fillId="3" borderId="232" applyNumberFormat="0" applyAlignment="0" applyProtection="0"/>
    <xf numFmtId="4" fontId="3" fillId="52" borderId="250" applyNumberFormat="0" applyProtection="0">
      <alignment horizontal="right" vertical="center"/>
    </xf>
    <xf numFmtId="4" fontId="3" fillId="48" borderId="250" applyNumberFormat="0" applyProtection="0">
      <alignment horizontal="right" vertical="center"/>
    </xf>
    <xf numFmtId="0" fontId="41" fillId="3" borderId="232" applyNumberFormat="0" applyAlignment="0" applyProtection="0"/>
    <xf numFmtId="0" fontId="37" fillId="3" borderId="231" applyNumberFormat="0" applyAlignment="0" applyProtection="0"/>
    <xf numFmtId="0" fontId="34" fillId="55" borderId="233" applyNumberFormat="0" applyFont="0" applyAlignment="0" applyProtection="0"/>
    <xf numFmtId="0" fontId="34" fillId="55" borderId="233" applyNumberFormat="0" applyFont="0" applyAlignment="0" applyProtection="0"/>
    <xf numFmtId="4" fontId="3" fillId="92" borderId="267" applyNumberFormat="0" applyProtection="0">
      <alignment horizontal="right" vertical="center"/>
    </xf>
    <xf numFmtId="0" fontId="6" fillId="71" borderId="252" applyNumberFormat="0" applyFon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8" fillId="75" borderId="257" applyNumberFormat="0" applyAlignment="0" applyProtection="0"/>
    <xf numFmtId="0" fontId="66" fillId="72" borderId="287" applyNumberFormat="0" applyAlignment="0" applyProtection="0"/>
    <xf numFmtId="0" fontId="66" fillId="72" borderId="288" applyNumberFormat="0" applyAlignment="0" applyProtection="0"/>
    <xf numFmtId="0" fontId="66" fillId="72" borderId="287" applyNumberFormat="0" applyAlignment="0" applyProtection="0"/>
    <xf numFmtId="0" fontId="40" fillId="42" borderId="23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40" fillId="42" borderId="231" applyNumberFormat="0" applyAlignment="0" applyProtection="0"/>
    <xf numFmtId="0" fontId="41" fillId="3" borderId="232" applyNumberFormat="0" applyAlignment="0" applyProtection="0"/>
    <xf numFmtId="0" fontId="40" fillId="42" borderId="231" applyNumberFormat="0" applyAlignment="0" applyProtection="0"/>
    <xf numFmtId="0" fontId="66" fillId="72" borderId="240" applyNumberFormat="0" applyAlignment="0" applyProtection="0"/>
    <xf numFmtId="0" fontId="37" fillId="3" borderId="231" applyNumberFormat="0" applyAlignment="0" applyProtection="0"/>
    <xf numFmtId="0" fontId="37" fillId="3" borderId="231" applyNumberForma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4" fillId="55" borderId="260" applyNumberFormat="0" applyFont="0" applyAlignment="0" applyProtection="0"/>
    <xf numFmtId="4" fontId="3" fillId="48" borderId="257" applyNumberFormat="0" applyProtection="0">
      <alignment horizontal="right" vertical="center"/>
    </xf>
    <xf numFmtId="0" fontId="3" fillId="71" borderId="240" applyNumberFormat="0" applyFont="0" applyAlignment="0" applyProtection="0"/>
    <xf numFmtId="0" fontId="76" fillId="75" borderId="242" applyNumberFormat="0" applyAlignment="0" applyProtection="0"/>
    <xf numFmtId="0" fontId="80" fillId="54" borderId="245" applyNumberFormat="0" applyProtection="0">
      <alignment horizontal="left" vertical="top" indent="1"/>
    </xf>
    <xf numFmtId="4" fontId="3" fillId="50" borderId="246" applyNumberFormat="0" applyProtection="0">
      <alignment horizontal="right" vertical="center"/>
    </xf>
    <xf numFmtId="4" fontId="3" fillId="51" borderId="240" applyNumberFormat="0" applyProtection="0">
      <alignment horizontal="right" vertical="center"/>
    </xf>
    <xf numFmtId="4" fontId="3" fillId="93" borderId="240" applyNumberFormat="0" applyProtection="0">
      <alignment horizontal="right" vertical="center"/>
    </xf>
    <xf numFmtId="4" fontId="3" fillId="44" borderId="240" applyNumberFormat="0" applyProtection="0">
      <alignment horizontal="right" vertical="center"/>
    </xf>
    <xf numFmtId="4" fontId="3" fillId="94"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3" fillId="91" borderId="263"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81" fillId="91" borderId="245" applyNumberFormat="0" applyProtection="0">
      <alignment horizontal="right" vertical="center"/>
    </xf>
    <xf numFmtId="4" fontId="3" fillId="91" borderId="240" applyNumberFormat="0" applyProtection="0">
      <alignment horizontal="right" vertical="center"/>
    </xf>
    <xf numFmtId="4" fontId="3" fillId="6" borderId="246" applyNumberFormat="0" applyProtection="0">
      <alignment horizontal="left" vertical="center" indent="1"/>
    </xf>
    <xf numFmtId="4" fontId="3" fillId="91" borderId="246" applyNumberFormat="0" applyProtection="0">
      <alignment horizontal="left" vertical="center" indent="1"/>
    </xf>
    <xf numFmtId="0" fontId="6" fillId="95" borderId="245" applyNumberFormat="0" applyProtection="0">
      <alignment horizontal="left" vertical="top" indent="1"/>
    </xf>
    <xf numFmtId="0" fontId="3" fillId="95" borderId="245" applyNumberFormat="0" applyProtection="0">
      <alignment horizontal="left" vertical="top" indent="1"/>
    </xf>
    <xf numFmtId="0" fontId="3" fillId="4" borderId="240" applyNumberFormat="0" applyProtection="0">
      <alignment horizontal="left" vertical="center"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6" borderId="240" applyNumberFormat="0" applyProtection="0">
      <alignment horizontal="left" vertical="center"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6" fillId="96" borderId="247" applyNumberFormat="0">
      <protection locked="0"/>
    </xf>
    <xf numFmtId="0" fontId="3" fillId="3" borderId="257" applyNumberFormat="0" applyProtection="0">
      <alignment horizontal="left" vertical="center" indent="1"/>
    </xf>
    <xf numFmtId="0" fontId="3" fillId="3" borderId="257" applyNumberFormat="0" applyProtection="0">
      <alignment horizontal="left" vertical="center" indent="1"/>
    </xf>
    <xf numFmtId="0" fontId="80" fillId="54" borderId="253" applyNumberFormat="0" applyProtection="0">
      <alignment horizontal="left" vertical="top" indent="1"/>
    </xf>
    <xf numFmtId="0" fontId="40" fillId="42" borderId="251" applyNumberFormat="0" applyAlignment="0" applyProtection="0"/>
    <xf numFmtId="0" fontId="58" fillId="75" borderId="240" applyNumberFormat="0" applyAlignment="0" applyProtection="0"/>
    <xf numFmtId="0" fontId="58" fillId="75" borderId="240" applyNumberFormat="0" applyAlignment="0" applyProtection="0"/>
    <xf numFmtId="0" fontId="66" fillId="72" borderId="267" applyNumberFormat="0" applyAlignment="0" applyProtection="0"/>
    <xf numFmtId="0" fontId="58" fillId="75" borderId="240" applyNumberFormat="0" applyAlignment="0" applyProtection="0"/>
    <xf numFmtId="0" fontId="58" fillId="75" borderId="240" applyNumberFormat="0" applyAlignment="0" applyProtection="0"/>
    <xf numFmtId="0" fontId="3" fillId="6" borderId="230" applyNumberFormat="0" applyProtection="0">
      <alignment horizontal="left" vertical="center" indent="1"/>
    </xf>
    <xf numFmtId="0" fontId="3" fillId="5" borderId="230" applyNumberFormat="0" applyProtection="0">
      <alignment horizontal="left" vertical="center" indent="1"/>
    </xf>
    <xf numFmtId="0" fontId="3" fillId="4" borderId="230" applyNumberFormat="0" applyProtection="0">
      <alignment horizontal="left" vertical="center" indent="1"/>
    </xf>
    <xf numFmtId="0" fontId="3" fillId="3" borderId="230" applyNumberFormat="0" applyProtection="0">
      <alignment horizontal="left" vertical="center" indent="1"/>
    </xf>
    <xf numFmtId="0" fontId="66" fillId="72" borderId="267" applyNumberFormat="0" applyAlignment="0" applyProtection="0"/>
    <xf numFmtId="4" fontId="3" fillId="2" borderId="230" applyNumberFormat="0" applyProtection="0">
      <alignment horizontal="left" vertical="center" indent="1"/>
    </xf>
    <xf numFmtId="0" fontId="58" fillId="75" borderId="240" applyNumberFormat="0" applyAlignment="0" applyProtection="0"/>
    <xf numFmtId="0" fontId="66" fillId="72" borderId="267" applyNumberFormat="0" applyAlignment="0" applyProtection="0"/>
    <xf numFmtId="0" fontId="58" fillId="75" borderId="240" applyNumberFormat="0" applyAlignment="0" applyProtection="0"/>
    <xf numFmtId="0" fontId="40" fillId="42" borderId="251" applyNumberFormat="0" applyAlignment="0" applyProtection="0"/>
    <xf numFmtId="0" fontId="77" fillId="54" borderId="253" applyNumberFormat="0" applyProtection="0">
      <alignment horizontal="left" vertical="top" indent="1"/>
    </xf>
    <xf numFmtId="4" fontId="3" fillId="45" borderId="267" applyNumberFormat="0" applyProtection="0">
      <alignment horizontal="right" vertical="center"/>
    </xf>
    <xf numFmtId="4" fontId="3" fillId="2" borderId="250" applyNumberFormat="0" applyProtection="0">
      <alignment horizontal="left" vertical="center" indent="1"/>
    </xf>
    <xf numFmtId="4" fontId="3" fillId="45" borderId="250" applyNumberFormat="0" applyProtection="0">
      <alignment horizontal="right" vertical="center"/>
    </xf>
    <xf numFmtId="4" fontId="3" fillId="45" borderId="250" applyNumberFormat="0" applyProtection="0">
      <alignment horizontal="right" vertical="center"/>
    </xf>
    <xf numFmtId="4" fontId="3" fillId="52" borderId="250" applyNumberFormat="0" applyProtection="0">
      <alignment horizontal="right" vertical="center"/>
    </xf>
    <xf numFmtId="4" fontId="3" fillId="45" borderId="250" applyNumberFormat="0" applyProtection="0">
      <alignment horizontal="right" vertical="center"/>
    </xf>
    <xf numFmtId="0" fontId="41" fillId="3" borderId="259" applyNumberFormat="0" applyAlignment="0" applyProtection="0"/>
    <xf numFmtId="4" fontId="81" fillId="45" borderId="253" applyNumberFormat="0" applyProtection="0">
      <alignment horizontal="right" vertical="center"/>
    </xf>
    <xf numFmtId="4" fontId="3" fillId="52" borderId="250" applyNumberFormat="0" applyProtection="0">
      <alignment horizontal="right" vertical="center"/>
    </xf>
    <xf numFmtId="0" fontId="58" fillId="75" borderId="240" applyNumberFormat="0" applyAlignment="0" applyProtection="0"/>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48" borderId="250" applyNumberFormat="0" applyProtection="0">
      <alignment horizontal="right" vertical="center"/>
    </xf>
    <xf numFmtId="0" fontId="66" fillId="72" borderId="267" applyNumberFormat="0" applyAlignment="0" applyProtection="0"/>
    <xf numFmtId="0" fontId="77" fillId="54" borderId="253" applyNumberFormat="0" applyProtection="0">
      <alignment horizontal="left" vertical="top" indent="1"/>
    </xf>
    <xf numFmtId="4" fontId="3" fillId="50" borderId="273" applyNumberFormat="0" applyProtection="0">
      <alignment horizontal="right" vertical="center"/>
    </xf>
    <xf numFmtId="0" fontId="58" fillId="75" borderId="240" applyNumberFormat="0" applyAlignment="0" applyProtection="0"/>
    <xf numFmtId="4" fontId="79" fillId="90" borderId="250" applyNumberFormat="0" applyProtection="0">
      <alignment vertical="center"/>
    </xf>
    <xf numFmtId="0" fontId="58" fillId="75" borderId="240" applyNumberFormat="0" applyAlignment="0" applyProtection="0"/>
    <xf numFmtId="4" fontId="3" fillId="45" borderId="250" applyNumberFormat="0" applyProtection="0">
      <alignment horizontal="right" vertical="center"/>
    </xf>
    <xf numFmtId="4" fontId="3" fillId="48" borderId="250" applyNumberFormat="0" applyProtection="0">
      <alignment horizontal="right" vertical="center"/>
    </xf>
    <xf numFmtId="4" fontId="79" fillId="90" borderId="250" applyNumberFormat="0" applyProtection="0">
      <alignment vertical="center"/>
    </xf>
    <xf numFmtId="4" fontId="3" fillId="45" borderId="250" applyNumberFormat="0" applyProtection="0">
      <alignment horizontal="right" vertical="center"/>
    </xf>
    <xf numFmtId="0" fontId="66" fillId="72" borderId="267" applyNumberFormat="0" applyAlignment="0" applyProtection="0"/>
    <xf numFmtId="0" fontId="58" fillId="75" borderId="240" applyNumberFormat="0" applyAlignment="0" applyProtection="0"/>
    <xf numFmtId="0" fontId="3" fillId="71" borderId="250" applyNumberFormat="0" applyFont="0" applyAlignment="0" applyProtection="0"/>
    <xf numFmtId="0" fontId="80" fillId="54" borderId="253" applyNumberFormat="0" applyProtection="0">
      <alignment horizontal="left" vertical="top" indent="1"/>
    </xf>
    <xf numFmtId="0" fontId="40" fillId="3" borderId="258" applyNumberFormat="0" applyAlignment="0" applyProtection="0"/>
    <xf numFmtId="4" fontId="81" fillId="50" borderId="272" applyNumberFormat="0" applyProtection="0">
      <alignment horizontal="right" vertical="center"/>
    </xf>
    <xf numFmtId="0" fontId="3" fillId="95" borderId="262" applyNumberFormat="0" applyProtection="0">
      <alignment horizontal="left" vertical="top" indent="1"/>
    </xf>
    <xf numFmtId="0" fontId="3" fillId="71" borderId="250" applyNumberFormat="0" applyFont="0" applyAlignment="0" applyProtection="0"/>
    <xf numFmtId="4" fontId="3" fillId="50" borderId="254" applyNumberFormat="0" applyProtection="0">
      <alignment horizontal="right" vertical="center"/>
    </xf>
    <xf numFmtId="4" fontId="81" fillId="43" borderId="253" applyNumberFormat="0" applyProtection="0">
      <alignment horizontal="right" vertical="center"/>
    </xf>
    <xf numFmtId="4" fontId="3" fillId="50" borderId="273" applyNumberFormat="0" applyProtection="0">
      <alignment horizontal="right" vertical="center"/>
    </xf>
    <xf numFmtId="0" fontId="58" fillId="75" borderId="240" applyNumberFormat="0" applyAlignment="0" applyProtection="0"/>
    <xf numFmtId="4" fontId="79" fillId="90" borderId="250" applyNumberFormat="0" applyProtection="0">
      <alignment vertical="center"/>
    </xf>
    <xf numFmtId="4" fontId="3" fillId="94" borderId="254" applyNumberFormat="0" applyProtection="0">
      <alignment horizontal="left" vertical="center" indent="1"/>
    </xf>
    <xf numFmtId="4" fontId="3" fillId="94" borderId="254" applyNumberFormat="0" applyProtection="0">
      <alignment horizontal="left" vertical="center" indent="1"/>
    </xf>
    <xf numFmtId="4" fontId="3" fillId="94" borderId="254" applyNumberFormat="0" applyProtection="0">
      <alignment horizontal="left" vertical="center" indent="1"/>
    </xf>
    <xf numFmtId="0" fontId="66" fillId="72" borderId="267" applyNumberFormat="0" applyAlignment="0" applyProtection="0"/>
    <xf numFmtId="4" fontId="3" fillId="93" borderId="250" applyNumberFormat="0" applyProtection="0">
      <alignment horizontal="right" vertical="center"/>
    </xf>
    <xf numFmtId="4" fontId="3" fillId="38" borderId="267" applyNumberFormat="0" applyProtection="0">
      <alignment horizontal="right" vertical="center"/>
    </xf>
    <xf numFmtId="4" fontId="3" fillId="45" borderId="250" applyNumberFormat="0" applyProtection="0">
      <alignment horizontal="right" vertical="center"/>
    </xf>
    <xf numFmtId="0" fontId="3" fillId="71" borderId="250" applyNumberFormat="0" applyFont="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63" fillId="0" borderId="228" applyNumberFormat="0" applyFill="0" applyAlignment="0" applyProtection="0"/>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6" fillId="6" borderId="235" applyNumberFormat="0" applyProtection="0">
      <alignment horizontal="left" vertical="top"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6" fillId="6" borderId="235"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6" fillId="6" borderId="235" applyNumberFormat="0" applyProtection="0">
      <alignment horizontal="left" vertical="center"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91" borderId="235" applyNumberFormat="0" applyProtection="0">
      <alignment horizontal="left" vertical="top"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3" fillId="95" borderId="235" applyNumberFormat="0" applyProtection="0">
      <alignment horizontal="left" vertical="top" indent="1"/>
    </xf>
    <xf numFmtId="0" fontId="6" fillId="95" borderId="235" applyNumberFormat="0" applyProtection="0">
      <alignment horizontal="left" vertical="top"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6" fillId="95" borderId="235" applyNumberFormat="0" applyProtection="0">
      <alignment horizontal="left" vertical="center" indent="1"/>
    </xf>
    <xf numFmtId="0" fontId="3" fillId="3" borderId="230"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4" borderId="254"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91" borderId="236" applyNumberFormat="0" applyProtection="0">
      <alignment horizontal="left" vertical="center" indent="1"/>
    </xf>
    <xf numFmtId="4" fontId="3" fillId="44" borderId="250" applyNumberFormat="0" applyProtection="0">
      <alignment horizontal="right" vertical="center"/>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6" borderId="236" applyNumberFormat="0" applyProtection="0">
      <alignment horizontal="left" vertical="center" indent="1"/>
    </xf>
    <xf numFmtId="4" fontId="3" fillId="44" borderId="25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81" fillId="91" borderId="235" applyNumberFormat="0" applyProtection="0">
      <alignment horizontal="right" vertical="center"/>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6" fillId="95" borderId="236" applyNumberFormat="0" applyProtection="0">
      <alignment horizontal="left" vertical="center" indent="1"/>
    </xf>
    <xf numFmtId="4" fontId="3" fillId="44" borderId="250" applyNumberFormat="0" applyProtection="0">
      <alignment horizontal="right" vertical="center"/>
    </xf>
    <xf numFmtId="4" fontId="6" fillId="95" borderId="236" applyNumberFormat="0" applyProtection="0">
      <alignment horizontal="left" vertical="center" indent="1"/>
    </xf>
    <xf numFmtId="4" fontId="3" fillId="94" borderId="236" applyNumberFormat="0" applyProtection="0">
      <alignment horizontal="left" vertical="center" indent="1"/>
    </xf>
    <xf numFmtId="4" fontId="3" fillId="94" borderId="236" applyNumberFormat="0" applyProtection="0">
      <alignment horizontal="left" vertical="center" indent="1"/>
    </xf>
    <xf numFmtId="4" fontId="3" fillId="94" borderId="236" applyNumberFormat="0" applyProtection="0">
      <alignment horizontal="left" vertical="center" indent="1"/>
    </xf>
    <xf numFmtId="4" fontId="81" fillId="44" borderId="253" applyNumberFormat="0" applyProtection="0">
      <alignment horizontal="right" vertical="center"/>
    </xf>
    <xf numFmtId="4" fontId="3" fillId="44" borderId="230" applyNumberFormat="0" applyProtection="0">
      <alignment horizontal="right" vertical="center"/>
    </xf>
    <xf numFmtId="4" fontId="81" fillId="44" borderId="235"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81" fillId="51" borderId="235" applyNumberFormat="0" applyProtection="0">
      <alignment horizontal="right" vertical="center"/>
    </xf>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40" fillId="42" borderId="241" applyNumberFormat="0" applyAlignment="0" applyProtection="0"/>
    <xf numFmtId="0" fontId="40" fillId="42" borderId="241" applyNumberFormat="0" applyAlignment="0" applyProtection="0"/>
    <xf numFmtId="0" fontId="40" fillId="42" borderId="241" applyNumberFormat="0" applyAlignment="0" applyProtection="0"/>
    <xf numFmtId="0" fontId="40" fillId="42" borderId="241" applyNumberFormat="0" applyAlignment="0" applyProtection="0"/>
    <xf numFmtId="0" fontId="58" fillId="75" borderId="250" applyNumberFormat="0" applyAlignment="0" applyProtection="0"/>
    <xf numFmtId="4" fontId="3" fillId="54" borderId="277" applyNumberFormat="0" applyProtection="0">
      <alignment vertical="center"/>
    </xf>
    <xf numFmtId="4" fontId="3" fillId="50" borderId="283" applyNumberFormat="0" applyProtection="0">
      <alignment horizontal="right" vertical="center"/>
    </xf>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4" fillId="55" borderId="243" applyNumberFormat="0" applyFont="0" applyAlignment="0" applyProtection="0"/>
    <xf numFmtId="4" fontId="3" fillId="93" borderId="277" applyNumberFormat="0" applyProtection="0">
      <alignment horizontal="right" vertical="center"/>
    </xf>
    <xf numFmtId="4" fontId="3" fillId="6" borderId="263" applyNumberFormat="0" applyProtection="0">
      <alignment horizontal="left" vertical="center" indent="1"/>
    </xf>
    <xf numFmtId="4" fontId="3" fillId="6" borderId="263" applyNumberFormat="0" applyProtection="0">
      <alignment horizontal="left" vertical="center" indent="1"/>
    </xf>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6" borderId="242" applyNumberFormat="0" applyAlignment="0" applyProtection="0"/>
    <xf numFmtId="0" fontId="76" fillId="76"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3" fillId="2" borderId="240" applyNumberFormat="0" applyProtection="0">
      <alignment horizontal="left" vertical="center" indent="1"/>
    </xf>
    <xf numFmtId="4" fontId="3" fillId="92"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8" borderId="240" applyNumberFormat="0" applyProtection="0">
      <alignment horizontal="right" vertical="center"/>
    </xf>
    <xf numFmtId="4" fontId="3" fillId="52" borderId="240" applyNumberFormat="0" applyProtection="0">
      <alignment horizontal="right" vertical="center"/>
    </xf>
    <xf numFmtId="0" fontId="66" fillId="72" borderId="277" applyNumberFormat="0" applyAlignment="0" applyProtection="0"/>
    <xf numFmtId="0" fontId="66" fillId="72" borderId="257" applyNumberFormat="0" applyAlignment="0" applyProtection="0"/>
    <xf numFmtId="0" fontId="3" fillId="91" borderId="245" applyNumberFormat="0" applyProtection="0">
      <alignment horizontal="left" vertical="top" indent="1"/>
    </xf>
    <xf numFmtId="0" fontId="3" fillId="91" borderId="245" applyNumberFormat="0" applyProtection="0">
      <alignment horizontal="left" vertical="top" indent="1"/>
    </xf>
    <xf numFmtId="4" fontId="3" fillId="52" borderId="240" applyNumberFormat="0" applyProtection="0">
      <alignment horizontal="right" vertical="center"/>
    </xf>
    <xf numFmtId="4" fontId="3" fillId="90" borderId="240" applyNumberFormat="0" applyProtection="0">
      <alignment horizontal="left" vertical="center" indent="1"/>
    </xf>
    <xf numFmtId="0" fontId="58" fillId="75" borderId="230" applyNumberFormat="0" applyAlignment="0" applyProtection="0"/>
    <xf numFmtId="0" fontId="76" fillId="75" borderId="242" applyNumberFormat="0" applyAlignment="0" applyProtection="0"/>
    <xf numFmtId="0" fontId="80" fillId="54" borderId="245" applyNumberFormat="0" applyProtection="0">
      <alignment horizontal="left" vertical="top" indent="1"/>
    </xf>
    <xf numFmtId="0" fontId="80" fillId="54" borderId="245" applyNumberFormat="0" applyProtection="0">
      <alignment horizontal="left" vertical="top" indent="1"/>
    </xf>
    <xf numFmtId="4" fontId="3" fillId="90" borderId="240" applyNumberFormat="0" applyProtection="0">
      <alignment horizontal="left" vertical="center" indent="1"/>
    </xf>
    <xf numFmtId="0" fontId="80" fillId="54" borderId="245" applyNumberFormat="0" applyProtection="0">
      <alignment horizontal="left" vertical="top" indent="1"/>
    </xf>
    <xf numFmtId="4" fontId="3" fillId="90" borderId="240" applyNumberFormat="0" applyProtection="0">
      <alignment horizontal="left" vertical="center" indent="1"/>
    </xf>
    <xf numFmtId="0" fontId="80" fillId="54" borderId="245" applyNumberFormat="0" applyProtection="0">
      <alignment horizontal="left" vertical="top" indent="1"/>
    </xf>
    <xf numFmtId="4" fontId="3" fillId="52" borderId="240" applyNumberFormat="0" applyProtection="0">
      <alignment horizontal="right" vertical="center"/>
    </xf>
    <xf numFmtId="0" fontId="80" fillId="54" borderId="245" applyNumberFormat="0" applyProtection="0">
      <alignment horizontal="left" vertical="top" indent="1"/>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0" fontId="66" fillId="72" borderId="231" applyNumberFormat="0" applyAlignment="0" applyProtection="0"/>
    <xf numFmtId="0" fontId="66" fillId="72" borderId="240" applyNumberFormat="0" applyAlignment="0" applyProtection="0"/>
    <xf numFmtId="0" fontId="98" fillId="42" borderId="220" applyNumberFormat="0" applyAlignment="0" applyProtection="0"/>
    <xf numFmtId="4" fontId="3" fillId="2" borderId="240" applyNumberFormat="0" applyProtection="0">
      <alignment horizontal="left" vertical="center" indent="1"/>
    </xf>
    <xf numFmtId="4" fontId="81" fillId="43" borderId="245" applyNumberFormat="0" applyProtection="0">
      <alignment horizontal="right" vertical="center"/>
    </xf>
    <xf numFmtId="0" fontId="15" fillId="55" borderId="223" applyNumberFormat="0" applyFont="0" applyAlignment="0" applyProtection="0"/>
    <xf numFmtId="4" fontId="3" fillId="93" borderId="240" applyNumberFormat="0" applyProtection="0">
      <alignment horizontal="right" vertical="center"/>
    </xf>
    <xf numFmtId="0" fontId="76" fillId="75" borderId="242" applyNumberFormat="0" applyAlignment="0" applyProtection="0"/>
    <xf numFmtId="4" fontId="3" fillId="38" borderId="240" applyNumberFormat="0" applyProtection="0">
      <alignment horizontal="right" vertical="center"/>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0" applyNumberFormat="0" applyProtection="0">
      <alignment horizontal="left" vertical="center" indent="1"/>
    </xf>
    <xf numFmtId="0" fontId="3" fillId="5" borderId="235" applyNumberFormat="0" applyProtection="0">
      <alignment horizontal="left" vertical="top" indent="1"/>
    </xf>
    <xf numFmtId="0" fontId="3" fillId="5" borderId="235" applyNumberFormat="0" applyProtection="0">
      <alignment horizontal="left" vertical="top" indent="1"/>
    </xf>
    <xf numFmtId="0" fontId="3" fillId="5" borderId="230" applyNumberFormat="0" applyProtection="0">
      <alignment horizontal="left" vertical="center" indent="1"/>
    </xf>
    <xf numFmtId="0" fontId="3" fillId="91" borderId="235" applyNumberFormat="0" applyProtection="0">
      <alignment horizontal="left" vertical="top" indent="1"/>
    </xf>
    <xf numFmtId="0" fontId="6" fillId="91" borderId="235" applyNumberFormat="0" applyProtection="0">
      <alignment horizontal="left" vertical="center" indent="1"/>
    </xf>
    <xf numFmtId="0" fontId="3" fillId="95" borderId="235" applyNumberFormat="0" applyProtection="0">
      <alignment horizontal="left" vertical="top" indent="1"/>
    </xf>
    <xf numFmtId="0" fontId="6" fillId="95" borderId="235" applyNumberFormat="0" applyProtection="0">
      <alignment horizontal="left" vertical="top" indent="1"/>
    </xf>
    <xf numFmtId="0" fontId="6" fillId="95" borderId="235" applyNumberFormat="0" applyProtection="0">
      <alignment horizontal="left" vertical="center" indent="1"/>
    </xf>
    <xf numFmtId="4" fontId="3" fillId="6" borderId="236" applyNumberFormat="0" applyProtection="0">
      <alignment horizontal="left" vertical="center" indent="1"/>
    </xf>
    <xf numFmtId="4" fontId="81" fillId="91" borderId="235"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81" fillId="52" borderId="235"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81" fillId="48" borderId="235" applyNumberFormat="0" applyProtection="0">
      <alignment horizontal="right" vertical="center"/>
    </xf>
    <xf numFmtId="4" fontId="81" fillId="48" borderId="235"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81" fillId="45" borderId="235"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50" borderId="236" applyNumberFormat="0" applyProtection="0">
      <alignment horizontal="right" vertical="center"/>
    </xf>
    <xf numFmtId="4" fontId="3" fillId="50" borderId="236"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81" fillId="43" borderId="235"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81" fillId="38" borderId="235" applyNumberFormat="0" applyProtection="0">
      <alignment horizontal="right" vertical="center"/>
    </xf>
    <xf numFmtId="4" fontId="3" fillId="38" borderId="230" applyNumberFormat="0" applyProtection="0">
      <alignment horizontal="right" vertical="center"/>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93" borderId="250" applyNumberFormat="0" applyProtection="0">
      <alignment horizontal="right" vertical="center"/>
    </xf>
    <xf numFmtId="4" fontId="3" fillId="2" borderId="230" applyNumberFormat="0" applyProtection="0">
      <alignment horizontal="left" vertical="center" indent="1"/>
    </xf>
    <xf numFmtId="0" fontId="80" fillId="54" borderId="235" applyNumberFormat="0" applyProtection="0">
      <alignment horizontal="left" vertical="top" indent="1"/>
    </xf>
    <xf numFmtId="0" fontId="80" fillId="54" borderId="235" applyNumberFormat="0" applyProtection="0">
      <alignment horizontal="left" vertical="top" indent="1"/>
    </xf>
    <xf numFmtId="4" fontId="77" fillId="54" borderId="235" applyNumberFormat="0" applyProtection="0">
      <alignment horizontal="left" vertical="center" indent="1"/>
    </xf>
    <xf numFmtId="4" fontId="3" fillId="90" borderId="230" applyNumberFormat="0" applyProtection="0">
      <alignment horizontal="left" vertical="center" indent="1"/>
    </xf>
    <xf numFmtId="4" fontId="77" fillId="54" borderId="235" applyNumberFormat="0" applyProtection="0">
      <alignment horizontal="left" vertical="center" indent="1"/>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77" fillId="54" borderId="235" applyNumberFormat="0" applyProtection="0">
      <alignment vertical="center"/>
    </xf>
    <xf numFmtId="4" fontId="3" fillId="54" borderId="230" applyNumberFormat="0" applyProtection="0">
      <alignment vertical="center"/>
    </xf>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5" borderId="232" applyNumberFormat="0" applyAlignment="0" applyProtection="0"/>
    <xf numFmtId="0" fontId="76" fillId="76" borderId="232" applyNumberFormat="0" applyAlignment="0" applyProtection="0"/>
    <xf numFmtId="0" fontId="76" fillId="75" borderId="232" applyNumberFormat="0" applyAlignment="0" applyProtection="0"/>
    <xf numFmtId="0" fontId="76" fillId="76" borderId="232" applyNumberFormat="0" applyAlignment="0" applyProtection="0"/>
    <xf numFmtId="0" fontId="76" fillId="76" borderId="232" applyNumberFormat="0" applyAlignment="0" applyProtection="0"/>
    <xf numFmtId="0" fontId="76" fillId="75" borderId="232" applyNumberFormat="0" applyAlignment="0" applyProtection="0"/>
    <xf numFmtId="4" fontId="3" fillId="93" borderId="250" applyNumberFormat="0" applyProtection="0">
      <alignment horizontal="right" vertical="center"/>
    </xf>
    <xf numFmtId="4" fontId="81" fillId="93" borderId="253" applyNumberFormat="0" applyProtection="0">
      <alignment horizontal="right" vertical="center"/>
    </xf>
    <xf numFmtId="4" fontId="3" fillId="93" borderId="250" applyNumberFormat="0" applyProtection="0">
      <alignment horizontal="right" vertical="center"/>
    </xf>
    <xf numFmtId="0" fontId="34" fillId="55" borderId="233" applyNumberFormat="0" applyFont="0" applyAlignment="0" applyProtection="0"/>
    <xf numFmtId="4" fontId="3" fillId="45" borderId="250" applyNumberFormat="0" applyProtection="0">
      <alignment horizontal="right" vertical="center"/>
    </xf>
    <xf numFmtId="0" fontId="34" fillId="55" borderId="233"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6" fillId="71" borderId="233"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6" fillId="71" borderId="233" applyNumberFormat="0" applyFont="0" applyAlignment="0" applyProtection="0"/>
    <xf numFmtId="0" fontId="3" fillId="71" borderId="230" applyNumberFormat="0" applyFont="0" applyAlignment="0" applyProtection="0"/>
    <xf numFmtId="0" fontId="6" fillId="71" borderId="233"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4" fontId="3" fillId="50" borderId="254" applyNumberFormat="0" applyProtection="0">
      <alignment horizontal="right" vertical="center"/>
    </xf>
    <xf numFmtId="4" fontId="3" fillId="92" borderId="250" applyNumberFormat="0" applyProtection="0">
      <alignment horizontal="right" vertical="center"/>
    </xf>
    <xf numFmtId="0" fontId="3" fillId="71" borderId="250" applyNumberFormat="0" applyFont="0" applyAlignment="0" applyProtection="0"/>
    <xf numFmtId="0" fontId="6" fillId="71" borderId="252" applyNumberFormat="0" applyFont="0" applyAlignment="0" applyProtection="0"/>
    <xf numFmtId="0" fontId="3" fillId="71" borderId="250" applyNumberFormat="0" applyFont="0" applyAlignment="0" applyProtection="0"/>
    <xf numFmtId="0" fontId="6" fillId="71" borderId="252"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76" fillId="75" borderId="269" applyNumberFormat="0" applyAlignment="0" applyProtection="0"/>
    <xf numFmtId="0" fontId="6" fillId="71" borderId="270" applyNumberFormat="0" applyFont="0" applyAlignment="0" applyProtection="0"/>
    <xf numFmtId="0" fontId="3" fillId="71" borderId="267" applyNumberFormat="0" applyFont="0" applyAlignment="0" applyProtection="0"/>
    <xf numFmtId="0" fontId="3" fillId="71" borderId="287" applyNumberFormat="0" applyFont="0" applyAlignment="0" applyProtection="0"/>
    <xf numFmtId="0" fontId="66" fillId="72" borderId="267" applyNumberFormat="0" applyAlignment="0" applyProtection="0"/>
    <xf numFmtId="0" fontId="37" fillId="3"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9" fillId="76" borderId="220"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58" fillId="75" borderId="219" applyNumberFormat="0" applyAlignment="0" applyProtection="0"/>
    <xf numFmtId="0" fontId="40" fillId="3" borderId="220" applyNumberFormat="0" applyAlignment="0" applyProtection="0"/>
    <xf numFmtId="0" fontId="40" fillId="42" borderId="220" applyNumberFormat="0" applyAlignment="0" applyProtection="0"/>
    <xf numFmtId="0" fontId="76" fillId="75" borderId="279" applyNumberFormat="0" applyAlignment="0" applyProtection="0"/>
    <xf numFmtId="0" fontId="76" fillId="75" borderId="27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20"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66" fillId="72" borderId="219" applyNumberFormat="0" applyAlignment="0" applyProtection="0"/>
    <xf numFmtId="0" fontId="40" fillId="42" borderId="220" applyNumberFormat="0" applyAlignment="0" applyProtection="0"/>
    <xf numFmtId="0" fontId="40" fillId="42" borderId="220" applyNumberFormat="0" applyAlignment="0" applyProtection="0"/>
    <xf numFmtId="0" fontId="40" fillId="42" borderId="220" applyNumberFormat="0" applyAlignment="0" applyProtection="0"/>
    <xf numFmtId="0" fontId="40" fillId="42" borderId="22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50" applyNumberFormat="0" applyAlignment="0" applyProtection="0"/>
    <xf numFmtId="0" fontId="58" fillId="75" borderId="250" applyNumberFormat="0" applyAlignment="0" applyProtection="0"/>
    <xf numFmtId="4" fontId="81" fillId="43" borderId="282" applyNumberFormat="0" applyProtection="0">
      <alignment horizontal="right" vertical="center"/>
    </xf>
    <xf numFmtId="0" fontId="3" fillId="71" borderId="257" applyNumberFormat="0" applyFont="0" applyAlignment="0" applyProtection="0"/>
    <xf numFmtId="0" fontId="3" fillId="71" borderId="257" applyNumberFormat="0" applyFont="0" applyAlignment="0" applyProtection="0"/>
    <xf numFmtId="0" fontId="6" fillId="71" borderId="260"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6" fillId="71" borderId="260" applyNumberFormat="0" applyFont="0" applyAlignment="0" applyProtection="0"/>
    <xf numFmtId="0" fontId="3" fillId="71" borderId="257" applyNumberFormat="0" applyFont="0" applyAlignment="0" applyProtection="0"/>
    <xf numFmtId="4" fontId="3" fillId="6" borderId="263" applyNumberFormat="0" applyProtection="0">
      <alignment horizontal="left" vertical="center" indent="1"/>
    </xf>
    <xf numFmtId="4" fontId="3" fillId="6" borderId="263" applyNumberFormat="0" applyProtection="0">
      <alignment horizontal="left" vertical="center" indent="1"/>
    </xf>
    <xf numFmtId="4" fontId="3" fillId="44" borderId="277" applyNumberFormat="0" applyProtection="0">
      <alignment horizontal="right" vertical="center"/>
    </xf>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6"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4" fontId="3" fillId="54"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0" fontId="80" fillId="54" borderId="245" applyNumberFormat="0" applyProtection="0">
      <alignment horizontal="left" vertical="top" indent="1"/>
    </xf>
    <xf numFmtId="4" fontId="3" fillId="92" borderId="240" applyNumberFormat="0" applyProtection="0">
      <alignment horizontal="right" vertical="center"/>
    </xf>
    <xf numFmtId="4" fontId="3" fillId="50" borderId="246"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8" borderId="240" applyNumberFormat="0" applyProtection="0">
      <alignment horizontal="right" vertical="center"/>
    </xf>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3" fillId="71" borderId="219" applyNumberFormat="0" applyFont="0" applyAlignment="0" applyProtection="0"/>
    <xf numFmtId="0" fontId="15" fillId="55" borderId="223" applyNumberFormat="0" applyFont="0" applyAlignment="0" applyProtection="0"/>
    <xf numFmtId="0" fontId="15" fillId="55" borderId="223" applyNumberFormat="0" applyFont="0" applyAlignment="0" applyProtection="0"/>
    <xf numFmtId="0" fontId="37" fillId="3" borderId="220" applyNumberFormat="0" applyAlignment="0" applyProtection="0"/>
    <xf numFmtId="4" fontId="3" fillId="51" borderId="240" applyNumberFormat="0" applyProtection="0">
      <alignment horizontal="right" vertical="center"/>
    </xf>
    <xf numFmtId="4" fontId="3" fillId="51" borderId="240" applyNumberFormat="0" applyProtection="0">
      <alignment horizontal="right" vertical="center"/>
    </xf>
    <xf numFmtId="4" fontId="81" fillId="51" borderId="245"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93" borderId="240" applyNumberFormat="0" applyProtection="0">
      <alignment horizontal="right" vertical="center"/>
    </xf>
    <xf numFmtId="4" fontId="81" fillId="93" borderId="245"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81" fillId="44" borderId="245"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3" fillId="54"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79" fillId="90" borderId="219" applyNumberFormat="0" applyProtection="0">
      <alignment vertical="center"/>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90"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38"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92"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5"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48"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2"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51"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93"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44"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4" fontId="3" fillId="91" borderId="219" applyNumberFormat="0" applyProtection="0">
      <alignment horizontal="right" vertical="center"/>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3"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4"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5"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0" fontId="3" fillId="6" borderId="219" applyNumberFormat="0" applyProtection="0">
      <alignment horizontal="left" vertical="center" indent="1"/>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3" fillId="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4" fontId="79" fillId="10" borderId="219" applyNumberFormat="0" applyProtection="0">
      <alignment horizontal="right" vertical="center"/>
    </xf>
    <xf numFmtId="0" fontId="6" fillId="103" borderId="222" applyNumberFormat="0" applyProtection="0">
      <alignment horizontal="left" vertical="center" indent="1"/>
    </xf>
    <xf numFmtId="0" fontId="6" fillId="103" borderId="222"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4" fontId="3" fillId="2" borderId="219" applyNumberFormat="0" applyProtection="0">
      <alignment horizontal="left" vertical="center" indent="1"/>
    </xf>
    <xf numFmtId="0" fontId="6" fillId="103" borderId="222" applyNumberFormat="0" applyProtection="0">
      <alignment horizontal="left" vertical="center" indent="1"/>
    </xf>
    <xf numFmtId="0" fontId="6" fillId="103" borderId="222" applyNumberFormat="0" applyProtection="0">
      <alignment horizontal="left" vertical="center" indent="1"/>
    </xf>
    <xf numFmtId="0" fontId="6" fillId="103" borderId="222" applyNumberFormat="0" applyProtection="0">
      <alignment horizontal="left" vertical="center" indent="1"/>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88" fillId="96" borderId="219"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81" fillId="50" borderId="245" applyNumberFormat="0" applyProtection="0">
      <alignment horizontal="right" vertical="center"/>
    </xf>
    <xf numFmtId="4" fontId="3" fillId="50" borderId="246" applyNumberFormat="0" applyProtection="0">
      <alignment horizontal="right" vertical="center"/>
    </xf>
    <xf numFmtId="4" fontId="3" fillId="50" borderId="246" applyNumberFormat="0" applyProtection="0">
      <alignment horizontal="right" vertical="center"/>
    </xf>
    <xf numFmtId="4" fontId="3" fillId="50" borderId="246" applyNumberFormat="0" applyProtection="0">
      <alignment horizontal="right" vertical="center"/>
    </xf>
    <xf numFmtId="4" fontId="3" fillId="50" borderId="246" applyNumberFormat="0" applyProtection="0">
      <alignment horizontal="right" vertical="center"/>
    </xf>
    <xf numFmtId="4" fontId="3" fillId="50" borderId="246" applyNumberFormat="0" applyProtection="0">
      <alignment horizontal="right" vertical="center"/>
    </xf>
    <xf numFmtId="4" fontId="3" fillId="50" borderId="246" applyNumberFormat="0" applyProtection="0">
      <alignment horizontal="right" vertical="center"/>
    </xf>
    <xf numFmtId="4" fontId="3" fillId="2" borderId="240" applyNumberFormat="0" applyProtection="0">
      <alignment horizontal="left" vertical="center" indent="1"/>
    </xf>
    <xf numFmtId="0" fontId="80" fillId="54" borderId="245" applyNumberFormat="0" applyProtection="0">
      <alignment horizontal="left" vertical="top" indent="1"/>
    </xf>
    <xf numFmtId="4" fontId="81" fillId="45" borderId="245"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81" fillId="45" borderId="245" applyNumberFormat="0" applyProtection="0">
      <alignment horizontal="right" vertical="center"/>
    </xf>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3" fillId="6" borderId="235" applyNumberFormat="0" applyProtection="0">
      <alignment horizontal="left" vertical="top" indent="1"/>
    </xf>
    <xf numFmtId="0" fontId="6" fillId="96" borderId="237" applyNumberFormat="0">
      <protection locked="0"/>
    </xf>
    <xf numFmtId="4" fontId="3" fillId="94" borderId="254" applyNumberFormat="0" applyProtection="0">
      <alignment horizontal="left" vertical="center" indent="1"/>
    </xf>
    <xf numFmtId="4" fontId="81" fillId="52" borderId="272" applyNumberFormat="0" applyProtection="0">
      <alignment horizontal="right" vertical="center"/>
    </xf>
    <xf numFmtId="0" fontId="6" fillId="96" borderId="237" applyNumberFormat="0">
      <protection locked="0"/>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3" fillId="52" borderId="267" applyNumberFormat="0" applyProtection="0">
      <alignment horizontal="right" vertical="center"/>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3" fillId="52" borderId="267" applyNumberFormat="0" applyProtection="0">
      <alignment horizontal="right" vertical="center"/>
    </xf>
    <xf numFmtId="4" fontId="6" fillId="95" borderId="254" applyNumberFormat="0" applyProtection="0">
      <alignment horizontal="left" vertical="center" indent="1"/>
    </xf>
    <xf numFmtId="4" fontId="3" fillId="91" borderId="250" applyNumberFormat="0" applyProtection="0">
      <alignment horizontal="right" vertical="center"/>
    </xf>
    <xf numFmtId="4" fontId="3" fillId="91" borderId="250" applyNumberFormat="0" applyProtection="0">
      <alignment horizontal="right" vertical="center"/>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52" borderId="267" applyNumberFormat="0" applyProtection="0">
      <alignment horizontal="right" vertical="center"/>
    </xf>
    <xf numFmtId="4" fontId="3" fillId="52" borderId="267" applyNumberFormat="0" applyProtection="0">
      <alignment horizontal="right" vertical="center"/>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0" fontId="6" fillId="95" borderId="253"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4" fillId="95" borderId="238" applyBorder="0"/>
    <xf numFmtId="4" fontId="81"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1"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3" fillId="55" borderId="235" applyNumberFormat="0" applyProtection="0">
      <alignment vertical="center"/>
    </xf>
    <xf numFmtId="4" fontId="84" fillId="55" borderId="235"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84" fillId="55" borderId="235"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79" fillId="97" borderId="237" applyNumberFormat="0" applyProtection="0">
      <alignment vertical="center"/>
    </xf>
    <xf numFmtId="4" fontId="81" fillId="55"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1" fillId="55"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4" fontId="83" fillId="3" borderId="235" applyNumberFormat="0" applyProtection="0">
      <alignment horizontal="left" vertical="center" indent="1"/>
    </xf>
    <xf numFmtId="0" fontId="81"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1"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0" fontId="83" fillId="55" borderId="235" applyNumberFormat="0" applyProtection="0">
      <alignment horizontal="left" vertical="top" indent="1"/>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81" fillId="6" borderId="235"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84" fillId="6" borderId="235"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84" fillId="6" borderId="235"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81" fillId="91" borderId="235"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81" fillId="91" borderId="235"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0" fontId="81"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1"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83" fillId="91" borderId="235" applyNumberFormat="0" applyProtection="0">
      <alignment horizontal="left" vertical="top" indent="1"/>
    </xf>
    <xf numFmtId="0" fontId="3" fillId="95" borderId="253" applyNumberFormat="0" applyProtection="0">
      <alignment horizontal="left" vertical="top"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0" fontId="3" fillId="95" borderId="253" applyNumberFormat="0" applyProtection="0">
      <alignment horizontal="left" vertical="top"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4" fontId="86" fillId="98" borderId="236" applyNumberFormat="0" applyProtection="0">
      <alignment horizontal="left" vertical="center" indent="1"/>
    </xf>
    <xf numFmtId="0" fontId="3" fillId="99" borderId="237"/>
    <xf numFmtId="0" fontId="3" fillId="99" borderId="237"/>
    <xf numFmtId="0" fontId="3" fillId="99" borderId="237"/>
    <xf numFmtId="0" fontId="3" fillId="99" borderId="237"/>
    <xf numFmtId="0" fontId="3" fillId="99" borderId="237"/>
    <xf numFmtId="0" fontId="3" fillId="99" borderId="237"/>
    <xf numFmtId="0" fontId="3" fillId="99" borderId="237"/>
    <xf numFmtId="4" fontId="87" fillId="6" borderId="235"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7" fillId="6" borderId="235"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6"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6" fillId="6" borderId="253"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4" fontId="3" fillId="93" borderId="267" applyNumberFormat="0" applyProtection="0">
      <alignment horizontal="right" vertical="center"/>
    </xf>
    <xf numFmtId="4" fontId="3" fillId="51" borderId="267" applyNumberFormat="0" applyProtection="0">
      <alignment horizontal="right" vertical="center"/>
    </xf>
    <xf numFmtId="0" fontId="34" fillId="55" borderId="243" applyNumberFormat="0" applyFont="0" applyAlignment="0" applyProtection="0"/>
    <xf numFmtId="0" fontId="66" fillId="72" borderId="267" applyNumberFormat="0" applyAlignment="0" applyProtection="0"/>
    <xf numFmtId="0" fontId="48" fillId="0" borderId="244" applyNumberFormat="0" applyFill="0" applyAlignment="0" applyProtection="0"/>
    <xf numFmtId="0" fontId="66" fillId="72" borderId="267" applyNumberFormat="0" applyAlignment="0" applyProtection="0"/>
    <xf numFmtId="0" fontId="3" fillId="95" borderId="262" applyNumberFormat="0" applyProtection="0">
      <alignment horizontal="left" vertical="top" indent="1"/>
    </xf>
    <xf numFmtId="4" fontId="79" fillId="90" borderId="267" applyNumberFormat="0" applyProtection="0">
      <alignment vertical="center"/>
    </xf>
    <xf numFmtId="4" fontId="3" fillId="50" borderId="273" applyNumberFormat="0" applyProtection="0">
      <alignment horizontal="right" vertical="center"/>
    </xf>
    <xf numFmtId="0" fontId="3" fillId="6"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48" fillId="0" borderId="244" applyNumberFormat="0" applyFill="0" applyAlignment="0" applyProtection="0"/>
    <xf numFmtId="0" fontId="41" fillId="3" borderId="242" applyNumberFormat="0" applyAlignment="0" applyProtection="0"/>
    <xf numFmtId="0" fontId="37" fillId="3" borderId="241" applyNumberFormat="0" applyAlignment="0" applyProtection="0"/>
    <xf numFmtId="0" fontId="34" fillId="55" borderId="243" applyNumberFormat="0" applyFont="0" applyAlignment="0" applyProtection="0"/>
    <xf numFmtId="0" fontId="34" fillId="55" borderId="243" applyNumberFormat="0" applyFont="0" applyAlignment="0" applyProtection="0"/>
    <xf numFmtId="0" fontId="80" fillId="54" borderId="262" applyNumberFormat="0" applyProtection="0">
      <alignment horizontal="left" vertical="top" indent="1"/>
    </xf>
    <xf numFmtId="0" fontId="76" fillId="75" borderId="259" applyNumberForma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40" fillId="42" borderId="241" applyNumberFormat="0" applyAlignment="0" applyProtection="0"/>
    <xf numFmtId="0" fontId="58" fillId="75" borderId="267" applyNumberFormat="0" applyAlignment="0" applyProtection="0"/>
    <xf numFmtId="0" fontId="40" fillId="42" borderId="241" applyNumberFormat="0" applyAlignment="0" applyProtection="0"/>
    <xf numFmtId="0" fontId="66" fillId="72" borderId="257" applyNumberFormat="0" applyAlignment="0" applyProtection="0"/>
    <xf numFmtId="0" fontId="66" fillId="72" borderId="250" applyNumberFormat="0" applyAlignment="0" applyProtection="0"/>
    <xf numFmtId="0" fontId="41" fillId="3" borderId="242" applyNumberFormat="0" applyAlignment="0" applyProtection="0"/>
    <xf numFmtId="0" fontId="40" fillId="42" borderId="241" applyNumberFormat="0" applyAlignment="0" applyProtection="0"/>
    <xf numFmtId="0" fontId="66" fillId="72" borderId="250" applyNumberFormat="0" applyAlignment="0" applyProtection="0"/>
    <xf numFmtId="0" fontId="66" fillId="72" borderId="267" applyNumberFormat="0" applyAlignment="0" applyProtection="0"/>
    <xf numFmtId="0" fontId="37" fillId="3" borderId="241" applyNumberFormat="0" applyAlignment="0" applyProtection="0"/>
    <xf numFmtId="0" fontId="37" fillId="3" borderId="241" applyNumberFormat="0" applyAlignment="0" applyProtection="0"/>
    <xf numFmtId="0" fontId="66" fillId="72" borderId="26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8" fillId="75" borderId="257" applyNumberFormat="0" applyAlignment="0" applyProtection="0"/>
    <xf numFmtId="0" fontId="3" fillId="71" borderId="267" applyNumberFormat="0" applyFont="0" applyAlignment="0" applyProtection="0"/>
    <xf numFmtId="0" fontId="3" fillId="71" borderId="250" applyNumberFormat="0" applyFont="0" applyAlignment="0" applyProtection="0"/>
    <xf numFmtId="4" fontId="3" fillId="45" borderId="267" applyNumberFormat="0" applyProtection="0">
      <alignment horizontal="right" vertical="center"/>
    </xf>
    <xf numFmtId="4" fontId="3" fillId="93" borderId="250" applyNumberFormat="0" applyProtection="0">
      <alignment horizontal="right" vertical="center"/>
    </xf>
    <xf numFmtId="4" fontId="3" fillId="44" borderId="250" applyNumberFormat="0" applyProtection="0">
      <alignment horizontal="right" vertical="center"/>
    </xf>
    <xf numFmtId="4" fontId="3" fillId="94"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3" fillId="52" borderId="267" applyNumberFormat="0" applyProtection="0">
      <alignment horizontal="right" vertical="center"/>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81" fillId="91" borderId="253" applyNumberFormat="0" applyProtection="0">
      <alignment horizontal="right" vertical="center"/>
    </xf>
    <xf numFmtId="4" fontId="3" fillId="91" borderId="250" applyNumberFormat="0" applyProtection="0">
      <alignment horizontal="right" vertical="center"/>
    </xf>
    <xf numFmtId="4" fontId="3" fillId="6" borderId="254" applyNumberFormat="0" applyProtection="0">
      <alignment horizontal="left" vertical="center" indent="1"/>
    </xf>
    <xf numFmtId="4" fontId="3" fillId="91" borderId="254" applyNumberFormat="0" applyProtection="0">
      <alignment horizontal="left" vertical="center" indent="1"/>
    </xf>
    <xf numFmtId="0" fontId="6" fillId="95" borderId="253" applyNumberFormat="0" applyProtection="0">
      <alignment horizontal="left" vertical="top" indent="1"/>
    </xf>
    <xf numFmtId="0" fontId="3" fillId="95" borderId="253" applyNumberFormat="0" applyProtection="0">
      <alignment horizontal="left" vertical="top" indent="1"/>
    </xf>
    <xf numFmtId="0" fontId="3" fillId="4" borderId="250" applyNumberFormat="0" applyProtection="0">
      <alignment horizontal="left" vertical="center"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6" borderId="250" applyNumberFormat="0" applyProtection="0">
      <alignment horizontal="left" vertical="center"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48" borderId="257" applyNumberFormat="0" applyProtection="0">
      <alignment horizontal="right" vertical="center"/>
    </xf>
    <xf numFmtId="0" fontId="6" fillId="71" borderId="280" applyNumberFormat="0" applyFon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3" fillId="6" borderId="240" applyNumberFormat="0" applyProtection="0">
      <alignment horizontal="left" vertical="center" indent="1"/>
    </xf>
    <xf numFmtId="0" fontId="3" fillId="5" borderId="240" applyNumberFormat="0" applyProtection="0">
      <alignment horizontal="left" vertical="center" indent="1"/>
    </xf>
    <xf numFmtId="0" fontId="3" fillId="4" borderId="240" applyNumberFormat="0" applyProtection="0">
      <alignment horizontal="left" vertical="center" indent="1"/>
    </xf>
    <xf numFmtId="0" fontId="3" fillId="3" borderId="240" applyNumberFormat="0" applyProtection="0">
      <alignment horizontal="left" vertical="center" indent="1"/>
    </xf>
    <xf numFmtId="4" fontId="3" fillId="2" borderId="240" applyNumberFormat="0" applyProtection="0">
      <alignment horizontal="left" vertical="center" indent="1"/>
    </xf>
    <xf numFmtId="0" fontId="58" fillId="75" borderId="250" applyNumberFormat="0" applyAlignment="0" applyProtection="0"/>
    <xf numFmtId="0" fontId="3" fillId="71" borderId="277" applyNumberFormat="0" applyFont="0" applyAlignment="0" applyProtection="0"/>
    <xf numFmtId="0" fontId="58" fillId="75" borderId="250" applyNumberFormat="0" applyAlignment="0" applyProtection="0"/>
    <xf numFmtId="0" fontId="3" fillId="71" borderId="277" applyNumberFormat="0" applyFont="0" applyAlignment="0" applyProtection="0"/>
    <xf numFmtId="4" fontId="3" fillId="48" borderId="257" applyNumberFormat="0" applyProtection="0">
      <alignment horizontal="right" vertical="center"/>
    </xf>
    <xf numFmtId="4" fontId="3" fillId="2" borderId="257" applyNumberFormat="0" applyProtection="0">
      <alignment horizontal="left" vertical="center" indent="1"/>
    </xf>
    <xf numFmtId="4" fontId="3" fillId="52" borderId="257" applyNumberFormat="0" applyProtection="0">
      <alignment horizontal="right" vertical="center"/>
    </xf>
    <xf numFmtId="4" fontId="3" fillId="94" borderId="263" applyNumberFormat="0" applyProtection="0">
      <alignment horizontal="left" vertical="center" indent="1"/>
    </xf>
    <xf numFmtId="4" fontId="3" fillId="94" borderId="263" applyNumberFormat="0" applyProtection="0">
      <alignment horizontal="left" vertical="center" indent="1"/>
    </xf>
    <xf numFmtId="4" fontId="6" fillId="95" borderId="263" applyNumberFormat="0" applyProtection="0">
      <alignment horizontal="left" vertical="center" indent="1"/>
    </xf>
    <xf numFmtId="4" fontId="3" fillId="93" borderId="277" applyNumberFormat="0" applyProtection="0">
      <alignment horizontal="right" vertical="center"/>
    </xf>
    <xf numFmtId="4" fontId="3" fillId="94" borderId="263" applyNumberFormat="0" applyProtection="0">
      <alignment horizontal="left" vertical="center" indent="1"/>
    </xf>
    <xf numFmtId="4" fontId="6" fillId="95" borderId="263" applyNumberFormat="0" applyProtection="0">
      <alignment horizontal="left" vertical="center" indent="1"/>
    </xf>
    <xf numFmtId="0" fontId="58" fillId="75" borderId="250" applyNumberFormat="0" applyAlignment="0" applyProtection="0"/>
    <xf numFmtId="4" fontId="3" fillId="45" borderId="257" applyNumberFormat="0" applyProtection="0">
      <alignment horizontal="right" vertical="center"/>
    </xf>
    <xf numFmtId="4" fontId="3" fillId="50" borderId="263" applyNumberFormat="0" applyProtection="0">
      <alignment horizontal="right" vertical="center"/>
    </xf>
    <xf numFmtId="4" fontId="6" fillId="95" borderId="263" applyNumberFormat="0" applyProtection="0">
      <alignment horizontal="left" vertical="center" indent="1"/>
    </xf>
    <xf numFmtId="4" fontId="3" fillId="45" borderId="257" applyNumberFormat="0" applyProtection="0">
      <alignment horizontal="right" vertical="center"/>
    </xf>
    <xf numFmtId="4" fontId="3" fillId="2" borderId="257" applyNumberFormat="0" applyProtection="0">
      <alignment horizontal="left" vertical="center" indent="1"/>
    </xf>
    <xf numFmtId="0" fontId="58" fillId="75" borderId="250" applyNumberFormat="0" applyAlignment="0" applyProtection="0"/>
    <xf numFmtId="4" fontId="81" fillId="50" borderId="262" applyNumberFormat="0" applyProtection="0">
      <alignment horizontal="right" vertical="center"/>
    </xf>
    <xf numFmtId="0" fontId="58" fillId="75" borderId="250" applyNumberFormat="0" applyAlignment="0" applyProtection="0"/>
    <xf numFmtId="4" fontId="3" fillId="45" borderId="257" applyNumberFormat="0" applyProtection="0">
      <alignment horizontal="right" vertical="center"/>
    </xf>
    <xf numFmtId="0" fontId="3" fillId="71" borderId="277" applyNumberFormat="0" applyFont="0" applyAlignment="0" applyProtection="0"/>
    <xf numFmtId="4" fontId="3" fillId="50" borderId="263" applyNumberFormat="0" applyProtection="0">
      <alignment horizontal="right" vertical="center"/>
    </xf>
    <xf numFmtId="4" fontId="3" fillId="94" borderId="263" applyNumberFormat="0" applyProtection="0">
      <alignment horizontal="left" vertical="center" indent="1"/>
    </xf>
    <xf numFmtId="0" fontId="6" fillId="71" borderId="280" applyNumberFormat="0" applyFont="0" applyAlignment="0" applyProtection="0"/>
    <xf numFmtId="0" fontId="58" fillId="75" borderId="250" applyNumberFormat="0" applyAlignment="0" applyProtection="0"/>
    <xf numFmtId="4" fontId="79" fillId="90" borderId="257" applyNumberFormat="0" applyProtection="0">
      <alignment vertical="center"/>
    </xf>
    <xf numFmtId="4" fontId="3" fillId="48" borderId="257" applyNumberFormat="0" applyProtection="0">
      <alignment horizontal="right" vertical="center"/>
    </xf>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0" fontId="63" fillId="0" borderId="239" applyNumberFormat="0" applyFill="0" applyAlignment="0" applyProtection="0"/>
    <xf numFmtId="4" fontId="3" fillId="2" borderId="257" applyNumberFormat="0" applyProtection="0">
      <alignment horizontal="left" vertical="center" indent="1"/>
    </xf>
    <xf numFmtId="4" fontId="3" fillId="50" borderId="263" applyNumberFormat="0" applyProtection="0">
      <alignment horizontal="right" vertical="center"/>
    </xf>
    <xf numFmtId="0" fontId="3" fillId="3" borderId="257" applyNumberFormat="0" applyProtection="0">
      <alignment horizontal="left" vertical="center" indent="1"/>
    </xf>
    <xf numFmtId="0" fontId="6" fillId="95" borderId="262" applyNumberFormat="0" applyProtection="0">
      <alignment horizontal="left" vertical="center" indent="1"/>
    </xf>
    <xf numFmtId="0" fontId="3" fillId="3" borderId="257" applyNumberFormat="0" applyProtection="0">
      <alignment horizontal="left" vertical="center" indent="1"/>
    </xf>
    <xf numFmtId="4" fontId="3" fillId="6" borderId="263" applyNumberFormat="0" applyProtection="0">
      <alignment horizontal="left" vertical="center" indent="1"/>
    </xf>
    <xf numFmtId="4" fontId="3" fillId="94" borderId="263" applyNumberFormat="0" applyProtection="0">
      <alignment horizontal="left" vertical="center"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3" fillId="6" borderId="245" applyNumberFormat="0" applyProtection="0">
      <alignment horizontal="left" vertical="top" indent="1"/>
    </xf>
    <xf numFmtId="0" fontId="6" fillId="6" borderId="245" applyNumberFormat="0" applyProtection="0">
      <alignment horizontal="left" vertical="top"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6" fillId="6" borderId="245" applyNumberFormat="0" applyProtection="0">
      <alignment horizontal="left" vertical="center" indent="1"/>
    </xf>
    <xf numFmtId="4" fontId="3" fillId="48" borderId="257" applyNumberFormat="0" applyProtection="0">
      <alignment horizontal="right" vertical="center"/>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3" fillId="5" borderId="245" applyNumberFormat="0" applyProtection="0">
      <alignment horizontal="left" vertical="top" indent="1"/>
    </xf>
    <xf numFmtId="0" fontId="6" fillId="5" borderId="245" applyNumberFormat="0" applyProtection="0">
      <alignment horizontal="left" vertical="top"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6" fillId="5" borderId="245"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6" fillId="5" borderId="245" applyNumberFormat="0" applyProtection="0">
      <alignment horizontal="left" vertical="center"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6" fillId="91" borderId="245" applyNumberFormat="0" applyProtection="0">
      <alignment horizontal="left" vertical="top"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6" fillId="91" borderId="245"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6"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6" fillId="95" borderId="245"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4" fontId="3" fillId="91"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6" borderId="246" applyNumberFormat="0" applyProtection="0">
      <alignment horizontal="left" vertical="center" indent="1"/>
    </xf>
    <xf numFmtId="4" fontId="3" fillId="91" borderId="263" applyNumberFormat="0" applyProtection="0">
      <alignment horizontal="left" vertical="center" indent="1"/>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81" fillId="91" borderId="245"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6" fillId="95" borderId="246" applyNumberFormat="0" applyProtection="0">
      <alignment horizontal="left" vertical="center" indent="1"/>
    </xf>
    <xf numFmtId="4" fontId="3" fillId="94" borderId="246" applyNumberFormat="0" applyProtection="0">
      <alignment horizontal="left" vertical="center" indent="1"/>
    </xf>
    <xf numFmtId="4" fontId="3" fillId="94" borderId="246" applyNumberFormat="0" applyProtection="0">
      <alignment horizontal="left" vertical="center" indent="1"/>
    </xf>
    <xf numFmtId="4" fontId="3" fillId="94" borderId="246" applyNumberFormat="0" applyProtection="0">
      <alignment horizontal="left" vertical="center" indent="1"/>
    </xf>
    <xf numFmtId="4" fontId="3" fillId="94" borderId="246" applyNumberFormat="0" applyProtection="0">
      <alignment horizontal="left" vertical="center" indent="1"/>
    </xf>
    <xf numFmtId="4" fontId="3" fillId="94" borderId="246" applyNumberFormat="0" applyProtection="0">
      <alignment horizontal="left" vertical="center" indent="1"/>
    </xf>
    <xf numFmtId="4" fontId="3" fillId="44" borderId="277"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81" fillId="44" borderId="245"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81" fillId="93" borderId="245" applyNumberFormat="0" applyProtection="0">
      <alignment horizontal="right" vertical="center"/>
    </xf>
    <xf numFmtId="4" fontId="3" fillId="51" borderId="240" applyNumberFormat="0" applyProtection="0">
      <alignment horizontal="right" vertical="center"/>
    </xf>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40" fillId="42" borderId="251" applyNumberFormat="0" applyAlignment="0" applyProtection="0"/>
    <xf numFmtId="0" fontId="66" fillId="72" borderId="267" applyNumberFormat="0" applyAlignment="0" applyProtection="0"/>
    <xf numFmtId="0" fontId="66" fillId="72" borderId="26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4" fillId="55" borderId="252" applyNumberFormat="0" applyFont="0" applyAlignment="0" applyProtection="0"/>
    <xf numFmtId="0" fontId="34" fillId="55" borderId="252" applyNumberFormat="0" applyFont="0" applyAlignment="0" applyProtection="0"/>
    <xf numFmtId="0" fontId="80" fillId="54" borderId="272" applyNumberFormat="0" applyProtection="0">
      <alignment horizontal="left" vertical="top" indent="1"/>
    </xf>
    <xf numFmtId="0" fontId="80" fillId="54" borderId="272" applyNumberFormat="0" applyProtection="0">
      <alignment horizontal="left" vertical="top" indent="1"/>
    </xf>
    <xf numFmtId="0" fontId="80" fillId="54" borderId="272" applyNumberFormat="0" applyProtection="0">
      <alignment horizontal="left" vertical="top"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50" borderId="273" applyNumberFormat="0" applyProtection="0">
      <alignment horizontal="right" vertical="center"/>
    </xf>
    <xf numFmtId="4" fontId="81" fillId="45" borderId="272"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8" borderId="267" applyNumberFormat="0" applyProtection="0">
      <alignment horizontal="righ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0" fontId="80" fillId="54" borderId="253" applyNumberFormat="0" applyProtection="0">
      <alignment horizontal="left" vertical="top" indent="1"/>
    </xf>
    <xf numFmtId="4" fontId="3" fillId="2" borderId="250" applyNumberFormat="0" applyProtection="0">
      <alignment horizontal="left" vertical="center" indent="1"/>
    </xf>
    <xf numFmtId="4" fontId="3" fillId="50" borderId="254" applyNumberFormat="0" applyProtection="0">
      <alignment horizontal="right" vertical="center"/>
    </xf>
    <xf numFmtId="4" fontId="3" fillId="50" borderId="254" applyNumberFormat="0" applyProtection="0">
      <alignment horizontal="right" vertical="center"/>
    </xf>
    <xf numFmtId="4" fontId="81" fillId="45" borderId="253" applyNumberFormat="0" applyProtection="0">
      <alignment horizontal="right" vertical="center"/>
    </xf>
    <xf numFmtId="4" fontId="3" fillId="45" borderId="250" applyNumberFormat="0" applyProtection="0">
      <alignment horizontal="right" vertical="center"/>
    </xf>
    <xf numFmtId="4" fontId="3" fillId="0" borderId="240" applyNumberFormat="0" applyProtection="0">
      <alignment horizontal="right" vertical="center"/>
    </xf>
    <xf numFmtId="0" fontId="41" fillId="3" borderId="242" applyNumberFormat="0" applyAlignment="0" applyProtection="0"/>
    <xf numFmtId="4" fontId="3" fillId="44" borderId="277" applyNumberFormat="0" applyProtection="0">
      <alignment horizontal="right" vertical="center"/>
    </xf>
    <xf numFmtId="0" fontId="80" fillId="54" borderId="253" applyNumberFormat="0" applyProtection="0">
      <alignment horizontal="left" vertical="top" indent="1"/>
    </xf>
    <xf numFmtId="4" fontId="3" fillId="50" borderId="254" applyNumberFormat="0" applyProtection="0">
      <alignment horizontal="right" vertical="center"/>
    </xf>
    <xf numFmtId="0" fontId="80" fillId="54" borderId="262" applyNumberFormat="0" applyProtection="0">
      <alignment horizontal="left" vertical="top" indent="1"/>
    </xf>
    <xf numFmtId="4" fontId="3" fillId="2" borderId="257" applyNumberFormat="0" applyProtection="0">
      <alignment horizontal="left" vertical="center" indent="1"/>
    </xf>
    <xf numFmtId="4" fontId="3" fillId="93" borderId="267" applyNumberFormat="0" applyProtection="0">
      <alignment horizontal="right" vertical="center"/>
    </xf>
    <xf numFmtId="4" fontId="77" fillId="54" borderId="262" applyNumberFormat="0" applyProtection="0">
      <alignment vertical="center"/>
    </xf>
    <xf numFmtId="4" fontId="81" fillId="44" borderId="262" applyNumberFormat="0" applyProtection="0">
      <alignment horizontal="right" vertical="center"/>
    </xf>
    <xf numFmtId="4" fontId="3" fillId="93" borderId="257" applyNumberFormat="0" applyProtection="0">
      <alignment horizontal="right" vertical="center"/>
    </xf>
    <xf numFmtId="4" fontId="3" fillId="48" borderId="250" applyNumberFormat="0" applyProtection="0">
      <alignment horizontal="right" vertical="center"/>
    </xf>
    <xf numFmtId="4" fontId="78" fillId="54" borderId="253" applyNumberFormat="0" applyProtection="0">
      <alignment vertical="center"/>
    </xf>
    <xf numFmtId="0" fontId="58" fillId="75" borderId="240" applyNumberFormat="0" applyAlignment="0" applyProtection="0"/>
    <xf numFmtId="4" fontId="3" fillId="92" borderId="267" applyNumberFormat="0" applyProtection="0">
      <alignment horizontal="right" vertical="center"/>
    </xf>
    <xf numFmtId="0" fontId="66" fillId="72" borderId="277" applyNumberFormat="0" applyAlignment="0" applyProtection="0"/>
    <xf numFmtId="4" fontId="3" fillId="90" borderId="250" applyNumberFormat="0" applyProtection="0">
      <alignment horizontal="left" vertical="center" indent="1"/>
    </xf>
    <xf numFmtId="4" fontId="3" fillId="90" borderId="250" applyNumberFormat="0" applyProtection="0">
      <alignment horizontal="left" vertical="center" indent="1"/>
    </xf>
    <xf numFmtId="4" fontId="79" fillId="90" borderId="250" applyNumberFormat="0" applyProtection="0">
      <alignment vertical="center"/>
    </xf>
    <xf numFmtId="4" fontId="3" fillId="90" borderId="250" applyNumberFormat="0" applyProtection="0">
      <alignment horizontal="left" vertical="center" indent="1"/>
    </xf>
    <xf numFmtId="4" fontId="79" fillId="90" borderId="250" applyNumberFormat="0" applyProtection="0">
      <alignment vertical="center"/>
    </xf>
    <xf numFmtId="4" fontId="3" fillId="90" borderId="250" applyNumberFormat="0" applyProtection="0">
      <alignment horizontal="left" vertical="center" indent="1"/>
    </xf>
    <xf numFmtId="0" fontId="58" fillId="75" borderId="240" applyNumberFormat="0" applyAlignment="0" applyProtection="0"/>
    <xf numFmtId="4" fontId="3" fillId="48" borderId="250" applyNumberFormat="0" applyProtection="0">
      <alignment horizontal="right" vertical="center"/>
    </xf>
    <xf numFmtId="4" fontId="3" fillId="90" borderId="250" applyNumberFormat="0" applyProtection="0">
      <alignment horizontal="left" vertical="center" indent="1"/>
    </xf>
    <xf numFmtId="0" fontId="58" fillId="75" borderId="240" applyNumberFormat="0" applyAlignment="0" applyProtection="0"/>
    <xf numFmtId="4" fontId="3" fillId="2" borderId="250" applyNumberFormat="0" applyProtection="0">
      <alignment horizontal="left" vertical="center" indent="1"/>
    </xf>
    <xf numFmtId="0" fontId="80" fillId="54" borderId="253" applyNumberFormat="0" applyProtection="0">
      <alignment horizontal="left" vertical="top"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48" borderId="267" applyNumberFormat="0" applyProtection="0">
      <alignment horizontal="right" vertical="center"/>
    </xf>
    <xf numFmtId="4" fontId="3" fillId="2" borderId="250" applyNumberFormat="0" applyProtection="0">
      <alignment horizontal="left" vertical="center" indent="1"/>
    </xf>
    <xf numFmtId="4" fontId="3" fillId="48" borderId="267" applyNumberFormat="0" applyProtection="0">
      <alignment horizontal="right" vertical="center"/>
    </xf>
    <xf numFmtId="0" fontId="66" fillId="72" borderId="240" applyNumberFormat="0" applyAlignment="0" applyProtection="0"/>
    <xf numFmtId="0" fontId="66" fillId="72" borderId="250" applyNumberFormat="0" applyAlignment="0" applyProtection="0"/>
    <xf numFmtId="0" fontId="66" fillId="72" borderId="250" applyNumberFormat="0" applyAlignment="0" applyProtection="0"/>
    <xf numFmtId="0" fontId="98" fillId="42" borderId="231" applyNumberFormat="0" applyAlignment="0" applyProtection="0"/>
    <xf numFmtId="0" fontId="66" fillId="72" borderId="268" applyNumberFormat="0" applyAlignment="0" applyProtection="0"/>
    <xf numFmtId="0" fontId="80" fillId="54" borderId="253" applyNumberFormat="0" applyProtection="0">
      <alignment horizontal="left" vertical="top" indent="1"/>
    </xf>
    <xf numFmtId="0" fontId="15" fillId="55" borderId="233" applyNumberFormat="0" applyFont="0" applyAlignment="0" applyProtection="0"/>
    <xf numFmtId="4" fontId="3" fillId="52" borderId="250" applyNumberFormat="0" applyProtection="0">
      <alignment horizontal="right" vertical="center"/>
    </xf>
    <xf numFmtId="0" fontId="80" fillId="54" borderId="262" applyNumberFormat="0" applyProtection="0">
      <alignment horizontal="left" vertical="top" indent="1"/>
    </xf>
    <xf numFmtId="4" fontId="3" fillId="54" borderId="267" applyNumberFormat="0" applyProtection="0">
      <alignment vertical="center"/>
    </xf>
    <xf numFmtId="0" fontId="66" fillId="72" borderId="250" applyNumberFormat="0" applyAlignment="0" applyProtection="0"/>
    <xf numFmtId="4" fontId="3" fillId="2" borderId="250" applyNumberFormat="0" applyProtection="0">
      <alignment horizontal="left" vertical="center" indent="1"/>
    </xf>
    <xf numFmtId="0" fontId="6" fillId="96" borderId="247" applyNumberFormat="0">
      <protection locked="0"/>
    </xf>
    <xf numFmtId="0" fontId="3" fillId="6" borderId="245" applyNumberFormat="0" applyProtection="0">
      <alignment horizontal="left" vertical="top" indent="1"/>
    </xf>
    <xf numFmtId="0" fontId="6" fillId="6" borderId="245" applyNumberFormat="0" applyProtection="0">
      <alignment horizontal="left" vertical="top" indent="1"/>
    </xf>
    <xf numFmtId="0" fontId="3" fillId="6" borderId="240" applyNumberFormat="0" applyProtection="0">
      <alignment horizontal="left" vertical="center" indent="1"/>
    </xf>
    <xf numFmtId="0" fontId="3" fillId="5" borderId="245" applyNumberFormat="0" applyProtection="0">
      <alignment horizontal="left" vertical="top" indent="1"/>
    </xf>
    <xf numFmtId="0" fontId="6" fillId="5" borderId="245" applyNumberFormat="0" applyProtection="0">
      <alignment horizontal="left" vertical="top" indent="1"/>
    </xf>
    <xf numFmtId="0" fontId="3" fillId="91" borderId="245" applyNumberFormat="0" applyProtection="0">
      <alignment horizontal="left" vertical="top" indent="1"/>
    </xf>
    <xf numFmtId="0" fontId="3" fillId="91" borderId="245" applyNumberFormat="0" applyProtection="0">
      <alignment horizontal="left" vertical="top" indent="1"/>
    </xf>
    <xf numFmtId="0" fontId="3" fillId="95" borderId="245" applyNumberFormat="0" applyProtection="0">
      <alignment horizontal="left" vertical="top" indent="1"/>
    </xf>
    <xf numFmtId="0" fontId="3" fillId="95" borderId="245" applyNumberFormat="0" applyProtection="0">
      <alignment horizontal="left" vertical="top" indent="1"/>
    </xf>
    <xf numFmtId="0" fontId="3" fillId="3" borderId="240" applyNumberFormat="0" applyProtection="0">
      <alignment horizontal="left" vertical="center" indent="1"/>
    </xf>
    <xf numFmtId="4" fontId="3" fillId="91" borderId="246" applyNumberFormat="0" applyProtection="0">
      <alignment horizontal="left" vertical="center" indent="1"/>
    </xf>
    <xf numFmtId="4" fontId="3" fillId="6" borderId="246" applyNumberFormat="0" applyProtection="0">
      <alignment horizontal="left" vertical="center" indent="1"/>
    </xf>
    <xf numFmtId="4" fontId="3" fillId="51" borderId="240" applyNumberFormat="0" applyProtection="0">
      <alignment horizontal="right" vertical="center"/>
    </xf>
    <xf numFmtId="4" fontId="3" fillId="51" borderId="240" applyNumberFormat="0" applyProtection="0">
      <alignment horizontal="right" vertical="center"/>
    </xf>
    <xf numFmtId="4" fontId="81" fillId="51" borderId="245"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81" fillId="52" borderId="245" applyNumberFormat="0" applyProtection="0">
      <alignment horizontal="right" vertical="center"/>
    </xf>
    <xf numFmtId="4" fontId="3" fillId="52"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81" fillId="48" borderId="245" applyNumberFormat="0" applyProtection="0">
      <alignment horizontal="right" vertical="center"/>
    </xf>
    <xf numFmtId="4" fontId="3" fillId="48" borderId="240" applyNumberFormat="0" applyProtection="0">
      <alignment horizontal="right" vertical="center"/>
    </xf>
    <xf numFmtId="4" fontId="81" fillId="48" borderId="245"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81" fillId="50" borderId="245" applyNumberFormat="0" applyProtection="0">
      <alignment horizontal="right" vertical="center"/>
    </xf>
    <xf numFmtId="4" fontId="3" fillId="50" borderId="246"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81" fillId="43" borderId="245"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81" fillId="38" borderId="245" applyNumberFormat="0" applyProtection="0">
      <alignment horizontal="right" vertical="center"/>
    </xf>
    <xf numFmtId="4" fontId="3" fillId="38" borderId="240" applyNumberFormat="0" applyProtection="0">
      <alignment horizontal="right" vertical="center"/>
    </xf>
    <xf numFmtId="4" fontId="81" fillId="38" borderId="245" applyNumberFormat="0" applyProtection="0">
      <alignment horizontal="right" vertical="center"/>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0" fontId="80" fillId="54" borderId="245" applyNumberFormat="0" applyProtection="0">
      <alignment horizontal="left" vertical="top" indent="1"/>
    </xf>
    <xf numFmtId="0" fontId="80" fillId="54" borderId="245" applyNumberFormat="0" applyProtection="0">
      <alignment horizontal="left" vertical="top"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77" fillId="54" borderId="245" applyNumberFormat="0" applyProtection="0">
      <alignment horizontal="left" vertical="center" indent="1"/>
    </xf>
    <xf numFmtId="4" fontId="3" fillId="90" borderId="240" applyNumberFormat="0" applyProtection="0">
      <alignment horizontal="left" vertical="center" indent="1"/>
    </xf>
    <xf numFmtId="4" fontId="77" fillId="54" borderId="245" applyNumberFormat="0" applyProtection="0">
      <alignment horizontal="left" vertical="center" indent="1"/>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6"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6" borderId="242" applyNumberFormat="0" applyAlignment="0" applyProtection="0"/>
    <xf numFmtId="0" fontId="76" fillId="75" borderId="242" applyNumberFormat="0" applyAlignment="0" applyProtection="0"/>
    <xf numFmtId="0" fontId="76" fillId="75" borderId="242" applyNumberFormat="0" applyAlignment="0" applyProtection="0"/>
    <xf numFmtId="0" fontId="76" fillId="76" borderId="242" applyNumberFormat="0" applyAlignment="0" applyProtection="0"/>
    <xf numFmtId="0" fontId="76" fillId="75" borderId="242" applyNumberFormat="0" applyAlignment="0" applyProtection="0"/>
    <xf numFmtId="4" fontId="3" fillId="6" borderId="263" applyNumberFormat="0" applyProtection="0">
      <alignment horizontal="left" vertical="center" indent="1"/>
    </xf>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6" fillId="71" borderId="243" applyNumberFormat="0" applyFont="0" applyAlignment="0" applyProtection="0"/>
    <xf numFmtId="4" fontId="3" fillId="92" borderId="257" applyNumberFormat="0" applyProtection="0">
      <alignment horizontal="right" vertical="center"/>
    </xf>
    <xf numFmtId="4" fontId="3" fillId="92"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81" fillId="38" borderId="262" applyNumberFormat="0" applyProtection="0">
      <alignment horizontal="right" vertical="center"/>
    </xf>
    <xf numFmtId="0" fontId="80" fillId="54" borderId="262" applyNumberFormat="0" applyProtection="0">
      <alignment horizontal="left" vertical="top" indent="1"/>
    </xf>
    <xf numFmtId="4" fontId="77" fillId="54" borderId="262" applyNumberFormat="0" applyProtection="0">
      <alignment horizontal="left" vertical="center" indent="1"/>
    </xf>
    <xf numFmtId="4" fontId="3" fillId="54" borderId="257" applyNumberFormat="0" applyProtection="0">
      <alignment vertical="center"/>
    </xf>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6"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79" applyNumberFormat="0" applyAlignment="0" applyProtection="0"/>
    <xf numFmtId="0" fontId="37" fillId="3"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9" fillId="76" borderId="231"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58" fillId="75" borderId="230" applyNumberFormat="0" applyAlignment="0" applyProtection="0"/>
    <xf numFmtId="0" fontId="40" fillId="3" borderId="231" applyNumberFormat="0" applyAlignment="0" applyProtection="0"/>
    <xf numFmtId="0" fontId="40" fillId="42" borderId="231"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1"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30" applyNumberFormat="0" applyAlignment="0" applyProtection="0"/>
    <xf numFmtId="0" fontId="66" fillId="72" borderId="250" applyNumberFormat="0" applyAlignment="0" applyProtection="0"/>
    <xf numFmtId="0" fontId="40" fillId="42" borderId="231" applyNumberFormat="0" applyAlignment="0" applyProtection="0"/>
    <xf numFmtId="0" fontId="40" fillId="42" borderId="231" applyNumberFormat="0" applyAlignment="0" applyProtection="0"/>
    <xf numFmtId="0" fontId="40" fillId="42" borderId="231" applyNumberFormat="0" applyAlignment="0" applyProtection="0"/>
    <xf numFmtId="0" fontId="40" fillId="42" borderId="231" applyNumberFormat="0" applyAlignment="0" applyProtection="0"/>
    <xf numFmtId="0" fontId="66" fillId="72" borderId="268" applyNumberFormat="0" applyAlignment="0" applyProtection="0"/>
    <xf numFmtId="0" fontId="66" fillId="72" borderId="268" applyNumberFormat="0" applyAlignment="0" applyProtection="0"/>
    <xf numFmtId="0" fontId="66" fillId="72" borderId="267" applyNumberFormat="0" applyAlignment="0" applyProtection="0"/>
    <xf numFmtId="0" fontId="40" fillId="42" borderId="251" applyNumberFormat="0" applyAlignment="0" applyProtection="0"/>
    <xf numFmtId="0" fontId="66" fillId="72" borderId="267" applyNumberFormat="0" applyAlignment="0" applyProtection="0"/>
    <xf numFmtId="0" fontId="66" fillId="72" borderId="28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4" fillId="55" borderId="252" applyNumberFormat="0" applyFont="0" applyAlignment="0" applyProtection="0"/>
    <xf numFmtId="0" fontId="34" fillId="55" borderId="252" applyNumberFormat="0" applyFont="0" applyAlignment="0" applyProtection="0"/>
    <xf numFmtId="0" fontId="80" fillId="54" borderId="272" applyNumberFormat="0" applyProtection="0">
      <alignment horizontal="left" vertical="top" indent="1"/>
    </xf>
    <xf numFmtId="0" fontId="80" fillId="54" borderId="272" applyNumberFormat="0" applyProtection="0">
      <alignment horizontal="left" vertical="top" indent="1"/>
    </xf>
    <xf numFmtId="4" fontId="3" fillId="2" borderId="267" applyNumberFormat="0" applyProtection="0">
      <alignment horizontal="left" vertical="center" indent="1"/>
    </xf>
    <xf numFmtId="4" fontId="81" fillId="43" borderId="272" applyNumberFormat="0" applyProtection="0">
      <alignment horizontal="right" vertical="center"/>
    </xf>
    <xf numFmtId="4" fontId="3" fillId="50" borderId="273" applyNumberFormat="0" applyProtection="0">
      <alignment horizontal="right" vertical="center"/>
    </xf>
    <xf numFmtId="4" fontId="3" fillId="48" borderId="267" applyNumberFormat="0" applyProtection="0">
      <alignment horizontal="right" vertical="center"/>
    </xf>
    <xf numFmtId="4" fontId="77" fillId="54" borderId="253"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90" borderId="250" applyNumberFormat="0" applyProtection="0">
      <alignment horizontal="left" vertical="center" indent="1"/>
    </xf>
    <xf numFmtId="4" fontId="3" fillId="38" borderId="250" applyNumberFormat="0" applyProtection="0">
      <alignment horizontal="right" vertical="center"/>
    </xf>
    <xf numFmtId="4" fontId="3" fillId="92" borderId="250" applyNumberFormat="0" applyProtection="0">
      <alignment horizontal="right" vertical="center"/>
    </xf>
    <xf numFmtId="4" fontId="3" fillId="50" borderId="254" applyNumberFormat="0" applyProtection="0">
      <alignment horizontal="right" vertical="center"/>
    </xf>
    <xf numFmtId="4" fontId="3" fillId="50" borderId="254" applyNumberFormat="0" applyProtection="0">
      <alignment horizontal="right" vertical="center"/>
    </xf>
    <xf numFmtId="4" fontId="3" fillId="45" borderId="250" applyNumberFormat="0" applyProtection="0">
      <alignment horizontal="right" vertical="center"/>
    </xf>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3" fillId="71" borderId="230" applyNumberFormat="0" applyFont="0" applyAlignment="0" applyProtection="0"/>
    <xf numFmtId="0" fontId="15" fillId="55" borderId="233" applyNumberFormat="0" applyFont="0" applyAlignment="0" applyProtection="0"/>
    <xf numFmtId="0" fontId="15" fillId="55" borderId="233" applyNumberFormat="0" applyFont="0" applyAlignment="0" applyProtection="0"/>
    <xf numFmtId="0" fontId="37" fillId="3" borderId="231" applyNumberFormat="0" applyAlignment="0" applyProtection="0"/>
    <xf numFmtId="4" fontId="3" fillId="48" borderId="250" applyNumberFormat="0" applyProtection="0">
      <alignment horizontal="right" vertical="center"/>
    </xf>
    <xf numFmtId="4" fontId="3" fillId="48" borderId="250" applyNumberFormat="0" applyProtection="0">
      <alignment horizontal="right" vertical="center"/>
    </xf>
    <xf numFmtId="4" fontId="81" fillId="52" borderId="253"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81" fillId="51" borderId="253"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3" fillId="54"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79" fillId="90" borderId="230" applyNumberFormat="0" applyProtection="0">
      <alignment vertical="center"/>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90"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38"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92"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5"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48"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2"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51"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93"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44"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4" fontId="3" fillId="91" borderId="230" applyNumberFormat="0" applyProtection="0">
      <alignment horizontal="right" vertical="center"/>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3"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4"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5"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0" fontId="3" fillId="6" borderId="230" applyNumberFormat="0" applyProtection="0">
      <alignment horizontal="left" vertical="center" indent="1"/>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3" fillId="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4" fontId="79" fillId="10" borderId="230" applyNumberFormat="0" applyProtection="0">
      <alignment horizontal="right" vertical="center"/>
    </xf>
    <xf numFmtId="0" fontId="6" fillId="103" borderId="232" applyNumberFormat="0" applyProtection="0">
      <alignment horizontal="left" vertical="center" indent="1"/>
    </xf>
    <xf numFmtId="0" fontId="6" fillId="103" borderId="232"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4" fontId="3" fillId="2" borderId="230" applyNumberFormat="0" applyProtection="0">
      <alignment horizontal="left" vertical="center" indent="1"/>
    </xf>
    <xf numFmtId="0" fontId="6" fillId="103" borderId="232" applyNumberFormat="0" applyProtection="0">
      <alignment horizontal="left" vertical="center" indent="1"/>
    </xf>
    <xf numFmtId="0" fontId="6" fillId="103" borderId="232" applyNumberFormat="0" applyProtection="0">
      <alignment horizontal="left" vertical="center" indent="1"/>
    </xf>
    <xf numFmtId="0" fontId="6" fillId="103" borderId="232" applyNumberFormat="0" applyProtection="0">
      <alignment horizontal="left" vertical="center" indent="1"/>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88" fillId="96" borderId="23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0" fontId="80" fillId="54" borderId="253" applyNumberFormat="0" applyProtection="0">
      <alignment horizontal="left" vertical="top" indent="1"/>
    </xf>
    <xf numFmtId="4" fontId="79" fillId="90" borderId="250" applyNumberFormat="0" applyProtection="0">
      <alignment vertical="center"/>
    </xf>
    <xf numFmtId="4" fontId="3" fillId="50" borderId="254" applyNumberFormat="0" applyProtection="0">
      <alignment horizontal="right" vertical="center"/>
    </xf>
    <xf numFmtId="4" fontId="3" fillId="50" borderId="254" applyNumberFormat="0" applyProtection="0">
      <alignment horizontal="right" vertical="center"/>
    </xf>
    <xf numFmtId="4" fontId="81" fillId="50" borderId="253" applyNumberFormat="0" applyProtection="0">
      <alignment horizontal="right" vertical="center"/>
    </xf>
    <xf numFmtId="4" fontId="3" fillId="50" borderId="254" applyNumberFormat="0" applyProtection="0">
      <alignment horizontal="right" vertical="center"/>
    </xf>
    <xf numFmtId="0" fontId="58" fillId="75" borderId="240" applyNumberFormat="0" applyAlignment="0" applyProtection="0"/>
    <xf numFmtId="0" fontId="58" fillId="75" borderId="240" applyNumberFormat="0" applyAlignment="0" applyProtection="0"/>
    <xf numFmtId="0" fontId="66" fillId="72" borderId="267" applyNumberFormat="0" applyAlignment="0" applyProtection="0"/>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6" fillId="91" borderId="262" applyNumberFormat="0" applyProtection="0">
      <alignment horizontal="left" vertical="center" indent="1"/>
    </xf>
    <xf numFmtId="0" fontId="3" fillId="4" borderId="257" applyNumberFormat="0" applyProtection="0">
      <alignment horizontal="left" vertical="center"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4" fillId="95" borderId="248" applyBorder="0"/>
    <xf numFmtId="4" fontId="81"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1"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3" fillId="55" borderId="245" applyNumberFormat="0" applyProtection="0">
      <alignment vertical="center"/>
    </xf>
    <xf numFmtId="4" fontId="84" fillId="55" borderId="245"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84" fillId="55" borderId="245"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79" fillId="97" borderId="247" applyNumberFormat="0" applyProtection="0">
      <alignment vertical="center"/>
    </xf>
    <xf numFmtId="4" fontId="81" fillId="55"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1" fillId="55"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4" fontId="83" fillId="3" borderId="245" applyNumberFormat="0" applyProtection="0">
      <alignment horizontal="left" vertical="center" indent="1"/>
    </xf>
    <xf numFmtId="0" fontId="81"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1"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0" fontId="83" fillId="55" borderId="245" applyNumberFormat="0" applyProtection="0">
      <alignment horizontal="left" vertical="top" indent="1"/>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81" fillId="6" borderId="245"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84" fillId="6" borderId="245"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84" fillId="6" borderId="245"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81" fillId="91" borderId="245"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81" fillId="91" borderId="245"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0" fontId="81"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1"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83" fillId="91" borderId="245" applyNumberFormat="0" applyProtection="0">
      <alignment horizontal="left" vertical="top" indent="1"/>
    </xf>
    <xf numFmtId="0" fontId="3" fillId="5" borderId="257"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0" fontId="3" fillId="5" borderId="257"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4" fontId="86" fillId="98" borderId="246" applyNumberFormat="0" applyProtection="0">
      <alignment horizontal="left" vertical="center" indent="1"/>
    </xf>
    <xf numFmtId="0" fontId="3" fillId="99" borderId="247"/>
    <xf numFmtId="0" fontId="3" fillId="99" borderId="247"/>
    <xf numFmtId="0" fontId="3" fillId="99" borderId="247"/>
    <xf numFmtId="0" fontId="3" fillId="99" borderId="247"/>
    <xf numFmtId="0" fontId="3" fillId="99" borderId="247"/>
    <xf numFmtId="0" fontId="3" fillId="99" borderId="247"/>
    <xf numFmtId="0" fontId="3" fillId="99" borderId="247"/>
    <xf numFmtId="4" fontId="87" fillId="6" borderId="245"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7" fillId="6" borderId="245"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6" fillId="96" borderId="264" applyNumberFormat="0">
      <protection locked="0"/>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4" fontId="81"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4" fillId="55" borderId="262"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3" fillId="3" borderId="262" applyNumberFormat="0" applyProtection="0">
      <alignment horizontal="left" vertical="center" indent="1"/>
    </xf>
    <xf numFmtId="0" fontId="83" fillId="55" borderId="262" applyNumberFormat="0" applyProtection="0">
      <alignment horizontal="left" vertical="top" indent="1"/>
    </xf>
    <xf numFmtId="0" fontId="3" fillId="71" borderId="277" applyNumberFormat="0" applyFont="0" applyAlignment="0" applyProtection="0"/>
    <xf numFmtId="4" fontId="3" fillId="94" borderId="283" applyNumberFormat="0" applyProtection="0">
      <alignment horizontal="left" vertical="center" indent="1"/>
    </xf>
    <xf numFmtId="0" fontId="34" fillId="55" borderId="252" applyNumberFormat="0" applyFont="0" applyAlignment="0" applyProtection="0"/>
    <xf numFmtId="0" fontId="58" fillId="75" borderId="267" applyNumberFormat="0" applyAlignment="0" applyProtection="0"/>
    <xf numFmtId="4" fontId="3" fillId="92" borderId="277" applyNumberFormat="0" applyProtection="0">
      <alignment horizontal="right" vertical="center"/>
    </xf>
    <xf numFmtId="0" fontId="58" fillId="75" borderId="267" applyNumberFormat="0" applyAlignment="0" applyProtection="0"/>
    <xf numFmtId="4" fontId="6" fillId="95" borderId="273" applyNumberFormat="0" applyProtection="0">
      <alignment horizontal="left" vertical="center" indent="1"/>
    </xf>
    <xf numFmtId="0" fontId="66" fillId="72" borderId="257" applyNumberFormat="0" applyAlignment="0" applyProtection="0"/>
    <xf numFmtId="4" fontId="3" fillId="48" borderId="277" applyNumberFormat="0" applyProtection="0">
      <alignment horizontal="right" vertical="center"/>
    </xf>
    <xf numFmtId="0" fontId="3" fillId="91"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4" fontId="3" fillId="54" borderId="267" applyNumberFormat="0" applyProtection="0">
      <alignment vertical="center"/>
    </xf>
    <xf numFmtId="0" fontId="37" fillId="3" borderId="251" applyNumberFormat="0" applyAlignment="0" applyProtection="0"/>
    <xf numFmtId="0" fontId="34" fillId="55" borderId="252" applyNumberFormat="0" applyFont="0" applyAlignment="0" applyProtection="0"/>
    <xf numFmtId="0" fontId="34" fillId="55" borderId="252" applyNumberFormat="0" applyFon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66" fillId="72" borderId="267" applyNumberFormat="0" applyAlignment="0" applyProtection="0"/>
    <xf numFmtId="0" fontId="66" fillId="72" borderId="268" applyNumberFormat="0" applyAlignment="0" applyProtection="0"/>
    <xf numFmtId="0" fontId="66" fillId="72" borderId="267" applyNumberFormat="0" applyAlignment="0" applyProtection="0"/>
    <xf numFmtId="0" fontId="40" fillId="42" borderId="251" applyNumberFormat="0" applyAlignment="0" applyProtection="0"/>
    <xf numFmtId="0" fontId="40" fillId="42" borderId="251" applyNumberFormat="0" applyAlignment="0" applyProtection="0"/>
    <xf numFmtId="0" fontId="66" fillId="72" borderId="257" applyNumberFormat="0" applyAlignment="0" applyProtection="0"/>
    <xf numFmtId="0" fontId="66" fillId="72" borderId="277" applyNumberFormat="0" applyAlignment="0" applyProtection="0"/>
    <xf numFmtId="0" fontId="40" fillId="42" borderId="251" applyNumberFormat="0" applyAlignment="0" applyProtection="0"/>
    <xf numFmtId="0" fontId="58" fillId="75" borderId="267" applyNumberFormat="0" applyAlignment="0" applyProtection="0"/>
    <xf numFmtId="0" fontId="37" fillId="3" borderId="251" applyNumberFormat="0" applyAlignment="0" applyProtection="0"/>
    <xf numFmtId="0" fontId="37" fillId="3" borderId="251" applyNumberFormat="0" applyAlignment="0" applyProtection="0"/>
    <xf numFmtId="0" fontId="3" fillId="71" borderId="277" applyNumberFormat="0" applyFont="0" applyAlignment="0" applyProtection="0"/>
    <xf numFmtId="0" fontId="6" fillId="71" borderId="260"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6" fillId="71" borderId="260" applyNumberFormat="0" applyFont="0" applyAlignment="0" applyProtection="0"/>
    <xf numFmtId="0" fontId="3" fillId="71" borderId="257" applyNumberFormat="0" applyFont="0" applyAlignment="0" applyProtection="0"/>
    <xf numFmtId="0" fontId="76" fillId="75" borderId="259" applyNumberFormat="0" applyAlignment="0" applyProtection="0"/>
    <xf numFmtId="4" fontId="79" fillId="90" borderId="257" applyNumberFormat="0" applyProtection="0">
      <alignment vertical="center"/>
    </xf>
    <xf numFmtId="4" fontId="3" fillId="38" borderId="257" applyNumberFormat="0" applyProtection="0">
      <alignment horizontal="right" vertical="center"/>
    </xf>
    <xf numFmtId="4" fontId="3" fillId="6" borderId="263" applyNumberFormat="0" applyProtection="0">
      <alignment horizontal="left" vertical="center" indent="1"/>
    </xf>
    <xf numFmtId="4" fontId="3" fillId="91" borderId="263" applyNumberFormat="0" applyProtection="0">
      <alignment horizontal="left" vertical="center" indent="1"/>
    </xf>
    <xf numFmtId="0" fontId="3" fillId="3" borderId="257" applyNumberFormat="0" applyProtection="0">
      <alignment horizontal="left" vertical="center" indent="1"/>
    </xf>
    <xf numFmtId="0" fontId="6"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4" borderId="257" applyNumberFormat="0" applyProtection="0">
      <alignment horizontal="left" vertical="center"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5" borderId="257" applyNumberFormat="0" applyProtection="0">
      <alignment horizontal="left" vertical="center"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6" fillId="6" borderId="262"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80" fillId="54" borderId="282" applyNumberFormat="0" applyProtection="0">
      <alignment horizontal="left" vertical="top" indent="1"/>
    </xf>
    <xf numFmtId="0" fontId="6" fillId="6" borderId="262"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62" applyNumberFormat="0" applyProtection="0">
      <alignment horizontal="left" vertical="top" indent="1"/>
    </xf>
    <xf numFmtId="0" fontId="3" fillId="6" borderId="262" applyNumberFormat="0" applyProtection="0">
      <alignment horizontal="left" vertical="top" indent="1"/>
    </xf>
    <xf numFmtId="4" fontId="6" fillId="95" borderId="283" applyNumberFormat="0" applyProtection="0">
      <alignment horizontal="left" vertical="center" indent="1"/>
    </xf>
    <xf numFmtId="0" fontId="3" fillId="95" borderId="282" applyNumberFormat="0" applyProtection="0">
      <alignment horizontal="left" vertical="top" indent="1"/>
    </xf>
    <xf numFmtId="4" fontId="79" fillId="97" borderId="264" applyNumberFormat="0" applyProtection="0">
      <alignment vertical="center"/>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3" fillId="3" borderId="262" applyNumberFormat="0" applyProtection="0">
      <alignment horizontal="left" vertical="center" indent="1"/>
    </xf>
    <xf numFmtId="0" fontId="81" fillId="55" borderId="262" applyNumberFormat="0" applyProtection="0">
      <alignment horizontal="left" vertical="top" indent="1"/>
    </xf>
    <xf numFmtId="0" fontId="83" fillId="55" borderId="262" applyNumberFormat="0" applyProtection="0">
      <alignment horizontal="left" vertical="top" indent="1"/>
    </xf>
    <xf numFmtId="0" fontId="83" fillId="55" borderId="262" applyNumberFormat="0" applyProtection="0">
      <alignment horizontal="left" vertical="top" indent="1"/>
    </xf>
    <xf numFmtId="0" fontId="83" fillId="55" borderId="262" applyNumberFormat="0" applyProtection="0">
      <alignment horizontal="left" vertical="top" indent="1"/>
    </xf>
    <xf numFmtId="0" fontId="81" fillId="55" borderId="262" applyNumberFormat="0" applyProtection="0">
      <alignment horizontal="left" vertical="top" indent="1"/>
    </xf>
    <xf numFmtId="0" fontId="83" fillId="55" borderId="262" applyNumberFormat="0" applyProtection="0">
      <alignment horizontal="left" vertical="top" indent="1"/>
    </xf>
    <xf numFmtId="0" fontId="83" fillId="55" borderId="262" applyNumberFormat="0" applyProtection="0">
      <alignment horizontal="left" vertical="top" indent="1"/>
    </xf>
    <xf numFmtId="0" fontId="83" fillId="55" borderId="262" applyNumberFormat="0" applyProtection="0">
      <alignment horizontal="left" vertical="top" indent="1"/>
    </xf>
    <xf numFmtId="0" fontId="3" fillId="71" borderId="267" applyNumberFormat="0" applyFont="0" applyAlignment="0" applyProtection="0"/>
    <xf numFmtId="0" fontId="66" fillId="72" borderId="287" applyNumberFormat="0" applyAlignment="0" applyProtection="0"/>
    <xf numFmtId="0" fontId="66" fillId="72" borderId="287" applyNumberFormat="0" applyAlignment="0" applyProtection="0"/>
    <xf numFmtId="0" fontId="66" fillId="72" borderId="267" applyNumberFormat="0" applyAlignment="0" applyProtection="0"/>
    <xf numFmtId="0" fontId="66" fillId="72" borderId="287" applyNumberFormat="0" applyAlignment="0" applyProtection="0"/>
    <xf numFmtId="0" fontId="3" fillId="6" borderId="250" applyNumberFormat="0" applyProtection="0">
      <alignment horizontal="left" vertical="center" indent="1"/>
    </xf>
    <xf numFmtId="0" fontId="3" fillId="5" borderId="250" applyNumberFormat="0" applyProtection="0">
      <alignment horizontal="left" vertical="center" indent="1"/>
    </xf>
    <xf numFmtId="0" fontId="3" fillId="4" borderId="250" applyNumberFormat="0" applyProtection="0">
      <alignment horizontal="left" vertical="center" indent="1"/>
    </xf>
    <xf numFmtId="0" fontId="3" fillId="3" borderId="250" applyNumberFormat="0" applyProtection="0">
      <alignment horizontal="left" vertical="center" indent="1"/>
    </xf>
    <xf numFmtId="0" fontId="66" fillId="72" borderId="267" applyNumberFormat="0" applyAlignment="0" applyProtection="0"/>
    <xf numFmtId="4" fontId="3" fillId="2" borderId="250" applyNumberFormat="0" applyProtection="0">
      <alignment horizontal="left" vertical="center" indent="1"/>
    </xf>
    <xf numFmtId="0" fontId="66" fillId="72" borderId="288" applyNumberFormat="0" applyAlignment="0" applyProtection="0"/>
    <xf numFmtId="0" fontId="3" fillId="71" borderId="267" applyNumberFormat="0" applyFont="0" applyAlignment="0" applyProtection="0"/>
    <xf numFmtId="0" fontId="3" fillId="71" borderId="287" applyNumberFormat="0" applyFont="0" applyAlignment="0" applyProtection="0"/>
    <xf numFmtId="4" fontId="3" fillId="93" borderId="287" applyNumberFormat="0" applyProtection="0">
      <alignment horizontal="right" vertical="center"/>
    </xf>
    <xf numFmtId="4" fontId="3" fillId="54" borderId="267" applyNumberFormat="0" applyProtection="0">
      <alignment vertical="center"/>
    </xf>
    <xf numFmtId="4" fontId="3" fillId="54" borderId="267" applyNumberFormat="0" applyProtection="0">
      <alignment vertical="center"/>
    </xf>
    <xf numFmtId="4" fontId="3" fillId="90" borderId="267" applyNumberFormat="0" applyProtection="0">
      <alignment horizontal="left" vertical="center" indent="1"/>
    </xf>
    <xf numFmtId="4" fontId="77" fillId="54" borderId="272" applyNumberFormat="0" applyProtection="0">
      <alignment vertical="center"/>
    </xf>
    <xf numFmtId="0" fontId="66" fillId="72" borderId="267" applyNumberFormat="0" applyAlignment="0" applyProtection="0"/>
    <xf numFmtId="4" fontId="3" fillId="54" borderId="267" applyNumberFormat="0" applyProtection="0">
      <alignment vertical="center"/>
    </xf>
    <xf numFmtId="4" fontId="3" fillId="90" borderId="267" applyNumberFormat="0" applyProtection="0">
      <alignment horizontal="left" vertical="center" indent="1"/>
    </xf>
    <xf numFmtId="0" fontId="66" fillId="72" borderId="287" applyNumberFormat="0" applyAlignment="0" applyProtection="0"/>
    <xf numFmtId="0" fontId="3" fillId="71" borderId="267" applyNumberFormat="0" applyFont="0" applyAlignment="0" applyProtection="0"/>
    <xf numFmtId="0" fontId="3" fillId="71" borderId="267" applyNumberFormat="0" applyFont="0" applyAlignment="0" applyProtection="0"/>
    <xf numFmtId="4" fontId="78" fillId="54" borderId="272" applyNumberFormat="0" applyProtection="0">
      <alignment vertical="center"/>
    </xf>
    <xf numFmtId="0" fontId="66" fillId="72" borderId="267" applyNumberFormat="0" applyAlignment="0" applyProtection="0"/>
    <xf numFmtId="0" fontId="3" fillId="71" borderId="267" applyNumberFormat="0" applyFont="0" applyAlignment="0" applyProtection="0"/>
    <xf numFmtId="0" fontId="3" fillId="71" borderId="287" applyNumberFormat="0" applyFont="0" applyAlignment="0" applyProtection="0"/>
    <xf numFmtId="0" fontId="66" fillId="72" borderId="267" applyNumberFormat="0" applyAlignment="0" applyProtection="0"/>
    <xf numFmtId="0" fontId="3" fillId="71" borderId="267" applyNumberFormat="0" applyFont="0" applyAlignment="0" applyProtection="0"/>
    <xf numFmtId="0" fontId="66" fillId="72" borderId="287" applyNumberFormat="0" applyAlignment="0" applyProtection="0"/>
    <xf numFmtId="0" fontId="3" fillId="71" borderId="267" applyNumberFormat="0" applyFont="0" applyAlignment="0" applyProtection="0"/>
    <xf numFmtId="0" fontId="76" fillId="75" borderId="269" applyNumberFormat="0" applyAlignment="0" applyProtection="0"/>
    <xf numFmtId="4" fontId="3" fillId="54" borderId="267" applyNumberFormat="0" applyProtection="0">
      <alignment vertical="center"/>
    </xf>
    <xf numFmtId="0" fontId="3" fillId="71" borderId="267" applyNumberFormat="0" applyFont="0" applyAlignment="0" applyProtection="0"/>
    <xf numFmtId="4" fontId="3" fillId="54" borderId="267" applyNumberFormat="0" applyProtection="0">
      <alignment vertical="center"/>
    </xf>
    <xf numFmtId="0" fontId="66" fillId="72" borderId="287" applyNumberFormat="0" applyAlignment="0" applyProtection="0"/>
    <xf numFmtId="0" fontId="3" fillId="71" borderId="267" applyNumberFormat="0" applyFont="0" applyAlignment="0" applyProtection="0"/>
    <xf numFmtId="0" fontId="66" fillId="72" borderId="267" applyNumberFormat="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63" fillId="0" borderId="249" applyNumberFormat="0" applyFill="0" applyAlignment="0" applyProtection="0"/>
    <xf numFmtId="0" fontId="3" fillId="71" borderId="287" applyNumberFormat="0" applyFont="0" applyAlignment="0" applyProtection="0"/>
    <xf numFmtId="0" fontId="3" fillId="71" borderId="267" applyNumberFormat="0" applyFont="0" applyAlignment="0" applyProtection="0"/>
    <xf numFmtId="4" fontId="81" fillId="51" borderId="272"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0" fontId="66" fillId="72" borderId="267" applyNumberFormat="0" applyAlignment="0" applyProtection="0"/>
    <xf numFmtId="4" fontId="3" fillId="48" borderId="267" applyNumberFormat="0" applyProtection="0">
      <alignment horizontal="right" vertical="center"/>
    </xf>
    <xf numFmtId="4" fontId="77" fillId="54" borderId="272" applyNumberFormat="0" applyProtection="0">
      <alignment vertical="center"/>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3" fillId="6" borderId="253" applyNumberFormat="0" applyProtection="0">
      <alignment horizontal="left" vertical="top" indent="1"/>
    </xf>
    <xf numFmtId="0" fontId="6" fillId="6" borderId="253" applyNumberFormat="0" applyProtection="0">
      <alignment horizontal="left" vertical="top"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6" fillId="6" borderId="253" applyNumberFormat="0" applyProtection="0">
      <alignment horizontal="left" vertical="center" indent="1"/>
    </xf>
    <xf numFmtId="0" fontId="34" fillId="55" borderId="270" applyNumberFormat="0" applyFont="0" applyAlignment="0" applyProtection="0"/>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3" fillId="5" borderId="253" applyNumberFormat="0" applyProtection="0">
      <alignment horizontal="left" vertical="top" indent="1"/>
    </xf>
    <xf numFmtId="0" fontId="6" fillId="5" borderId="253" applyNumberFormat="0" applyProtection="0">
      <alignment horizontal="left" vertical="top"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6" fillId="5" borderId="253"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6" fillId="5" borderId="253" applyNumberFormat="0" applyProtection="0">
      <alignment horizontal="left" vertical="center"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6" fillId="91" borderId="253" applyNumberFormat="0" applyProtection="0">
      <alignment horizontal="left" vertical="top"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6" fillId="91" borderId="253"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6"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6" fillId="95" borderId="253"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91"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6" borderId="254" applyNumberFormat="0" applyProtection="0">
      <alignment horizontal="left" vertical="center" indent="1"/>
    </xf>
    <xf numFmtId="4" fontId="3" fillId="52" borderId="267"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81" fillId="91" borderId="253"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6" fillId="95" borderId="254" applyNumberFormat="0" applyProtection="0">
      <alignment horizontal="left" vertical="center" indent="1"/>
    </xf>
    <xf numFmtId="4" fontId="3" fillId="94" borderId="254" applyNumberFormat="0" applyProtection="0">
      <alignment horizontal="left" vertical="center" indent="1"/>
    </xf>
    <xf numFmtId="4" fontId="3" fillId="94" borderId="254" applyNumberFormat="0" applyProtection="0">
      <alignment horizontal="left" vertical="center" indent="1"/>
    </xf>
    <xf numFmtId="4" fontId="3" fillId="94" borderId="254" applyNumberFormat="0" applyProtection="0">
      <alignment horizontal="left" vertical="center" indent="1"/>
    </xf>
    <xf numFmtId="4" fontId="3" fillId="94" borderId="254" applyNumberFormat="0" applyProtection="0">
      <alignment horizontal="left" vertical="center" indent="1"/>
    </xf>
    <xf numFmtId="4" fontId="3" fillId="94" borderId="254" applyNumberFormat="0" applyProtection="0">
      <alignment horizontal="left" vertical="center" indent="1"/>
    </xf>
    <xf numFmtId="4" fontId="3" fillId="48" borderId="267"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81" fillId="44" borderId="253"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81" fillId="93" borderId="253" applyNumberFormat="0" applyProtection="0">
      <alignment horizontal="right" vertical="center"/>
    </xf>
    <xf numFmtId="4" fontId="3" fillId="51" borderId="250" applyNumberFormat="0" applyProtection="0">
      <alignment horizontal="right" vertical="center"/>
    </xf>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3" fillId="71" borderId="277" applyNumberFormat="0" applyFont="0" applyAlignment="0" applyProtection="0"/>
    <xf numFmtId="0" fontId="6" fillId="71" borderId="280" applyNumberFormat="0" applyFont="0" applyAlignment="0" applyProtection="0"/>
    <xf numFmtId="0" fontId="3" fillId="71" borderId="277" applyNumberFormat="0" applyFont="0" applyAlignment="0" applyProtection="0"/>
    <xf numFmtId="0" fontId="76" fillId="75" borderId="279" applyNumberFormat="0" applyAlignment="0" applyProtection="0"/>
    <xf numFmtId="4" fontId="3" fillId="54" borderId="277" applyNumberFormat="0" applyProtection="0">
      <alignment vertical="center"/>
    </xf>
    <xf numFmtId="0" fontId="80" fillId="54" borderId="282" applyNumberFormat="0" applyProtection="0">
      <alignment horizontal="left" vertical="top" indent="1"/>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78" fillId="54" borderId="262"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0" fontId="77" fillId="54" borderId="262" applyNumberFormat="0" applyProtection="0">
      <alignment horizontal="left" vertical="top" indent="1"/>
    </xf>
    <xf numFmtId="0" fontId="80" fillId="54" borderId="262" applyNumberFormat="0" applyProtection="0">
      <alignment horizontal="left" vertical="top"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38" borderId="257" applyNumberFormat="0" applyProtection="0">
      <alignment horizontal="right" vertical="center"/>
    </xf>
    <xf numFmtId="4" fontId="81" fillId="38" borderId="262" applyNumberFormat="0" applyProtection="0">
      <alignment horizontal="right" vertical="center"/>
    </xf>
    <xf numFmtId="4" fontId="3" fillId="38" borderId="257" applyNumberFormat="0" applyProtection="0">
      <alignment horizontal="right" vertical="center"/>
    </xf>
    <xf numFmtId="4" fontId="81" fillId="43" borderId="262" applyNumberFormat="0" applyProtection="0">
      <alignment horizontal="right" vertical="center"/>
    </xf>
    <xf numFmtId="4" fontId="3" fillId="92" borderId="257" applyNumberFormat="0" applyProtection="0">
      <alignment horizontal="right" vertical="center"/>
    </xf>
    <xf numFmtId="4" fontId="3" fillId="48" borderId="257" applyNumberFormat="0" applyProtection="0">
      <alignment horizontal="right" vertical="center"/>
    </xf>
    <xf numFmtId="4" fontId="3" fillId="52"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94" borderId="263" applyNumberFormat="0" applyProtection="0">
      <alignment horizontal="left" vertical="center" indent="1"/>
    </xf>
    <xf numFmtId="4" fontId="3" fillId="0" borderId="250" applyNumberFormat="0" applyProtection="0">
      <alignment horizontal="right" vertical="center"/>
    </xf>
    <xf numFmtId="4" fontId="79" fillId="90" borderId="267" applyNumberFormat="0" applyProtection="0">
      <alignment vertical="center"/>
    </xf>
    <xf numFmtId="4" fontId="81" fillId="48" borderId="262" applyNumberFormat="0" applyProtection="0">
      <alignment horizontal="right" vertical="center"/>
    </xf>
    <xf numFmtId="4" fontId="3" fillId="44" borderId="257" applyNumberFormat="0" applyProtection="0">
      <alignment horizontal="right" vertical="center"/>
    </xf>
    <xf numFmtId="0" fontId="3" fillId="71" borderId="287" applyNumberFormat="0" applyFont="0" applyAlignment="0" applyProtection="0"/>
    <xf numFmtId="0" fontId="3" fillId="71" borderId="287" applyNumberFormat="0" applyFont="0" applyAlignment="0" applyProtection="0"/>
    <xf numFmtId="0" fontId="83" fillId="55" borderId="262" applyNumberFormat="0" applyProtection="0">
      <alignment horizontal="left" vertical="top" indent="1"/>
    </xf>
    <xf numFmtId="0" fontId="76" fillId="75" borderId="269" applyNumberFormat="0" applyAlignment="0" applyProtection="0"/>
    <xf numFmtId="0" fontId="76" fillId="75" borderId="269" applyNumberFormat="0" applyAlignment="0" applyProtection="0"/>
    <xf numFmtId="4" fontId="6" fillId="95" borderId="263" applyNumberFormat="0" applyProtection="0">
      <alignment horizontal="left" vertical="center" indent="1"/>
    </xf>
    <xf numFmtId="4" fontId="3" fillId="50" borderId="263" applyNumberFormat="0" applyProtection="0">
      <alignment horizontal="right" vertical="center"/>
    </xf>
    <xf numFmtId="0" fontId="58" fillId="75" borderId="250" applyNumberFormat="0" applyAlignment="0" applyProtection="0"/>
    <xf numFmtId="0" fontId="80" fillId="54" borderId="262" applyNumberFormat="0" applyProtection="0">
      <alignment horizontal="left" vertical="top" indent="1"/>
    </xf>
    <xf numFmtId="0" fontId="66" fillId="72" borderId="267" applyNumberFormat="0" applyAlignment="0" applyProtection="0"/>
    <xf numFmtId="4" fontId="3" fillId="45" borderId="257" applyNumberFormat="0" applyProtection="0">
      <alignment horizontal="right" vertical="center"/>
    </xf>
    <xf numFmtId="4" fontId="81" fillId="45" borderId="262" applyNumberFormat="0" applyProtection="0">
      <alignment horizontal="right" vertical="center"/>
    </xf>
    <xf numFmtId="4" fontId="3" fillId="50" borderId="263" applyNumberFormat="0" applyProtection="0">
      <alignment horizontal="right" vertical="center"/>
    </xf>
    <xf numFmtId="4" fontId="3" fillId="45" borderId="257" applyNumberFormat="0" applyProtection="0">
      <alignment horizontal="right" vertical="center"/>
    </xf>
    <xf numFmtId="4" fontId="3" fillId="50" borderId="263" applyNumberFormat="0" applyProtection="0">
      <alignment horizontal="right" vertical="center"/>
    </xf>
    <xf numFmtId="4" fontId="3" fillId="45" borderId="257" applyNumberFormat="0" applyProtection="0">
      <alignment horizontal="right" vertical="center"/>
    </xf>
    <xf numFmtId="0" fontId="58" fillId="75" borderId="250" applyNumberFormat="0" applyAlignment="0" applyProtection="0"/>
    <xf numFmtId="4" fontId="6" fillId="95" borderId="263" applyNumberFormat="0" applyProtection="0">
      <alignment horizontal="left" vertical="center" indent="1"/>
    </xf>
    <xf numFmtId="4" fontId="3" fillId="45" borderId="257" applyNumberFormat="0" applyProtection="0">
      <alignment horizontal="right" vertical="center"/>
    </xf>
    <xf numFmtId="0" fontId="58" fillId="75" borderId="250" applyNumberFormat="0" applyAlignment="0" applyProtection="0"/>
    <xf numFmtId="4" fontId="3" fillId="48" borderId="257" applyNumberFormat="0" applyProtection="0">
      <alignment horizontal="right" vertical="center"/>
    </xf>
    <xf numFmtId="4" fontId="3" fillId="48"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81" fillId="52" borderId="262" applyNumberFormat="0" applyProtection="0">
      <alignment horizontal="right" vertical="center"/>
    </xf>
    <xf numFmtId="4" fontId="3" fillId="48" borderId="257" applyNumberFormat="0" applyProtection="0">
      <alignment horizontal="right" vertical="center"/>
    </xf>
    <xf numFmtId="0" fontId="66" fillId="72" borderId="250" applyNumberFormat="0" applyAlignment="0" applyProtection="0"/>
    <xf numFmtId="0" fontId="98" fillId="42" borderId="241" applyNumberFormat="0" applyAlignment="0" applyProtection="0"/>
    <xf numFmtId="4" fontId="3" fillId="48" borderId="257" applyNumberFormat="0" applyProtection="0">
      <alignment horizontal="right" vertical="center"/>
    </xf>
    <xf numFmtId="4" fontId="3" fillId="52" borderId="257" applyNumberFormat="0" applyProtection="0">
      <alignment horizontal="right" vertical="center"/>
    </xf>
    <xf numFmtId="0" fontId="15" fillId="55" borderId="243" applyNumberFormat="0" applyFont="0" applyAlignment="0" applyProtection="0"/>
    <xf numFmtId="4" fontId="6" fillId="95" borderId="263" applyNumberFormat="0" applyProtection="0">
      <alignment horizontal="left" vertical="center" indent="1"/>
    </xf>
    <xf numFmtId="4" fontId="79" fillId="90" borderId="257" applyNumberFormat="0" applyProtection="0">
      <alignment vertical="center"/>
    </xf>
    <xf numFmtId="4" fontId="3" fillId="52" borderId="257" applyNumberFormat="0" applyProtection="0">
      <alignment horizontal="right" vertical="center"/>
    </xf>
    <xf numFmtId="4" fontId="3" fillId="93" borderId="267" applyNumberFormat="0" applyProtection="0">
      <alignment horizontal="right" vertical="center"/>
    </xf>
    <xf numFmtId="4" fontId="3" fillId="51" borderId="267" applyNumberFormat="0" applyProtection="0">
      <alignment horizontal="right" vertical="center"/>
    </xf>
    <xf numFmtId="0" fontId="3" fillId="6" borderId="253" applyNumberFormat="0" applyProtection="0">
      <alignment horizontal="left" vertical="top" indent="1"/>
    </xf>
    <xf numFmtId="0" fontId="6" fillId="6" borderId="253" applyNumberFormat="0" applyProtection="0">
      <alignment horizontal="left" vertical="top" indent="1"/>
    </xf>
    <xf numFmtId="0" fontId="3" fillId="6" borderId="250" applyNumberFormat="0" applyProtection="0">
      <alignment horizontal="left" vertical="center" indent="1"/>
    </xf>
    <xf numFmtId="0" fontId="3" fillId="5" borderId="253" applyNumberFormat="0" applyProtection="0">
      <alignment horizontal="left" vertical="top" indent="1"/>
    </xf>
    <xf numFmtId="0" fontId="6" fillId="5" borderId="253" applyNumberFormat="0" applyProtection="0">
      <alignment horizontal="left" vertical="top" indent="1"/>
    </xf>
    <xf numFmtId="0" fontId="3" fillId="91" borderId="253" applyNumberFormat="0" applyProtection="0">
      <alignment horizontal="left" vertical="top" indent="1"/>
    </xf>
    <xf numFmtId="0" fontId="3" fillId="91" borderId="253" applyNumberFormat="0" applyProtection="0">
      <alignment horizontal="left" vertical="top" indent="1"/>
    </xf>
    <xf numFmtId="0" fontId="3" fillId="95" borderId="253" applyNumberFormat="0" applyProtection="0">
      <alignment horizontal="left" vertical="top" indent="1"/>
    </xf>
    <xf numFmtId="0" fontId="3" fillId="95" borderId="253" applyNumberFormat="0" applyProtection="0">
      <alignment horizontal="left" vertical="top" indent="1"/>
    </xf>
    <xf numFmtId="0" fontId="3" fillId="3" borderId="250" applyNumberFormat="0" applyProtection="0">
      <alignment horizontal="left" vertical="center" indent="1"/>
    </xf>
    <xf numFmtId="4" fontId="3" fillId="91" borderId="254" applyNumberFormat="0" applyProtection="0">
      <alignment horizontal="left" vertical="center" indent="1"/>
    </xf>
    <xf numFmtId="4" fontId="3" fillId="6" borderId="254" applyNumberFormat="0" applyProtection="0">
      <alignment horizontal="left" vertical="center" indent="1"/>
    </xf>
    <xf numFmtId="4" fontId="3" fillId="51" borderId="250" applyNumberFormat="0" applyProtection="0">
      <alignment horizontal="right" vertical="center"/>
    </xf>
    <xf numFmtId="4" fontId="3" fillId="51" borderId="250" applyNumberFormat="0" applyProtection="0">
      <alignment horizontal="right" vertical="center"/>
    </xf>
    <xf numFmtId="4" fontId="81" fillId="51" borderId="253"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81" fillId="52" borderId="253" applyNumberFormat="0" applyProtection="0">
      <alignment horizontal="right" vertical="center"/>
    </xf>
    <xf numFmtId="4" fontId="3" fillId="52"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81" fillId="48" borderId="253" applyNumberFormat="0" applyProtection="0">
      <alignment horizontal="right" vertical="center"/>
    </xf>
    <xf numFmtId="4" fontId="3" fillId="48" borderId="250" applyNumberFormat="0" applyProtection="0">
      <alignment horizontal="right" vertical="center"/>
    </xf>
    <xf numFmtId="4" fontId="81" fillId="48" borderId="253"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81" fillId="50" borderId="253" applyNumberFormat="0" applyProtection="0">
      <alignment horizontal="right" vertical="center"/>
    </xf>
    <xf numFmtId="4" fontId="3" fillId="50" borderId="254"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81" fillId="43" borderId="253"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81" fillId="38" borderId="253" applyNumberFormat="0" applyProtection="0">
      <alignment horizontal="right" vertical="center"/>
    </xf>
    <xf numFmtId="4" fontId="3" fillId="38" borderId="250" applyNumberFormat="0" applyProtection="0">
      <alignment horizontal="right" vertical="center"/>
    </xf>
    <xf numFmtId="4" fontId="81" fillId="38" borderId="253" applyNumberFormat="0" applyProtection="0">
      <alignment horizontal="right" vertical="center"/>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0" fontId="80" fillId="54" borderId="253" applyNumberFormat="0" applyProtection="0">
      <alignment horizontal="left" vertical="top" indent="1"/>
    </xf>
    <xf numFmtId="0" fontId="80" fillId="54" borderId="253" applyNumberFormat="0" applyProtection="0">
      <alignment horizontal="left" vertical="top"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77" fillId="54" borderId="253" applyNumberFormat="0" applyProtection="0">
      <alignment horizontal="left" vertical="center" indent="1"/>
    </xf>
    <xf numFmtId="4" fontId="3" fillId="90" borderId="250" applyNumberFormat="0" applyProtection="0">
      <alignment horizontal="left" vertical="center" indent="1"/>
    </xf>
    <xf numFmtId="4" fontId="77" fillId="54" borderId="253" applyNumberFormat="0" applyProtection="0">
      <alignment horizontal="left" vertical="center" indent="1"/>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50" borderId="273" applyNumberFormat="0" applyProtection="0">
      <alignment horizontal="right" vertical="center"/>
    </xf>
    <xf numFmtId="4" fontId="3" fillId="50" borderId="273" applyNumberFormat="0" applyProtection="0">
      <alignment horizontal="right" vertical="center"/>
    </xf>
    <xf numFmtId="4" fontId="3" fillId="50" borderId="273" applyNumberFormat="0" applyProtection="0">
      <alignment horizontal="right" vertical="center"/>
    </xf>
    <xf numFmtId="4" fontId="3" fillId="50" borderId="273" applyNumberFormat="0" applyProtection="0">
      <alignment horizontal="right" vertical="center"/>
    </xf>
    <xf numFmtId="4" fontId="3" fillId="50" borderId="273"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2" borderId="267" applyNumberFormat="0" applyProtection="0">
      <alignment horizontal="left" vertical="center" indent="1"/>
    </xf>
    <xf numFmtId="4" fontId="3" fillId="44" borderId="287" applyNumberFormat="0" applyProtection="0">
      <alignment horizontal="right" vertical="center"/>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44" borderId="287" applyNumberFormat="0" applyProtection="0">
      <alignment horizontal="right" vertical="center"/>
    </xf>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6" fillId="71" borderId="252"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6" fillId="71" borderId="252"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4" fontId="79" fillId="90" borderId="287" applyNumberFormat="0" applyProtection="0">
      <alignment vertical="center"/>
    </xf>
    <xf numFmtId="0" fontId="76" fillId="75" borderId="289" applyNumberFormat="0" applyAlignment="0" applyProtection="0"/>
    <xf numFmtId="0" fontId="6" fillId="71" borderId="290" applyNumberFormat="0" applyFont="0" applyAlignment="0" applyProtection="0"/>
    <xf numFmtId="0" fontId="3" fillId="71" borderId="287" applyNumberFormat="0" applyFon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40" fillId="42" borderId="268" applyNumberFormat="0" applyAlignment="0" applyProtection="0"/>
    <xf numFmtId="0" fontId="37" fillId="3"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9" fillId="76" borderId="241"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58" fillId="75" borderId="240" applyNumberFormat="0" applyAlignment="0" applyProtection="0"/>
    <xf numFmtId="0" fontId="40" fillId="3" borderId="241" applyNumberFormat="0" applyAlignment="0" applyProtection="0"/>
    <xf numFmtId="0" fontId="40" fillId="42" borderId="241" applyNumberForma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1"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66" fillId="72" borderId="240" applyNumberFormat="0" applyAlignment="0" applyProtection="0"/>
    <xf numFmtId="0" fontId="40" fillId="42" borderId="258" applyNumberFormat="0" applyAlignment="0" applyProtection="0"/>
    <xf numFmtId="0" fontId="40" fillId="42" borderId="258" applyNumberFormat="0" applyAlignment="0" applyProtection="0"/>
    <xf numFmtId="0" fontId="40" fillId="42" borderId="241" applyNumberFormat="0" applyAlignment="0" applyProtection="0"/>
    <xf numFmtId="0" fontId="40" fillId="42" borderId="241" applyNumberFormat="0" applyAlignment="0" applyProtection="0"/>
    <xf numFmtId="0" fontId="40" fillId="42" borderId="241" applyNumberFormat="0" applyAlignment="0" applyProtection="0"/>
    <xf numFmtId="0" fontId="40" fillId="42" borderId="241" applyNumberFormat="0" applyAlignment="0" applyProtection="0"/>
    <xf numFmtId="0" fontId="6" fillId="71" borderId="280"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76" fillId="76" borderId="279" applyNumberFormat="0" applyAlignment="0" applyProtection="0"/>
    <xf numFmtId="0" fontId="76" fillId="75" borderId="279" applyNumberFormat="0" applyAlignment="0" applyProtection="0"/>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2" borderId="277" applyNumberFormat="0" applyProtection="0">
      <alignment horizontal="left" vertical="center" indent="1"/>
    </xf>
    <xf numFmtId="0" fontId="6" fillId="71" borderId="260" applyNumberFormat="0" applyFont="0" applyAlignment="0" applyProtection="0"/>
    <xf numFmtId="4" fontId="3" fillId="54" borderId="257" applyNumberFormat="0" applyProtection="0">
      <alignment vertical="center"/>
    </xf>
    <xf numFmtId="4" fontId="79" fillId="90" borderId="257" applyNumberFormat="0" applyProtection="0">
      <alignment vertical="center"/>
    </xf>
    <xf numFmtId="4" fontId="78" fillId="54" borderId="262"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7" fillId="54" borderId="262" applyNumberFormat="0" applyProtection="0">
      <alignment horizontal="left" vertical="center" indent="1"/>
    </xf>
    <xf numFmtId="4" fontId="79" fillId="90" borderId="257" applyNumberFormat="0" applyProtection="0">
      <alignment vertical="center"/>
    </xf>
    <xf numFmtId="4" fontId="3" fillId="90" borderId="257" applyNumberFormat="0" applyProtection="0">
      <alignment horizontal="left" vertical="center" indent="1"/>
    </xf>
    <xf numFmtId="0" fontId="80" fillId="54" borderId="262" applyNumberFormat="0" applyProtection="0">
      <alignment horizontal="left" vertical="top" indent="1"/>
    </xf>
    <xf numFmtId="0" fontId="80" fillId="54" borderId="262" applyNumberFormat="0" applyProtection="0">
      <alignment horizontal="left" vertical="top" indent="1"/>
    </xf>
    <xf numFmtId="4" fontId="3" fillId="2" borderId="257" applyNumberFormat="0" applyProtection="0">
      <alignment horizontal="left" vertical="center" indent="1"/>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93"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94" borderId="263" applyNumberFormat="0" applyProtection="0">
      <alignment horizontal="left" vertical="center" indent="1"/>
    </xf>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3" fillId="71" borderId="240" applyNumberFormat="0" applyFont="0" applyAlignment="0" applyProtection="0"/>
    <xf numFmtId="0" fontId="15" fillId="55" borderId="243" applyNumberFormat="0" applyFont="0" applyAlignment="0" applyProtection="0"/>
    <xf numFmtId="0" fontId="15" fillId="55" borderId="243" applyNumberFormat="0" applyFont="0" applyAlignment="0" applyProtection="0"/>
    <xf numFmtId="0" fontId="37" fillId="3" borderId="241" applyNumberFormat="0" applyAlignment="0" applyProtection="0"/>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3" fillId="44" borderId="277" applyNumberFormat="0" applyProtection="0">
      <alignment horizontal="right" vertical="center"/>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81" fillId="91" borderId="262"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3" fillId="54"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79" fillId="90" borderId="240" applyNumberFormat="0" applyProtection="0">
      <alignment vertical="center"/>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90"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38"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92"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5"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48"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2"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51"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93"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44"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4" fontId="3" fillId="91" borderId="240" applyNumberFormat="0" applyProtection="0">
      <alignment horizontal="right" vertical="center"/>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3"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4"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5"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0" fontId="3" fillId="6" borderId="240" applyNumberFormat="0" applyProtection="0">
      <alignment horizontal="left" vertical="center" indent="1"/>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3" fillId="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4" fontId="79" fillId="10" borderId="240" applyNumberFormat="0" applyProtection="0">
      <alignment horizontal="right" vertical="center"/>
    </xf>
    <xf numFmtId="0" fontId="6" fillId="103" borderId="242" applyNumberFormat="0" applyProtection="0">
      <alignment horizontal="left" vertical="center" indent="1"/>
    </xf>
    <xf numFmtId="0" fontId="6" fillId="103" borderId="242"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4" fontId="3" fillId="2" borderId="240" applyNumberFormat="0" applyProtection="0">
      <alignment horizontal="left" vertical="center" indent="1"/>
    </xf>
    <xf numFmtId="0" fontId="6" fillId="103" borderId="242" applyNumberFormat="0" applyProtection="0">
      <alignment horizontal="left" vertical="center" indent="1"/>
    </xf>
    <xf numFmtId="0" fontId="6" fillId="103" borderId="242" applyNumberFormat="0" applyProtection="0">
      <alignment horizontal="left" vertical="center" indent="1"/>
    </xf>
    <xf numFmtId="0" fontId="6" fillId="103" borderId="242" applyNumberFormat="0" applyProtection="0">
      <alignment horizontal="left" vertical="center" indent="1"/>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88" fillId="96" borderId="240"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81" fillId="51" borderId="262"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48" borderId="257" applyNumberFormat="0" applyProtection="0">
      <alignment horizontal="right" vertical="center"/>
    </xf>
    <xf numFmtId="4" fontId="3" fillId="50" borderId="263" applyNumberFormat="0" applyProtection="0">
      <alignment horizontal="right" vertical="center"/>
    </xf>
    <xf numFmtId="4" fontId="3" fillId="93" borderId="257" applyNumberFormat="0" applyProtection="0">
      <alignment horizontal="right" vertical="center"/>
    </xf>
    <xf numFmtId="4" fontId="81" fillId="44" borderId="262" applyNumberFormat="0" applyProtection="0">
      <alignment horizontal="right" vertical="center"/>
    </xf>
    <xf numFmtId="4" fontId="3" fillId="93" borderId="257" applyNumberFormat="0" applyProtection="0">
      <alignment horizontal="right" vertical="center"/>
    </xf>
    <xf numFmtId="4" fontId="3" fillId="44" borderId="257" applyNumberFormat="0" applyProtection="0">
      <alignment horizontal="right" vertical="center"/>
    </xf>
    <xf numFmtId="0" fontId="58" fillId="75" borderId="250" applyNumberFormat="0" applyAlignment="0" applyProtection="0"/>
    <xf numFmtId="0" fontId="58" fillId="75" borderId="250" applyNumberFormat="0" applyAlignment="0" applyProtection="0"/>
    <xf numFmtId="4" fontId="81" fillId="93" borderId="272"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81" fillId="44" borderId="272"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94" borderId="273" applyNumberFormat="0" applyProtection="0">
      <alignment horizontal="left" vertical="center" indent="1"/>
    </xf>
    <xf numFmtId="4" fontId="3" fillId="44" borderId="287" applyNumberFormat="0" applyProtection="0">
      <alignment horizontal="right" vertical="center"/>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44" borderId="287" applyNumberFormat="0" applyProtection="0">
      <alignment horizontal="right" vertical="center"/>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3" fillId="44" borderId="287" applyNumberFormat="0" applyProtection="0">
      <alignment horizontal="right" vertical="center"/>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0" fontId="4" fillId="95" borderId="255" applyBorder="0"/>
    <xf numFmtId="4" fontId="81"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1"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3" fillId="55" borderId="253" applyNumberFormat="0" applyProtection="0">
      <alignment vertical="center"/>
    </xf>
    <xf numFmtId="4" fontId="84" fillId="55" borderId="253" applyNumberFormat="0" applyProtection="0">
      <alignment vertical="center"/>
    </xf>
    <xf numFmtId="4" fontId="6" fillId="95" borderId="273" applyNumberFormat="0" applyProtection="0">
      <alignment horizontal="left" vertical="center" indent="1"/>
    </xf>
    <xf numFmtId="4" fontId="3" fillId="44" borderId="287" applyNumberFormat="0" applyProtection="0">
      <alignment horizontal="right" vertical="center"/>
    </xf>
    <xf numFmtId="4" fontId="6" fillId="95" borderId="273" applyNumberFormat="0" applyProtection="0">
      <alignment horizontal="left" vertical="center" indent="1"/>
    </xf>
    <xf numFmtId="4" fontId="84" fillId="55" borderId="253" applyNumberFormat="0" applyProtection="0">
      <alignmen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94" borderId="293" applyNumberFormat="0" applyProtection="0">
      <alignment horizontal="left" vertical="center" indent="1"/>
    </xf>
    <xf numFmtId="4" fontId="3" fillId="91" borderId="273" applyNumberFormat="0" applyProtection="0">
      <alignment horizontal="left" vertical="center" indent="1"/>
    </xf>
    <xf numFmtId="4" fontId="81" fillId="55"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1" fillId="55"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4" fontId="83" fillId="3" borderId="253" applyNumberFormat="0" applyProtection="0">
      <alignment horizontal="left" vertical="center" indent="1"/>
    </xf>
    <xf numFmtId="0" fontId="81"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1"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0" fontId="83" fillId="55" borderId="253" applyNumberFormat="0" applyProtection="0">
      <alignment horizontal="left" vertical="top" indent="1"/>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81" fillId="6" borderId="253"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84" fillId="6" borderId="253"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84" fillId="6" borderId="253"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81" fillId="91" borderId="253"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81" fillId="91" borderId="253"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0" fontId="81"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1"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83" fillId="91" borderId="253" applyNumberFormat="0" applyProtection="0">
      <alignment horizontal="left" vertical="top" indent="1"/>
    </xf>
    <xf numFmtId="0" fontId="3" fillId="3" borderId="267"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0" fontId="3" fillId="3" borderId="267"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4" fontId="86" fillId="98" borderId="254"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4" fontId="87" fillId="6" borderId="253"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7" fillId="6" borderId="253"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6" fillId="91" borderId="272"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6"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6" fillId="6" borderId="272"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71" borderId="287" applyNumberFormat="0" applyFont="0" applyAlignment="0" applyProtection="0"/>
    <xf numFmtId="0" fontId="34" fillId="55" borderId="260" applyNumberFormat="0" applyFont="0" applyAlignment="0" applyProtection="0"/>
    <xf numFmtId="0" fontId="58" fillId="75" borderId="277" applyNumberFormat="0" applyAlignment="0" applyProtection="0"/>
    <xf numFmtId="0" fontId="48" fillId="0" borderId="261" applyNumberFormat="0" applyFill="0" applyAlignment="0" applyProtection="0"/>
    <xf numFmtId="0" fontId="58" fillId="75" borderId="277" applyNumberFormat="0" applyAlignment="0" applyProtection="0"/>
    <xf numFmtId="4" fontId="6" fillId="95" borderId="283" applyNumberFormat="0" applyProtection="0">
      <alignment horizontal="left" vertical="center" indent="1"/>
    </xf>
    <xf numFmtId="4" fontId="3" fillId="51" borderId="277" applyNumberFormat="0" applyProtection="0">
      <alignment horizontal="right" vertical="center"/>
    </xf>
    <xf numFmtId="0" fontId="3" fillId="91"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4" fontId="3" fillId="48" borderId="277" applyNumberFormat="0" applyProtection="0">
      <alignment horizontal="right" vertical="center"/>
    </xf>
    <xf numFmtId="0" fontId="41" fillId="3" borderId="259" applyNumberFormat="0" applyAlignment="0" applyProtection="0"/>
    <xf numFmtId="0" fontId="37" fillId="3" borderId="258" applyNumberFormat="0" applyAlignment="0" applyProtection="0"/>
    <xf numFmtId="0" fontId="34" fillId="55" borderId="260" applyNumberFormat="0" applyFont="0" applyAlignment="0" applyProtection="0"/>
    <xf numFmtId="0" fontId="34" fillId="55" borderId="260" applyNumberFormat="0" applyFont="0" applyAlignment="0" applyProtection="0"/>
    <xf numFmtId="0" fontId="76" fillId="75" borderId="279" applyNumberFormat="0" applyAlignment="0" applyProtection="0"/>
    <xf numFmtId="0" fontId="3" fillId="71" borderId="277" applyNumberFormat="0" applyFont="0" applyAlignment="0" applyProtection="0"/>
    <xf numFmtId="0" fontId="40" fillId="42" borderId="25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8" applyNumberFormat="0" applyAlignment="0" applyProtection="0"/>
    <xf numFmtId="0" fontId="40" fillId="42" borderId="258" applyNumberFormat="0" applyAlignment="0" applyProtection="0"/>
    <xf numFmtId="0" fontId="66" fillId="72" borderId="267" applyNumberFormat="0" applyAlignment="0" applyProtection="0"/>
    <xf numFmtId="0" fontId="41" fillId="3" borderId="259" applyNumberFormat="0" applyAlignment="0" applyProtection="0"/>
    <xf numFmtId="0" fontId="40" fillId="42" borderId="258" applyNumberFormat="0" applyAlignment="0" applyProtection="0"/>
    <xf numFmtId="0" fontId="66" fillId="72" borderId="267" applyNumberFormat="0" applyAlignment="0" applyProtection="0"/>
    <xf numFmtId="0" fontId="66" fillId="72" borderId="287" applyNumberFormat="0" applyAlignment="0" applyProtection="0"/>
    <xf numFmtId="0" fontId="37" fillId="3" borderId="258" applyNumberFormat="0" applyAlignment="0" applyProtection="0"/>
    <xf numFmtId="0" fontId="37" fillId="3" borderId="258" applyNumberFormat="0" applyAlignment="0" applyProtection="0"/>
    <xf numFmtId="0" fontId="80" fillId="54" borderId="292" applyNumberFormat="0" applyProtection="0">
      <alignment horizontal="left" vertical="top" indent="1"/>
    </xf>
    <xf numFmtId="0" fontId="3" fillId="71" borderId="267" applyNumberFormat="0" applyFont="0" applyAlignment="0" applyProtection="0"/>
    <xf numFmtId="4" fontId="3" fillId="51" borderId="267" applyNumberFormat="0" applyProtection="0">
      <alignment horizontal="right" vertical="center"/>
    </xf>
    <xf numFmtId="4" fontId="3" fillId="93" borderId="267" applyNumberFormat="0" applyProtection="0">
      <alignment horizontal="right" vertical="center"/>
    </xf>
    <xf numFmtId="4" fontId="3" fillId="44" borderId="267" applyNumberFormat="0" applyProtection="0">
      <alignment horizontal="right" vertical="center"/>
    </xf>
    <xf numFmtId="4" fontId="3" fillId="94"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3" fillId="44" borderId="287" applyNumberFormat="0" applyProtection="0">
      <alignment horizontal="right" vertical="center"/>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81" fillId="91" borderId="272" applyNumberFormat="0" applyProtection="0">
      <alignment horizontal="right" vertical="center"/>
    </xf>
    <xf numFmtId="4" fontId="3" fillId="91" borderId="267" applyNumberFormat="0" applyProtection="0">
      <alignment horizontal="right" vertical="center"/>
    </xf>
    <xf numFmtId="4" fontId="3" fillId="6" borderId="273" applyNumberFormat="0" applyProtection="0">
      <alignment horizontal="left" vertical="center" indent="1"/>
    </xf>
    <xf numFmtId="4" fontId="3" fillId="91" borderId="273" applyNumberFormat="0" applyProtection="0">
      <alignment horizontal="left" vertical="center" indent="1"/>
    </xf>
    <xf numFmtId="0" fontId="6" fillId="95" borderId="272" applyNumberFormat="0" applyProtection="0">
      <alignment horizontal="left" vertical="top" indent="1"/>
    </xf>
    <xf numFmtId="0" fontId="3" fillId="95" borderId="272" applyNumberFormat="0" applyProtection="0">
      <alignment horizontal="left" vertical="top" indent="1"/>
    </xf>
    <xf numFmtId="0" fontId="3" fillId="4" borderId="267" applyNumberFormat="0" applyProtection="0">
      <alignment horizontal="left" vertical="center"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6" borderId="267" applyNumberFormat="0" applyProtection="0">
      <alignment horizontal="left" vertical="center"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6" fillId="96" borderId="274" applyNumberFormat="0">
      <protection locked="0"/>
    </xf>
    <xf numFmtId="4" fontId="6" fillId="95" borderId="293" applyNumberFormat="0" applyProtection="0">
      <alignment horizontal="left" vertical="center" indent="1"/>
    </xf>
    <xf numFmtId="4" fontId="6" fillId="95" borderId="293" applyNumberFormat="0" applyProtection="0">
      <alignment horizontal="left" vertical="center" indent="1"/>
    </xf>
    <xf numFmtId="0" fontId="80" fillId="54" borderId="282" applyNumberFormat="0" applyProtection="0">
      <alignment horizontal="left" vertical="top" indent="1"/>
    </xf>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3" fillId="6" borderId="257" applyNumberFormat="0" applyProtection="0">
      <alignment horizontal="left" vertical="center" indent="1"/>
    </xf>
    <xf numFmtId="0" fontId="3" fillId="5" borderId="257" applyNumberFormat="0" applyProtection="0">
      <alignment horizontal="left" vertical="center" indent="1"/>
    </xf>
    <xf numFmtId="0" fontId="3" fillId="4" borderId="257" applyNumberFormat="0" applyProtection="0">
      <alignment horizontal="left" vertical="center" indent="1"/>
    </xf>
    <xf numFmtId="0" fontId="3" fillId="3" borderId="257" applyNumberFormat="0" applyProtection="0">
      <alignment horizontal="left" vertical="center" indent="1"/>
    </xf>
    <xf numFmtId="4" fontId="3" fillId="2" borderId="257" applyNumberFormat="0" applyProtection="0">
      <alignment horizontal="left" vertical="center" indent="1"/>
    </xf>
    <xf numFmtId="0" fontId="58" fillId="75" borderId="267" applyNumberFormat="0" applyAlignment="0" applyProtection="0"/>
    <xf numFmtId="0" fontId="58" fillId="75" borderId="267" applyNumberFormat="0" applyAlignment="0" applyProtection="0"/>
    <xf numFmtId="0" fontId="80" fillId="54" borderId="282" applyNumberFormat="0" applyProtection="0">
      <alignment horizontal="left" vertical="top" indent="1"/>
    </xf>
    <xf numFmtId="0" fontId="76" fillId="75" borderId="279" applyNumberFormat="0" applyAlignment="0" applyProtection="0"/>
    <xf numFmtId="4" fontId="81" fillId="45" borderId="282" applyNumberFormat="0" applyProtection="0">
      <alignment horizontal="right" vertical="center"/>
    </xf>
    <xf numFmtId="4" fontId="3" fillId="45" borderId="277" applyNumberFormat="0" applyProtection="0">
      <alignment horizontal="right" vertical="center"/>
    </xf>
    <xf numFmtId="4" fontId="81" fillId="52" borderId="282" applyNumberFormat="0" applyProtection="0">
      <alignment horizontal="right" vertical="center"/>
    </xf>
    <xf numFmtId="4" fontId="3" fillId="45" borderId="277" applyNumberFormat="0" applyProtection="0">
      <alignment horizontal="right" vertical="center"/>
    </xf>
    <xf numFmtId="4" fontId="3" fillId="52" borderId="277" applyNumberFormat="0" applyProtection="0">
      <alignment horizontal="right" vertical="center"/>
    </xf>
    <xf numFmtId="0" fontId="58" fillId="75" borderId="267" applyNumberFormat="0" applyAlignment="0" applyProtection="0"/>
    <xf numFmtId="4" fontId="3" fillId="90" borderId="277" applyNumberFormat="0" applyProtection="0">
      <alignment horizontal="left" vertical="center" indent="1"/>
    </xf>
    <xf numFmtId="4" fontId="79" fillId="90" borderId="277" applyNumberFormat="0" applyProtection="0">
      <alignment vertical="center"/>
    </xf>
    <xf numFmtId="4" fontId="81" fillId="48" borderId="282" applyNumberFormat="0" applyProtection="0">
      <alignment horizontal="right" vertical="center"/>
    </xf>
    <xf numFmtId="4" fontId="3" fillId="90" borderId="277" applyNumberFormat="0" applyProtection="0">
      <alignment horizontal="left" vertical="center" indent="1"/>
    </xf>
    <xf numFmtId="0" fontId="76" fillId="76" borderId="279" applyNumberFormat="0" applyAlignment="0" applyProtection="0"/>
    <xf numFmtId="0" fontId="58" fillId="75" borderId="267" applyNumberFormat="0" applyAlignment="0" applyProtection="0"/>
    <xf numFmtId="4" fontId="78" fillId="54" borderId="282" applyNumberFormat="0" applyProtection="0">
      <alignment vertical="center"/>
    </xf>
    <xf numFmtId="0" fontId="58" fillId="75" borderId="267" applyNumberFormat="0" applyAlignment="0" applyProtection="0"/>
    <xf numFmtId="4" fontId="3" fillId="90" borderId="277" applyNumberFormat="0" applyProtection="0">
      <alignment horizontal="left" vertical="center" indent="1"/>
    </xf>
    <xf numFmtId="4" fontId="3" fillId="50" borderId="283" applyNumberFormat="0" applyProtection="0">
      <alignment horizontal="right" vertical="center"/>
    </xf>
    <xf numFmtId="4" fontId="3" fillId="45" borderId="277" applyNumberFormat="0" applyProtection="0">
      <alignment horizontal="right" vertical="center"/>
    </xf>
    <xf numFmtId="4" fontId="79" fillId="90" borderId="277" applyNumberFormat="0" applyProtection="0">
      <alignment vertical="center"/>
    </xf>
    <xf numFmtId="4" fontId="3" fillId="45" borderId="277" applyNumberFormat="0" applyProtection="0">
      <alignment horizontal="right" vertical="center"/>
    </xf>
    <xf numFmtId="0" fontId="58" fillId="75" borderId="267" applyNumberFormat="0" applyAlignment="0" applyProtection="0"/>
    <xf numFmtId="0" fontId="3" fillId="71" borderId="277" applyNumberFormat="0" applyFont="0" applyAlignment="0" applyProtection="0"/>
    <xf numFmtId="0" fontId="77" fillId="54" borderId="282" applyNumberFormat="0" applyProtection="0">
      <alignment horizontal="left" vertical="top" indent="1"/>
    </xf>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63" fillId="0" borderId="256" applyNumberFormat="0" applyFill="0" applyAlignment="0" applyProtection="0"/>
    <xf numFmtId="0" fontId="76" fillId="75" borderId="279" applyNumberFormat="0" applyAlignment="0" applyProtection="0"/>
    <xf numFmtId="4" fontId="79" fillId="90" borderId="277" applyNumberFormat="0" applyProtection="0">
      <alignment vertical="center"/>
    </xf>
    <xf numFmtId="4" fontId="3" fillId="94" borderId="283" applyNumberFormat="0" applyProtection="0">
      <alignment horizontal="left" vertical="center" indent="1"/>
    </xf>
    <xf numFmtId="4" fontId="3" fillId="94" borderId="283" applyNumberFormat="0" applyProtection="0">
      <alignment horizontal="left" vertical="center" indent="1"/>
    </xf>
    <xf numFmtId="4" fontId="3" fillId="93" borderId="277" applyNumberFormat="0" applyProtection="0">
      <alignment horizontal="right" vertical="center"/>
    </xf>
    <xf numFmtId="4" fontId="81" fillId="45" borderId="282" applyNumberFormat="0" applyProtection="0">
      <alignment horizontal="right" vertical="center"/>
    </xf>
    <xf numFmtId="4" fontId="83" fillId="3" borderId="262" applyNumberFormat="0" applyProtection="0">
      <alignment horizontal="left" vertical="center" indent="1"/>
    </xf>
    <xf numFmtId="4" fontId="83" fillId="3" borderId="262" applyNumberFormat="0" applyProtection="0">
      <alignment horizontal="left" vertical="center" indent="1"/>
    </xf>
    <xf numFmtId="4" fontId="81" fillId="55" borderId="262" applyNumberFormat="0" applyProtection="0">
      <alignment horizontal="left" vertical="center" indent="1"/>
    </xf>
    <xf numFmtId="4" fontId="79" fillId="97" borderId="264"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84" fillId="55" borderId="262" applyNumberFormat="0" applyProtection="0">
      <alignment vertical="center"/>
    </xf>
    <xf numFmtId="4" fontId="79" fillId="97" borderId="264" applyNumberFormat="0" applyProtection="0">
      <alignment vertical="center"/>
    </xf>
    <xf numFmtId="4" fontId="79" fillId="97" borderId="264"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3" fillId="55" borderId="262" applyNumberFormat="0" applyProtection="0">
      <alignment vertical="center"/>
    </xf>
    <xf numFmtId="4" fontId="81" fillId="55" borderId="262" applyNumberFormat="0" applyProtection="0">
      <alignment vertical="center"/>
    </xf>
    <xf numFmtId="0" fontId="4" fillId="95" borderId="265" applyBorder="0"/>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3" borderId="277"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6" fillId="95" borderId="283" applyNumberFormat="0" applyProtection="0">
      <alignment horizontal="left" vertical="center" indent="1"/>
    </xf>
    <xf numFmtId="4" fontId="3" fillId="94" borderId="283" applyNumberFormat="0" applyProtection="0">
      <alignment horizontal="left" vertical="center" indent="1"/>
    </xf>
    <xf numFmtId="4" fontId="3" fillId="94" borderId="283" applyNumberFormat="0" applyProtection="0">
      <alignment horizontal="left" vertical="center" indent="1"/>
    </xf>
    <xf numFmtId="4" fontId="3" fillId="94" borderId="283" applyNumberFormat="0" applyProtection="0">
      <alignment horizontal="left" vertical="center" indent="1"/>
    </xf>
    <xf numFmtId="4" fontId="3" fillId="94" borderId="283" applyNumberFormat="0" applyProtection="0">
      <alignment horizontal="left" vertical="center" indent="1"/>
    </xf>
    <xf numFmtId="0" fontId="6" fillId="96" borderId="264" applyNumberFormat="0">
      <protection locked="0"/>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6" fillId="6" borderId="262" applyNumberFormat="0" applyProtection="0">
      <alignment horizontal="left" vertical="top"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6" fillId="6" borderId="262" applyNumberFormat="0" applyProtection="0">
      <alignment horizontal="left" vertical="top"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6"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6" fillId="5" borderId="262" applyNumberFormat="0" applyProtection="0">
      <alignment horizontal="left" vertical="top"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6" fillId="5" borderId="262"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6" fillId="5" borderId="262" applyNumberFormat="0" applyProtection="0">
      <alignment horizontal="left" vertical="center"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6" fillId="91" borderId="262" applyNumberFormat="0" applyProtection="0">
      <alignment horizontal="left" vertical="top" indent="1"/>
    </xf>
    <xf numFmtId="0" fontId="3" fillId="91" borderId="262" applyNumberFormat="0" applyProtection="0">
      <alignment horizontal="left" vertical="top" indent="1"/>
    </xf>
    <xf numFmtId="0" fontId="6" fillId="91" borderId="262" applyNumberFormat="0" applyProtection="0">
      <alignment horizontal="left" vertical="top"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6" fillId="91" borderId="262" applyNumberFormat="0" applyProtection="0">
      <alignment horizontal="left" vertical="center"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95" borderId="262" applyNumberFormat="0" applyProtection="0">
      <alignment horizontal="left" vertical="top"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6" fillId="95" borderId="262" applyNumberFormat="0" applyProtection="0">
      <alignment horizontal="left" vertical="center" indent="1"/>
    </xf>
    <xf numFmtId="4" fontId="3" fillId="91" borderId="263" applyNumberFormat="0" applyProtection="0">
      <alignment horizontal="left" vertical="center" indent="1"/>
    </xf>
    <xf numFmtId="4" fontId="3" fillId="91" borderId="263" applyNumberFormat="0" applyProtection="0">
      <alignment horizontal="left" vertical="center" indent="1"/>
    </xf>
    <xf numFmtId="4" fontId="3" fillId="6" borderId="263" applyNumberFormat="0" applyProtection="0">
      <alignment horizontal="left" vertical="center" indent="1"/>
    </xf>
    <xf numFmtId="4" fontId="3" fillId="6" borderId="263" applyNumberFormat="0" applyProtection="0">
      <alignment horizontal="left" vertical="center" indent="1"/>
    </xf>
    <xf numFmtId="4" fontId="3" fillId="6" borderId="263" applyNumberFormat="0" applyProtection="0">
      <alignment horizontal="left" vertical="center" indent="1"/>
    </xf>
    <xf numFmtId="4" fontId="3" fillId="44" borderId="277" applyNumberFormat="0" applyProtection="0">
      <alignment horizontal="right" vertical="center"/>
    </xf>
    <xf numFmtId="4" fontId="3" fillId="91" borderId="257" applyNumberFormat="0" applyProtection="0">
      <alignment horizontal="right" vertical="center"/>
    </xf>
    <xf numFmtId="0" fontId="66" fillId="72" borderId="287" applyNumberFormat="0" applyAlignment="0" applyProtection="0"/>
    <xf numFmtId="0" fontId="66" fillId="72" borderId="288"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8"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3" fillId="71" borderId="287" applyNumberFormat="0" applyFont="0" applyAlignment="0" applyProtection="0"/>
    <xf numFmtId="0" fontId="6" fillId="71" borderId="290"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4" fontId="3" fillId="54" borderId="287" applyNumberFormat="0" applyProtection="0">
      <alignment vertical="center"/>
    </xf>
    <xf numFmtId="4" fontId="81" fillId="45" borderId="292" applyNumberFormat="0" applyProtection="0">
      <alignment horizontal="right" vertical="center"/>
    </xf>
    <xf numFmtId="4" fontId="3" fillId="45" borderId="287" applyNumberFormat="0" applyProtection="0">
      <alignment horizontal="right" vertical="center"/>
    </xf>
    <xf numFmtId="0" fontId="3" fillId="71" borderId="267" applyNumberFormat="0" applyFont="0" applyAlignment="0" applyProtection="0"/>
    <xf numFmtId="0" fontId="3" fillId="71" borderId="267" applyNumberFormat="0" applyFon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4" fontId="3" fillId="54" borderId="267" applyNumberFormat="0" applyProtection="0">
      <alignment vertical="center"/>
    </xf>
    <xf numFmtId="0" fontId="48" fillId="0" borderId="261" applyNumberFormat="0" applyFill="0" applyAlignment="0" applyProtection="0"/>
    <xf numFmtId="4" fontId="3" fillId="0" borderId="257" applyNumberFormat="0" applyProtection="0">
      <alignment horizontal="right" vertical="center"/>
    </xf>
    <xf numFmtId="0" fontId="41" fillId="3" borderId="259" applyNumberFormat="0" applyAlignment="0" applyProtection="0"/>
    <xf numFmtId="0" fontId="76" fillId="75" borderId="269" applyNumberFormat="0" applyAlignment="0" applyProtection="0"/>
    <xf numFmtId="0" fontId="80" fillId="54" borderId="272" applyNumberFormat="0" applyProtection="0">
      <alignment horizontal="left" vertical="top" indent="1"/>
    </xf>
    <xf numFmtId="0" fontId="76" fillId="75" borderId="279" applyNumberFormat="0" applyAlignment="0" applyProtection="0"/>
    <xf numFmtId="0" fontId="76" fillId="75" borderId="279" applyNumberFormat="0" applyAlignment="0" applyProtection="0"/>
    <xf numFmtId="4" fontId="6" fillId="95" borderId="293" applyNumberFormat="0" applyProtection="0">
      <alignment horizontal="left" vertical="center" indent="1"/>
    </xf>
    <xf numFmtId="0" fontId="3" fillId="71" borderId="277" applyNumberFormat="0" applyFont="0" applyAlignment="0" applyProtection="0"/>
    <xf numFmtId="4" fontId="3" fillId="50" borderId="283" applyNumberFormat="0" applyProtection="0">
      <alignment horizontal="right" vertical="center"/>
    </xf>
    <xf numFmtId="4" fontId="79" fillId="90" borderId="267" applyNumberFormat="0" applyProtection="0">
      <alignment vertical="center"/>
    </xf>
    <xf numFmtId="0" fontId="3" fillId="71" borderId="267" applyNumberFormat="0" applyFont="0" applyAlignment="0" applyProtection="0"/>
    <xf numFmtId="0" fontId="3" fillId="71" borderId="277" applyNumberFormat="0" applyFont="0" applyAlignment="0" applyProtection="0"/>
    <xf numFmtId="0" fontId="66" fillId="72" borderId="277" applyNumberFormat="0" applyAlignment="0" applyProtection="0"/>
    <xf numFmtId="0" fontId="6" fillId="71" borderId="270"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4" fontId="78" fillId="54" borderId="272" applyNumberFormat="0" applyProtection="0">
      <alignment vertical="center"/>
    </xf>
    <xf numFmtId="0" fontId="3" fillId="71" borderId="267" applyNumberFormat="0" applyFont="0" applyAlignment="0" applyProtection="0"/>
    <xf numFmtId="4" fontId="3" fillId="45" borderId="287" applyNumberFormat="0" applyProtection="0">
      <alignment horizontal="right" vertical="center"/>
    </xf>
    <xf numFmtId="0" fontId="34" fillId="55" borderId="270" applyNumberFormat="0" applyFont="0" applyAlignment="0" applyProtection="0"/>
    <xf numFmtId="0" fontId="34" fillId="55" borderId="270" applyNumberFormat="0" applyFont="0" applyAlignment="0" applyProtection="0"/>
    <xf numFmtId="4" fontId="3" fillId="93" borderId="287" applyNumberFormat="0" applyProtection="0">
      <alignment horizontal="right" vertical="center"/>
    </xf>
    <xf numFmtId="4" fontId="3" fillId="93" borderId="287" applyNumberFormat="0" applyProtection="0">
      <alignment horizontal="right" vertical="center"/>
    </xf>
    <xf numFmtId="4" fontId="81" fillId="93" borderId="292" applyNumberFormat="0" applyProtection="0">
      <alignment horizontal="right" vertical="center"/>
    </xf>
    <xf numFmtId="0" fontId="34" fillId="55" borderId="270" applyNumberFormat="0" applyFont="0" applyAlignment="0" applyProtection="0"/>
    <xf numFmtId="0" fontId="98" fillId="42" borderId="251" applyNumberFormat="0" applyAlignment="0" applyProtection="0"/>
    <xf numFmtId="0" fontId="66" fillId="72" borderId="268" applyNumberFormat="0" applyAlignment="0" applyProtection="0"/>
    <xf numFmtId="0" fontId="3" fillId="71" borderId="267" applyNumberFormat="0" applyFont="0" applyAlignment="0" applyProtection="0"/>
    <xf numFmtId="0" fontId="76" fillId="75" borderId="269" applyNumberFormat="0" applyAlignment="0" applyProtection="0"/>
    <xf numFmtId="0" fontId="15" fillId="55" borderId="252" applyNumberFormat="0" applyFont="0" applyAlignment="0" applyProtection="0"/>
    <xf numFmtId="4" fontId="3" fillId="90" borderId="267" applyNumberFormat="0" applyProtection="0">
      <alignment horizontal="left" vertical="center" indent="1"/>
    </xf>
    <xf numFmtId="0" fontId="76" fillId="75" borderId="279" applyNumberFormat="0" applyAlignment="0" applyProtection="0"/>
    <xf numFmtId="4" fontId="3" fillId="93" borderId="287" applyNumberFormat="0" applyProtection="0">
      <alignment horizontal="right" vertical="center"/>
    </xf>
    <xf numFmtId="0" fontId="83" fillId="55" borderId="262" applyNumberFormat="0" applyProtection="0">
      <alignment horizontal="left" vertical="top" indent="1"/>
    </xf>
    <xf numFmtId="0" fontId="83" fillId="55" borderId="262" applyNumberFormat="0" applyProtection="0">
      <alignment horizontal="left" vertical="top" indent="1"/>
    </xf>
    <xf numFmtId="4" fontId="81" fillId="55" borderId="262" applyNumberFormat="0" applyProtection="0">
      <alignment horizontal="left" vertical="center" indent="1"/>
    </xf>
    <xf numFmtId="4" fontId="83" fillId="55" borderId="262" applyNumberFormat="0" applyProtection="0">
      <alignment vertical="center"/>
    </xf>
    <xf numFmtId="0" fontId="3" fillId="3" borderId="277" applyNumberFormat="0" applyProtection="0">
      <alignment horizontal="left" vertical="center" indent="1"/>
    </xf>
    <xf numFmtId="4" fontId="6" fillId="95" borderId="283" applyNumberFormat="0" applyProtection="0">
      <alignment horizontal="left" vertical="center" indent="1"/>
    </xf>
    <xf numFmtId="0" fontId="3" fillId="6" borderId="262" applyNumberFormat="0" applyProtection="0">
      <alignment horizontal="left" vertical="top" indent="1"/>
    </xf>
    <xf numFmtId="0" fontId="3" fillId="6" borderId="262" applyNumberFormat="0" applyProtection="0">
      <alignment horizontal="left" vertical="top" indent="1"/>
    </xf>
    <xf numFmtId="0" fontId="3" fillId="5" borderId="262" applyNumberFormat="0" applyProtection="0">
      <alignment horizontal="left" vertical="top" indent="1"/>
    </xf>
    <xf numFmtId="0" fontId="3" fillId="5" borderId="262" applyNumberFormat="0" applyProtection="0">
      <alignment horizontal="left" vertical="top" indent="1"/>
    </xf>
    <xf numFmtId="0" fontId="3" fillId="5" borderId="257" applyNumberFormat="0" applyProtection="0">
      <alignment horizontal="left" vertical="center" indent="1"/>
    </xf>
    <xf numFmtId="0" fontId="3" fillId="91" borderId="262" applyNumberFormat="0" applyProtection="0">
      <alignment horizontal="left" vertical="top" indent="1"/>
    </xf>
    <xf numFmtId="0" fontId="3" fillId="91" borderId="262" applyNumberFormat="0" applyProtection="0">
      <alignment horizontal="left" vertical="top" indent="1"/>
    </xf>
    <xf numFmtId="0" fontId="3" fillId="4" borderId="257" applyNumberFormat="0" applyProtection="0">
      <alignment horizontal="left" vertical="center" indent="1"/>
    </xf>
    <xf numFmtId="4" fontId="3" fillId="91" borderId="257" applyNumberFormat="0" applyProtection="0">
      <alignment horizontal="right" vertical="center"/>
    </xf>
    <xf numFmtId="4" fontId="3" fillId="91" borderId="257" applyNumberFormat="0" applyProtection="0">
      <alignment horizontal="right" vertical="center"/>
    </xf>
    <xf numFmtId="4" fontId="81" fillId="91" borderId="262" applyNumberFormat="0" applyProtection="0">
      <alignment horizontal="right" vertical="center"/>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6" fillId="95" borderId="263" applyNumberFormat="0" applyProtection="0">
      <alignment horizontal="left" vertical="center" indent="1"/>
    </xf>
    <xf numFmtId="4" fontId="81" fillId="44" borderId="282" applyNumberFormat="0" applyProtection="0">
      <alignment horizontal="right" vertical="center"/>
    </xf>
    <xf numFmtId="4" fontId="6" fillId="95" borderId="263" applyNumberFormat="0" applyProtection="0">
      <alignment horizontal="left" vertical="center" indent="1"/>
    </xf>
    <xf numFmtId="4" fontId="3" fillId="94" borderId="263" applyNumberFormat="0" applyProtection="0">
      <alignment horizontal="left" vertical="center" indent="1"/>
    </xf>
    <xf numFmtId="4" fontId="3" fillId="94" borderId="263" applyNumberFormat="0" applyProtection="0">
      <alignment horizontal="left" vertical="center" indent="1"/>
    </xf>
    <xf numFmtId="4" fontId="3" fillId="94" borderId="263" applyNumberFormat="0" applyProtection="0">
      <alignment horizontal="left" vertical="center" indent="1"/>
    </xf>
    <xf numFmtId="4" fontId="3" fillId="94" borderId="263" applyNumberFormat="0" applyProtection="0">
      <alignment horizontal="left" vertical="center" indent="1"/>
    </xf>
    <xf numFmtId="4" fontId="3" fillId="44" borderId="257" applyNumberFormat="0" applyProtection="0">
      <alignment horizontal="right" vertical="center"/>
    </xf>
    <xf numFmtId="4" fontId="3" fillId="44"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81" fillId="93" borderId="262" applyNumberFormat="0" applyProtection="0">
      <alignment horizontal="right" vertical="center"/>
    </xf>
    <xf numFmtId="4" fontId="81" fillId="93" borderId="262"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81" fillId="51" borderId="262"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81" fillId="52" borderId="262" applyNumberFormat="0" applyProtection="0">
      <alignment horizontal="right" vertical="center"/>
    </xf>
    <xf numFmtId="4" fontId="81" fillId="48" borderId="262"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81" fillId="45" borderId="262"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50" borderId="263" applyNumberFormat="0" applyProtection="0">
      <alignment horizontal="right" vertical="center"/>
    </xf>
    <xf numFmtId="4" fontId="3" fillId="50" borderId="263" applyNumberFormat="0" applyProtection="0">
      <alignment horizontal="right" vertical="center"/>
    </xf>
    <xf numFmtId="4" fontId="3" fillId="50" borderId="263" applyNumberFormat="0" applyProtection="0">
      <alignment horizontal="right" vertical="center"/>
    </xf>
    <xf numFmtId="4" fontId="3" fillId="50" borderId="263" applyNumberFormat="0" applyProtection="0">
      <alignment horizontal="right" vertical="center"/>
    </xf>
    <xf numFmtId="4" fontId="81" fillId="50" borderId="262"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81" fillId="43" borderId="262" applyNumberFormat="0" applyProtection="0">
      <alignment horizontal="right" vertical="center"/>
    </xf>
    <xf numFmtId="4" fontId="3" fillId="92" borderId="257" applyNumberFormat="0" applyProtection="0">
      <alignment horizontal="right" vertical="center"/>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93" borderId="277" applyNumberFormat="0" applyProtection="0">
      <alignment horizontal="right" vertical="center"/>
    </xf>
    <xf numFmtId="4" fontId="3" fillId="2" borderId="257" applyNumberFormat="0" applyProtection="0">
      <alignment horizontal="left" vertical="center" indent="1"/>
    </xf>
    <xf numFmtId="4" fontId="3" fillId="93" borderId="277" applyNumberFormat="0" applyProtection="0">
      <alignment horizontal="right" vertical="center"/>
    </xf>
    <xf numFmtId="4" fontId="3" fillId="2" borderId="257" applyNumberFormat="0" applyProtection="0">
      <alignment horizontal="left" vertical="center" indent="1"/>
    </xf>
    <xf numFmtId="0" fontId="80" fillId="54" borderId="262" applyNumberFormat="0" applyProtection="0">
      <alignment horizontal="left" vertical="top" indent="1"/>
    </xf>
    <xf numFmtId="0" fontId="80" fillId="54" borderId="262" applyNumberFormat="0" applyProtection="0">
      <alignment horizontal="left" vertical="top" indent="1"/>
    </xf>
    <xf numFmtId="0" fontId="77" fillId="54" borderId="262" applyNumberFormat="0" applyProtection="0">
      <alignment horizontal="left" vertical="top" indent="1"/>
    </xf>
    <xf numFmtId="0" fontId="80" fillId="54" borderId="262" applyNumberFormat="0" applyProtection="0">
      <alignment horizontal="left" vertical="top"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77" fillId="54" borderId="262" applyNumberFormat="0" applyProtection="0">
      <alignment vertical="center"/>
    </xf>
    <xf numFmtId="4" fontId="3" fillId="54" borderId="257" applyNumberFormat="0" applyProtection="0">
      <alignment vertical="center"/>
    </xf>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6"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6" borderId="259" applyNumberFormat="0" applyAlignment="0" applyProtection="0"/>
    <xf numFmtId="0" fontId="76" fillId="75" borderId="259" applyNumberFormat="0" applyAlignment="0" applyProtection="0"/>
    <xf numFmtId="0" fontId="76" fillId="76"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0" fontId="76" fillId="75" borderId="259" applyNumberFormat="0" applyAlignment="0" applyProtection="0"/>
    <xf numFmtId="4" fontId="3" fillId="93" borderId="277" applyNumberFormat="0" applyProtection="0">
      <alignment horizontal="right" vertical="center"/>
    </xf>
    <xf numFmtId="4" fontId="81" fillId="93" borderId="282" applyNumberFormat="0" applyProtection="0">
      <alignment horizontal="right" vertical="center"/>
    </xf>
    <xf numFmtId="0" fontId="34" fillId="55" borderId="260" applyNumberFormat="0" applyFont="0" applyAlignment="0" applyProtection="0"/>
    <xf numFmtId="0" fontId="34" fillId="55" borderId="260"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76" fillId="75" borderId="279" applyNumberFormat="0" applyAlignment="0" applyProtection="0"/>
    <xf numFmtId="0" fontId="37" fillId="3"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9" fillId="76" borderId="251"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58" fillId="75" borderId="250" applyNumberFormat="0" applyAlignment="0" applyProtection="0"/>
    <xf numFmtId="0" fontId="40" fillId="3" borderId="251" applyNumberFormat="0" applyAlignment="0" applyProtection="0"/>
    <xf numFmtId="0" fontId="40" fillId="4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1"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66" fillId="72" borderId="250" applyNumberFormat="0" applyAlignment="0" applyProtection="0"/>
    <xf numFmtId="0" fontId="40" fillId="42" borderId="251" applyNumberFormat="0" applyAlignment="0" applyProtection="0"/>
    <xf numFmtId="0" fontId="40" fillId="42" borderId="251" applyNumberFormat="0" applyAlignment="0" applyProtection="0"/>
    <xf numFmtId="0" fontId="40" fillId="42" borderId="251" applyNumberFormat="0" applyAlignment="0" applyProtection="0"/>
    <xf numFmtId="0" fontId="40" fillId="42" borderId="251" applyNumberFormat="0" applyAlignment="0" applyProtection="0"/>
    <xf numFmtId="0" fontId="66" fillId="72" borderId="267" applyNumberFormat="0" applyAlignment="0" applyProtection="0"/>
    <xf numFmtId="0" fontId="66" fillId="72" borderId="267" applyNumberFormat="0" applyAlignment="0" applyProtection="0"/>
    <xf numFmtId="0" fontId="58" fillId="75" borderId="257" applyNumberFormat="0" applyAlignment="0" applyProtection="0"/>
    <xf numFmtId="0" fontId="58" fillId="75" borderId="257" applyNumberFormat="0" applyAlignment="0" applyProtection="0"/>
    <xf numFmtId="0" fontId="3" fillId="71" borderId="287" applyNumberFormat="0" applyFont="0" applyAlignment="0" applyProtection="0"/>
    <xf numFmtId="4" fontId="3" fillId="54" borderId="287" applyNumberFormat="0" applyProtection="0">
      <alignment vertical="center"/>
    </xf>
    <xf numFmtId="4" fontId="79" fillId="90" borderId="287" applyNumberFormat="0" applyProtection="0">
      <alignment vertical="center"/>
    </xf>
    <xf numFmtId="4" fontId="3" fillId="38" borderId="287" applyNumberFormat="0" applyProtection="0">
      <alignment horizontal="right" vertical="center"/>
    </xf>
    <xf numFmtId="0" fontId="6" fillId="71" borderId="270" applyNumberFormat="0" applyFon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4" fontId="3" fillId="54" borderId="267" applyNumberFormat="0" applyProtection="0">
      <alignment vertical="center"/>
    </xf>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3" fillId="71" borderId="250" applyNumberFormat="0" applyFont="0" applyAlignment="0" applyProtection="0"/>
    <xf numFmtId="0" fontId="15" fillId="55" borderId="252" applyNumberFormat="0" applyFont="0" applyAlignment="0" applyProtection="0"/>
    <xf numFmtId="0" fontId="15" fillId="55" borderId="252" applyNumberFormat="0" applyFont="0" applyAlignment="0" applyProtection="0"/>
    <xf numFmtId="0" fontId="37" fillId="3" borderId="251" applyNumberFormat="0" applyAlignment="0" applyProtection="0"/>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0" fontId="77" fillId="54" borderId="272" applyNumberFormat="0" applyProtection="0">
      <alignment horizontal="left" vertical="top" indent="1"/>
    </xf>
    <xf numFmtId="0" fontId="80" fillId="54" borderId="272" applyNumberFormat="0" applyProtection="0">
      <alignment horizontal="left" vertical="top" indent="1"/>
    </xf>
    <xf numFmtId="0" fontId="77" fillId="54" borderId="272" applyNumberFormat="0" applyProtection="0">
      <alignment horizontal="left" vertical="top" indent="1"/>
    </xf>
    <xf numFmtId="0" fontId="80" fillId="54" borderId="272" applyNumberFormat="0" applyProtection="0">
      <alignment horizontal="left" vertical="top" indent="1"/>
    </xf>
    <xf numFmtId="0" fontId="80" fillId="54" borderId="272" applyNumberFormat="0" applyProtection="0">
      <alignment horizontal="left" vertical="top" indent="1"/>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3" fillId="54"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79" fillId="90" borderId="250" applyNumberFormat="0" applyProtection="0">
      <alignment vertical="center"/>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90"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38"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92"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5"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48"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2"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51"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93"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44"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4" fontId="3" fillId="91" borderId="250" applyNumberFormat="0" applyProtection="0">
      <alignment horizontal="right" vertical="center"/>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3"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4"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5"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0" fontId="3" fillId="6" borderId="250" applyNumberFormat="0" applyProtection="0">
      <alignment horizontal="left" vertical="center" indent="1"/>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3" fillId="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79" fillId="10" borderId="250" applyNumberFormat="0" applyProtection="0">
      <alignment horizontal="right" vertical="center"/>
    </xf>
    <xf numFmtId="4" fontId="3" fillId="94" borderId="293" applyNumberFormat="0" applyProtection="0">
      <alignment horizontal="left" vertical="center" indent="1"/>
    </xf>
    <xf numFmtId="4" fontId="3" fillId="91" borderId="273"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2" borderId="250" applyNumberFormat="0" applyProtection="0">
      <alignment horizontal="left" vertical="center" indent="1"/>
    </xf>
    <xf numFmtId="4" fontId="3" fillId="91" borderId="273" applyNumberFormat="0" applyProtection="0">
      <alignment horizontal="left" vertical="center" indent="1"/>
    </xf>
    <xf numFmtId="4" fontId="3" fillId="91" borderId="273" applyNumberFormat="0" applyProtection="0">
      <alignment horizontal="left" vertical="center" indent="1"/>
    </xf>
    <xf numFmtId="0" fontId="6" fillId="95" borderId="272" applyNumberFormat="0" applyProtection="0">
      <alignment horizontal="left" vertical="center" indent="1"/>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4" fontId="88" fillId="96" borderId="250" applyNumberFormat="0" applyProtection="0">
      <alignment horizontal="right" vertical="center"/>
    </xf>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3" fillId="71" borderId="267" applyNumberFormat="0" applyFont="0" applyAlignment="0" applyProtection="0"/>
    <xf numFmtId="0" fontId="6" fillId="71" borderId="270" applyNumberFormat="0" applyFon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83" fillId="55" borderId="262" applyNumberFormat="0" applyProtection="0">
      <alignment horizontal="left" vertical="top" indent="1"/>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81" fillId="6" borderId="262"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84" fillId="6" borderId="262"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84" fillId="6" borderId="262"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81" fillId="91" borderId="262"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81" fillId="91" borderId="262"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0" fontId="81"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1"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83" fillId="91" borderId="262" applyNumberFormat="0" applyProtection="0">
      <alignment horizontal="left" vertical="top" indent="1"/>
    </xf>
    <xf numFmtId="0" fontId="3" fillId="95" borderId="282" applyNumberFormat="0" applyProtection="0">
      <alignment horizontal="left" vertical="top"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0" fontId="3" fillId="95" borderId="282" applyNumberFormat="0" applyProtection="0">
      <alignment horizontal="left" vertical="top"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4" fontId="86" fillId="98" borderId="263" applyNumberFormat="0" applyProtection="0">
      <alignment horizontal="left" vertical="center" indent="1"/>
    </xf>
    <xf numFmtId="0" fontId="3" fillId="99" borderId="264"/>
    <xf numFmtId="0" fontId="3" fillId="99" borderId="264"/>
    <xf numFmtId="0" fontId="3" fillId="99" borderId="264"/>
    <xf numFmtId="0" fontId="3" fillId="99" borderId="264"/>
    <xf numFmtId="0" fontId="3" fillId="99" borderId="264"/>
    <xf numFmtId="0" fontId="3" fillId="99" borderId="264"/>
    <xf numFmtId="0" fontId="3" fillId="99" borderId="264"/>
    <xf numFmtId="4" fontId="87" fillId="6" borderId="262"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7" fillId="6" borderId="262"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6"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6" fillId="5" borderId="282"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6" fillId="6" borderId="282"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6"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4" fillId="55" borderId="270" applyNumberFormat="0" applyFont="0" applyAlignment="0" applyProtection="0"/>
    <xf numFmtId="0" fontId="48" fillId="0" borderId="271" applyNumberFormat="0" applyFill="0" applyAlignment="0" applyProtection="0"/>
    <xf numFmtId="0" fontId="3" fillId="4" borderId="277" applyNumberFormat="0" applyProtection="0">
      <alignment horizontal="left" vertical="center" indent="1"/>
    </xf>
    <xf numFmtId="4" fontId="6" fillId="95" borderId="293" applyNumberFormat="0" applyProtection="0">
      <alignment horizontal="left" vertical="center" indent="1"/>
    </xf>
    <xf numFmtId="0" fontId="34" fillId="55" borderId="280" applyNumberFormat="0" applyFont="0" applyAlignment="0" applyProtection="0"/>
    <xf numFmtId="0" fontId="3" fillId="5" borderId="287" applyNumberFormat="0" applyProtection="0">
      <alignment horizontal="left" vertical="center" indent="1"/>
    </xf>
    <xf numFmtId="0" fontId="3" fillId="4" borderId="287" applyNumberFormat="0" applyProtection="0">
      <alignment horizontal="left" vertical="center" indent="1"/>
    </xf>
    <xf numFmtId="0" fontId="48" fillId="0" borderId="271" applyNumberFormat="0" applyFill="0" applyAlignment="0" applyProtection="0"/>
    <xf numFmtId="0" fontId="41" fillId="3" borderId="269" applyNumberFormat="0" applyAlignment="0" applyProtection="0"/>
    <xf numFmtId="0" fontId="37" fillId="3" borderId="268" applyNumberFormat="0" applyAlignment="0" applyProtection="0"/>
    <xf numFmtId="0" fontId="34" fillId="55" borderId="270" applyNumberFormat="0" applyFont="0" applyAlignment="0" applyProtection="0"/>
    <xf numFmtId="0" fontId="34" fillId="55" borderId="270" applyNumberFormat="0" applyFont="0" applyAlignment="0" applyProtection="0"/>
    <xf numFmtId="0" fontId="76" fillId="75" borderId="289" applyNumberFormat="0" applyAlignment="0" applyProtection="0"/>
    <xf numFmtId="0" fontId="6" fillId="71" borderId="290" applyNumberFormat="0" applyFont="0" applyAlignment="0" applyProtection="0"/>
    <xf numFmtId="0" fontId="40" fillId="42" borderId="268"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8" applyNumberFormat="0" applyAlignment="0" applyProtection="0"/>
    <xf numFmtId="0" fontId="66" fillId="72" borderId="287" applyNumberFormat="0" applyAlignment="0" applyProtection="0"/>
    <xf numFmtId="0" fontId="40" fillId="42" borderId="268" applyNumberFormat="0" applyAlignment="0" applyProtection="0"/>
    <xf numFmtId="0" fontId="41" fillId="3" borderId="269" applyNumberFormat="0" applyAlignment="0" applyProtection="0"/>
    <xf numFmtId="0" fontId="40" fillId="42" borderId="268" applyNumberFormat="0" applyAlignment="0" applyProtection="0"/>
    <xf numFmtId="0" fontId="66" fillId="72" borderId="277" applyNumberFormat="0" applyAlignment="0" applyProtection="0"/>
    <xf numFmtId="0" fontId="37" fillId="3" borderId="268" applyNumberFormat="0" applyAlignment="0" applyProtection="0"/>
    <xf numFmtId="0" fontId="37" fillId="3" borderId="268" applyNumberFormat="0" applyAlignment="0" applyProtection="0"/>
    <xf numFmtId="0" fontId="3" fillId="71" borderId="277" applyNumberFormat="0" applyFont="0" applyAlignment="0" applyProtection="0"/>
    <xf numFmtId="0" fontId="76" fillId="75" borderId="279" applyNumberFormat="0" applyAlignment="0" applyProtection="0"/>
    <xf numFmtId="4" fontId="81" fillId="93" borderId="282" applyNumberFormat="0" applyProtection="0">
      <alignment horizontal="right" vertical="center"/>
    </xf>
    <xf numFmtId="4" fontId="81" fillId="44" borderId="282" applyNumberFormat="0" applyProtection="0">
      <alignment horizontal="right" vertical="center"/>
    </xf>
    <xf numFmtId="4" fontId="3" fillId="44" borderId="277" applyNumberFormat="0" applyProtection="0">
      <alignment horizontal="right" vertical="center"/>
    </xf>
    <xf numFmtId="4" fontId="3" fillId="94"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3" fillId="6" borderId="283" applyNumberFormat="0" applyProtection="0">
      <alignment horizontal="left" vertical="center" indent="1"/>
    </xf>
    <xf numFmtId="4" fontId="3" fillId="91" borderId="283" applyNumberFormat="0" applyProtection="0">
      <alignment horizontal="left" vertical="center" indent="1"/>
    </xf>
    <xf numFmtId="0" fontId="3" fillId="3" borderId="277" applyNumberFormat="0" applyProtection="0">
      <alignment horizontal="left" vertical="center"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1" borderId="282" applyNumberFormat="0" applyProtection="0">
      <alignment horizontal="left" vertical="top" indent="1"/>
    </xf>
    <xf numFmtId="0" fontId="6"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6" fillId="5" borderId="282" applyNumberFormat="0" applyProtection="0">
      <alignment horizontal="left" vertical="top" indent="1"/>
    </xf>
    <xf numFmtId="0" fontId="3" fillId="5" borderId="282" applyNumberFormat="0" applyProtection="0">
      <alignment horizontal="left" vertical="top" indent="1"/>
    </xf>
    <xf numFmtId="0" fontId="3" fillId="6" borderId="277" applyNumberFormat="0" applyProtection="0">
      <alignment horizontal="left" vertical="center" indent="1"/>
    </xf>
    <xf numFmtId="0" fontId="6"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3" fillId="6" borderId="267" applyNumberFormat="0" applyProtection="0">
      <alignment horizontal="left" vertical="center" indent="1"/>
    </xf>
    <xf numFmtId="0" fontId="3" fillId="5" borderId="267" applyNumberFormat="0" applyProtection="0">
      <alignment horizontal="left" vertical="center" indent="1"/>
    </xf>
    <xf numFmtId="0" fontId="3" fillId="4" borderId="267" applyNumberFormat="0" applyProtection="0">
      <alignment horizontal="left" vertical="center" indent="1"/>
    </xf>
    <xf numFmtId="0" fontId="3" fillId="3" borderId="267" applyNumberFormat="0" applyProtection="0">
      <alignment horizontal="left" vertical="center" indent="1"/>
    </xf>
    <xf numFmtId="4" fontId="3" fillId="2" borderId="267" applyNumberFormat="0" applyProtection="0">
      <alignment horizontal="left" vertical="center" indent="1"/>
    </xf>
    <xf numFmtId="0" fontId="58" fillId="75" borderId="277" applyNumberFormat="0" applyAlignment="0" applyProtection="0"/>
    <xf numFmtId="0" fontId="58" fillId="75" borderId="277" applyNumberFormat="0" applyAlignment="0" applyProtection="0"/>
    <xf numFmtId="0" fontId="40" fillId="42" borderId="288" applyNumberFormat="0" applyAlignment="0" applyProtection="0"/>
    <xf numFmtId="0" fontId="80" fillId="54" borderId="292" applyNumberFormat="0" applyProtection="0">
      <alignment horizontal="left" vertical="top" indent="1"/>
    </xf>
    <xf numFmtId="0" fontId="76" fillId="75" borderId="289" applyNumberFormat="0" applyAlignment="0" applyProtection="0"/>
    <xf numFmtId="4" fontId="3" fillId="45" borderId="287" applyNumberFormat="0" applyProtection="0">
      <alignment horizontal="right" vertical="center"/>
    </xf>
    <xf numFmtId="4" fontId="3" fillId="48" borderId="287" applyNumberFormat="0" applyProtection="0">
      <alignment horizontal="right" vertical="center"/>
    </xf>
    <xf numFmtId="4" fontId="3" fillId="52"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0" fontId="58" fillId="75" borderId="277" applyNumberFormat="0" applyAlignment="0" applyProtection="0"/>
    <xf numFmtId="0" fontId="80" fillId="54" borderId="292" applyNumberFormat="0" applyProtection="0">
      <alignment horizontal="left" vertical="top" indent="1"/>
    </xf>
    <xf numFmtId="4" fontId="3" fillId="90" borderId="287" applyNumberFormat="0" applyProtection="0">
      <alignment horizontal="left" vertical="center" indent="1"/>
    </xf>
    <xf numFmtId="4" fontId="3" fillId="48" borderId="287" applyNumberFormat="0" applyProtection="0">
      <alignment horizontal="right" vertical="center"/>
    </xf>
    <xf numFmtId="0" fontId="80" fillId="54" borderId="292" applyNumberFormat="0" applyProtection="0">
      <alignment horizontal="left" vertical="top" indent="1"/>
    </xf>
    <xf numFmtId="0" fontId="76" fillId="75" borderId="289" applyNumberFormat="0" applyAlignment="0" applyProtection="0"/>
    <xf numFmtId="0" fontId="58" fillId="75" borderId="277" applyNumberFormat="0" applyAlignment="0" applyProtection="0"/>
    <xf numFmtId="4" fontId="79" fillId="90" borderId="287" applyNumberFormat="0" applyProtection="0">
      <alignment vertical="center"/>
    </xf>
    <xf numFmtId="0" fontId="58" fillId="75" borderId="277" applyNumberFormat="0" applyAlignment="0" applyProtection="0"/>
    <xf numFmtId="0" fontId="77" fillId="54" borderId="292" applyNumberFormat="0" applyProtection="0">
      <alignment horizontal="left" vertical="top" indent="1"/>
    </xf>
    <xf numFmtId="0" fontId="40" fillId="42" borderId="288" applyNumberFormat="0" applyAlignment="0" applyProtection="0"/>
    <xf numFmtId="4" fontId="81" fillId="45" borderId="292" applyNumberFormat="0" applyProtection="0">
      <alignment horizontal="right" vertical="center"/>
    </xf>
    <xf numFmtId="4" fontId="3" fillId="48" borderId="287" applyNumberFormat="0" applyProtection="0">
      <alignment horizontal="right" vertical="center"/>
    </xf>
    <xf numFmtId="4" fontId="3" fillId="90" borderId="287" applyNumberFormat="0" applyProtection="0">
      <alignment horizontal="left" vertical="center" indent="1"/>
    </xf>
    <xf numFmtId="4" fontId="3" fillId="48" borderId="287" applyNumberFormat="0" applyProtection="0">
      <alignment horizontal="right" vertical="center"/>
    </xf>
    <xf numFmtId="0" fontId="58" fillId="75" borderId="277" applyNumberFormat="0" applyAlignment="0" applyProtection="0"/>
    <xf numFmtId="0" fontId="34" fillId="55" borderId="290" applyNumberFormat="0" applyFont="0" applyAlignment="0" applyProtection="0"/>
    <xf numFmtId="0" fontId="80" fillId="54" borderId="292" applyNumberFormat="0" applyProtection="0">
      <alignment horizontal="left" vertical="top" indent="1"/>
    </xf>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63" fillId="0" borderId="266" applyNumberFormat="0" applyFill="0" applyAlignment="0" applyProtection="0"/>
    <xf numFmtId="0" fontId="76" fillId="75" borderId="289" applyNumberFormat="0" applyAlignment="0" applyProtection="0"/>
    <xf numFmtId="4" fontId="3" fillId="90" borderId="287" applyNumberFormat="0" applyProtection="0">
      <alignment horizontal="left" vertical="center" indent="1"/>
    </xf>
    <xf numFmtId="4" fontId="3" fillId="94" borderId="293" applyNumberFormat="0" applyProtection="0">
      <alignment horizontal="left" vertical="center" indent="1"/>
    </xf>
    <xf numFmtId="4" fontId="3" fillId="94" borderId="293" applyNumberFormat="0" applyProtection="0">
      <alignment horizontal="left" vertical="center" indent="1"/>
    </xf>
    <xf numFmtId="4" fontId="81" fillId="44" borderId="292" applyNumberFormat="0" applyProtection="0">
      <alignment horizontal="right" vertical="center"/>
    </xf>
    <xf numFmtId="4" fontId="3" fillId="45" borderId="287" applyNumberFormat="0" applyProtection="0">
      <alignment horizontal="right" vertical="center"/>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3" fillId="6" borderId="272" applyNumberFormat="0" applyProtection="0">
      <alignment horizontal="left" vertical="top" indent="1"/>
    </xf>
    <xf numFmtId="0" fontId="6" fillId="6" borderId="272" applyNumberFormat="0" applyProtection="0">
      <alignment horizontal="left" vertical="top"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6" fillId="6" borderId="272" applyNumberFormat="0" applyProtection="0">
      <alignment horizontal="left" vertical="center" indent="1"/>
    </xf>
    <xf numFmtId="4" fontId="3" fillId="2" borderId="287" applyNumberFormat="0" applyProtection="0">
      <alignment horizontal="left" vertical="center"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3" fillId="5" borderId="272" applyNumberFormat="0" applyProtection="0">
      <alignment horizontal="left" vertical="top" indent="1"/>
    </xf>
    <xf numFmtId="0" fontId="6" fillId="5" borderId="272" applyNumberFormat="0" applyProtection="0">
      <alignment horizontal="left" vertical="top"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6" fillId="5" borderId="272"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6" fillId="5" borderId="272" applyNumberFormat="0" applyProtection="0">
      <alignment horizontal="left" vertical="center"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6" fillId="91" borderId="272" applyNumberFormat="0" applyProtection="0">
      <alignment horizontal="left" vertical="top"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6" fillId="91" borderId="272"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6"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6" fillId="95" borderId="272" applyNumberFormat="0" applyProtection="0">
      <alignment horizontal="left" vertical="center" indent="1"/>
    </xf>
    <xf numFmtId="4" fontId="3" fillId="91" borderId="273" applyNumberFormat="0" applyProtection="0">
      <alignment horizontal="left" vertical="center" indent="1"/>
    </xf>
    <xf numFmtId="4" fontId="3" fillId="91" borderId="273" applyNumberFormat="0" applyProtection="0">
      <alignment horizontal="left" vertical="center" indent="1"/>
    </xf>
    <xf numFmtId="4" fontId="3" fillId="91" borderId="273" applyNumberFormat="0" applyProtection="0">
      <alignment horizontal="left" vertical="center" indent="1"/>
    </xf>
    <xf numFmtId="4" fontId="3" fillId="91" borderId="273" applyNumberFormat="0" applyProtection="0">
      <alignment horizontal="left" vertical="center" indent="1"/>
    </xf>
    <xf numFmtId="4" fontId="3" fillId="91"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6" borderId="273" applyNumberFormat="0" applyProtection="0">
      <alignment horizontal="left" vertical="center" indent="1"/>
    </xf>
    <xf numFmtId="4" fontId="3" fillId="94" borderId="293" applyNumberFormat="0" applyProtection="0">
      <alignment horizontal="left" vertical="center" indent="1"/>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81" fillId="91" borderId="272"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6" fillId="95"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94" borderId="273" applyNumberFormat="0" applyProtection="0">
      <alignment horizontal="left" vertical="center" indent="1"/>
    </xf>
    <xf numFmtId="4" fontId="3" fillId="44" borderId="28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81" fillId="44" borderId="272"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81" fillId="93" borderId="272" applyNumberFormat="0" applyProtection="0">
      <alignment horizontal="right" vertical="center"/>
    </xf>
    <xf numFmtId="4" fontId="3" fillId="51" borderId="267" applyNumberFormat="0" applyProtection="0">
      <alignment horizontal="right" vertical="center"/>
    </xf>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87" applyNumberForma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4" fillId="55" borderId="280" applyNumberFormat="0" applyFont="0" applyAlignment="0" applyProtection="0"/>
    <xf numFmtId="0" fontId="34" fillId="55" borderId="280" applyNumberFormat="0" applyFont="0" applyAlignment="0" applyProtection="0"/>
    <xf numFmtId="0" fontId="34" fillId="55" borderId="280" applyNumberFormat="0" applyFont="0" applyAlignment="0" applyProtection="0"/>
    <xf numFmtId="0" fontId="76" fillId="75" borderId="279" applyNumberFormat="0" applyAlignment="0" applyProtection="0"/>
    <xf numFmtId="0" fontId="76" fillId="76" borderId="279" applyNumberFormat="0" applyAlignment="0" applyProtection="0"/>
    <xf numFmtId="0" fontId="76" fillId="75" borderId="279" applyNumberFormat="0" applyAlignment="0" applyProtection="0"/>
    <xf numFmtId="0" fontId="76" fillId="76"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6"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0" fontId="77" fillId="54" borderId="282" applyNumberFormat="0" applyProtection="0">
      <alignment horizontal="left" vertical="top" indent="1"/>
    </xf>
    <xf numFmtId="4" fontId="3" fillId="2" borderId="277" applyNumberFormat="0" applyProtection="0">
      <alignment horizontal="left" vertical="center" indent="1"/>
    </xf>
    <xf numFmtId="4" fontId="81" fillId="50" borderId="282" applyNumberFormat="0" applyProtection="0">
      <alignment horizontal="right" vertical="center"/>
    </xf>
    <xf numFmtId="4" fontId="3" fillId="50" borderId="283" applyNumberFormat="0" applyProtection="0">
      <alignment horizontal="right" vertical="center"/>
    </xf>
    <xf numFmtId="4" fontId="3" fillId="50" borderId="283" applyNumberFormat="0" applyProtection="0">
      <alignment horizontal="right" vertical="center"/>
    </xf>
    <xf numFmtId="4" fontId="3" fillId="45" borderId="277" applyNumberFormat="0" applyProtection="0">
      <alignment horizontal="right" vertical="center"/>
    </xf>
    <xf numFmtId="4" fontId="3" fillId="0" borderId="267" applyNumberFormat="0" applyProtection="0">
      <alignment horizontal="right" vertical="center"/>
    </xf>
    <xf numFmtId="0" fontId="41" fillId="3" borderId="269" applyNumberFormat="0" applyAlignment="0" applyProtection="0"/>
    <xf numFmtId="4" fontId="3" fillId="52" borderId="287" applyNumberFormat="0" applyProtection="0">
      <alignment horizontal="right" vertical="center"/>
    </xf>
    <xf numFmtId="0" fontId="80" fillId="54" borderId="282" applyNumberFormat="0" applyProtection="0">
      <alignment horizontal="left" vertical="top" indent="1"/>
    </xf>
    <xf numFmtId="4" fontId="3" fillId="50" borderId="283" applyNumberFormat="0" applyProtection="0">
      <alignment horizontal="right" vertical="center"/>
    </xf>
    <xf numFmtId="0" fontId="76" fillId="75" borderId="289" applyNumberFormat="0" applyAlignment="0" applyProtection="0"/>
    <xf numFmtId="0" fontId="76" fillId="75" borderId="289" applyNumberFormat="0" applyAlignment="0" applyProtection="0"/>
    <xf numFmtId="0" fontId="3" fillId="71" borderId="287" applyNumberFormat="0" applyFont="0" applyAlignment="0" applyProtection="0"/>
    <xf numFmtId="4" fontId="3" fillId="50" borderId="293" applyNumberFormat="0" applyProtection="0">
      <alignment horizontal="right" vertical="center"/>
    </xf>
    <xf numFmtId="4" fontId="3" fillId="92" borderId="287" applyNumberFormat="0" applyProtection="0">
      <alignment horizontal="right" vertical="center"/>
    </xf>
    <xf numFmtId="4" fontId="3" fillId="48" borderId="277" applyNumberFormat="0" applyProtection="0">
      <alignment horizontal="right" vertical="center"/>
    </xf>
    <xf numFmtId="4" fontId="79" fillId="90" borderId="277" applyNumberFormat="0" applyProtection="0">
      <alignment vertical="center"/>
    </xf>
    <xf numFmtId="0" fontId="58" fillId="75" borderId="267" applyNumberFormat="0" applyAlignment="0" applyProtection="0"/>
    <xf numFmtId="0" fontId="76" fillId="75" borderId="279" applyNumberFormat="0" applyAlignment="0" applyProtection="0"/>
    <xf numFmtId="4" fontId="77" fillId="54" borderId="282" applyNumberFormat="0" applyProtection="0">
      <alignment horizontal="left" vertical="center" indent="1"/>
    </xf>
    <xf numFmtId="4" fontId="3" fillId="90" borderId="277" applyNumberFormat="0" applyProtection="0">
      <alignment horizontal="left" vertical="center" indent="1"/>
    </xf>
    <xf numFmtId="4" fontId="79" fillId="90" borderId="277" applyNumberFormat="0" applyProtection="0">
      <alignment vertical="center"/>
    </xf>
    <xf numFmtId="4" fontId="3" fillId="90" borderId="277" applyNumberFormat="0" applyProtection="0">
      <alignment horizontal="left" vertical="center" indent="1"/>
    </xf>
    <xf numFmtId="4" fontId="79" fillId="90" borderId="277" applyNumberFormat="0" applyProtection="0">
      <alignment vertical="center"/>
    </xf>
    <xf numFmtId="4" fontId="3" fillId="90" borderId="277" applyNumberFormat="0" applyProtection="0">
      <alignment horizontal="left" vertical="center" indent="1"/>
    </xf>
    <xf numFmtId="0" fontId="58" fillId="75" borderId="267" applyNumberFormat="0" applyAlignment="0" applyProtection="0"/>
    <xf numFmtId="4" fontId="81" fillId="48" borderId="282" applyNumberFormat="0" applyProtection="0">
      <alignment horizontal="right" vertical="center"/>
    </xf>
    <xf numFmtId="4" fontId="3" fillId="90" borderId="277" applyNumberFormat="0" applyProtection="0">
      <alignment horizontal="left" vertical="center" indent="1"/>
    </xf>
    <xf numFmtId="0" fontId="58" fillId="75" borderId="267" applyNumberFormat="0" applyAlignment="0" applyProtection="0"/>
    <xf numFmtId="0" fontId="80" fillId="54" borderId="282" applyNumberFormat="0" applyProtection="0">
      <alignment horizontal="left" vertical="top" indent="1"/>
    </xf>
    <xf numFmtId="0" fontId="80" fillId="54" borderId="282" applyNumberFormat="0" applyProtection="0">
      <alignment horizontal="left" vertical="top" indent="1"/>
    </xf>
    <xf numFmtId="0" fontId="80" fillId="54" borderId="282" applyNumberFormat="0" applyProtection="0">
      <alignment horizontal="left" vertical="top" indent="1"/>
    </xf>
    <xf numFmtId="4" fontId="3" fillId="2" borderId="277" applyNumberFormat="0" applyProtection="0">
      <alignment horizontal="left" vertical="center" indent="1"/>
    </xf>
    <xf numFmtId="4" fontId="3" fillId="2" borderId="277" applyNumberFormat="0" applyProtection="0">
      <alignment horizontal="left" vertical="center" indent="1"/>
    </xf>
    <xf numFmtId="0" fontId="80" fillId="54" borderId="282" applyNumberFormat="0" applyProtection="0">
      <alignment horizontal="left" vertical="top" indent="1"/>
    </xf>
    <xf numFmtId="0" fontId="66" fillId="72" borderId="267" applyNumberFormat="0" applyAlignment="0" applyProtection="0"/>
    <xf numFmtId="0" fontId="66" fillId="72" borderId="277" applyNumberFormat="0" applyAlignment="0" applyProtection="0"/>
    <xf numFmtId="0" fontId="66" fillId="72" borderId="277" applyNumberFormat="0" applyAlignment="0" applyProtection="0"/>
    <xf numFmtId="0" fontId="98" fillId="42" borderId="258" applyNumberFormat="0" applyAlignment="0" applyProtection="0"/>
    <xf numFmtId="0" fontId="80" fillId="54" borderId="282" applyNumberFormat="0" applyProtection="0">
      <alignment horizontal="left" vertical="top" indent="1"/>
    </xf>
    <xf numFmtId="4" fontId="3" fillId="2" borderId="277" applyNumberFormat="0" applyProtection="0">
      <alignment horizontal="left" vertical="center" indent="1"/>
    </xf>
    <xf numFmtId="0" fontId="15" fillId="55" borderId="260" applyNumberFormat="0" applyFont="0" applyAlignment="0" applyProtection="0"/>
    <xf numFmtId="4" fontId="3" fillId="52" borderId="277" applyNumberFormat="0" applyProtection="0">
      <alignment horizontal="right" vertical="center"/>
    </xf>
    <xf numFmtId="0" fontId="76" fillId="76" borderId="289" applyNumberFormat="0" applyAlignment="0" applyProtection="0"/>
    <xf numFmtId="0" fontId="34" fillId="55" borderId="280" applyNumberFormat="0" applyFont="0" applyAlignment="0" applyProtection="0"/>
    <xf numFmtId="0" fontId="66" fillId="72" borderId="277" applyNumberFormat="0" applyAlignment="0" applyProtection="0"/>
    <xf numFmtId="4" fontId="3" fillId="2" borderId="277" applyNumberFormat="0" applyProtection="0">
      <alignment horizontal="left" vertical="center" indent="1"/>
    </xf>
    <xf numFmtId="0" fontId="6" fillId="96" borderId="274" applyNumberFormat="0">
      <protection locked="0"/>
    </xf>
    <xf numFmtId="4" fontId="6" fillId="95" borderId="293" applyNumberFormat="0" applyProtection="0">
      <alignment horizontal="left" vertical="center" indent="1"/>
    </xf>
    <xf numFmtId="0" fontId="3" fillId="6" borderId="272" applyNumberFormat="0" applyProtection="0">
      <alignment horizontal="left" vertical="top" indent="1"/>
    </xf>
    <xf numFmtId="0" fontId="6" fillId="6" borderId="272" applyNumberFormat="0" applyProtection="0">
      <alignment horizontal="left" vertical="top" indent="1"/>
    </xf>
    <xf numFmtId="0" fontId="3" fillId="6" borderId="267" applyNumberFormat="0" applyProtection="0">
      <alignment horizontal="left" vertical="center" indent="1"/>
    </xf>
    <xf numFmtId="0" fontId="3" fillId="5" borderId="272" applyNumberFormat="0" applyProtection="0">
      <alignment horizontal="left" vertical="top" indent="1"/>
    </xf>
    <xf numFmtId="0" fontId="6" fillId="5" borderId="272" applyNumberFormat="0" applyProtection="0">
      <alignment horizontal="left" vertical="top" indent="1"/>
    </xf>
    <xf numFmtId="0" fontId="3" fillId="91" borderId="272" applyNumberFormat="0" applyProtection="0">
      <alignment horizontal="left" vertical="top" indent="1"/>
    </xf>
    <xf numFmtId="0" fontId="3" fillId="91" borderId="272" applyNumberFormat="0" applyProtection="0">
      <alignment horizontal="left" vertical="top" indent="1"/>
    </xf>
    <xf numFmtId="0" fontId="3" fillId="95" borderId="272" applyNumberFormat="0" applyProtection="0">
      <alignment horizontal="left" vertical="top" indent="1"/>
    </xf>
    <xf numFmtId="0" fontId="3" fillId="95" borderId="272" applyNumberFormat="0" applyProtection="0">
      <alignment horizontal="left" vertical="top" indent="1"/>
    </xf>
    <xf numFmtId="0" fontId="3" fillId="3" borderId="267" applyNumberFormat="0" applyProtection="0">
      <alignment horizontal="left" vertical="center" indent="1"/>
    </xf>
    <xf numFmtId="4" fontId="3" fillId="91" borderId="273" applyNumberFormat="0" applyProtection="0">
      <alignment horizontal="left" vertical="center" indent="1"/>
    </xf>
    <xf numFmtId="4" fontId="3" fillId="6" borderId="273" applyNumberFormat="0" applyProtection="0">
      <alignment horizontal="left" vertical="center" indent="1"/>
    </xf>
    <xf numFmtId="4" fontId="3" fillId="51" borderId="267" applyNumberFormat="0" applyProtection="0">
      <alignment horizontal="right" vertical="center"/>
    </xf>
    <xf numFmtId="4" fontId="3" fillId="51" borderId="267" applyNumberFormat="0" applyProtection="0">
      <alignment horizontal="right" vertical="center"/>
    </xf>
    <xf numFmtId="4" fontId="81" fillId="51" borderId="272"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81" fillId="52" borderId="272" applyNumberFormat="0" applyProtection="0">
      <alignment horizontal="right" vertical="center"/>
    </xf>
    <xf numFmtId="4" fontId="3" fillId="52"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81" fillId="48" borderId="272" applyNumberFormat="0" applyProtection="0">
      <alignment horizontal="right" vertical="center"/>
    </xf>
    <xf numFmtId="4" fontId="3" fillId="48" borderId="267" applyNumberFormat="0" applyProtection="0">
      <alignment horizontal="right" vertical="center"/>
    </xf>
    <xf numFmtId="4" fontId="81" fillId="48" borderId="272"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81" fillId="50" borderId="272" applyNumberFormat="0" applyProtection="0">
      <alignment horizontal="right" vertical="center"/>
    </xf>
    <xf numFmtId="4" fontId="3" fillId="50" borderId="273"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81" fillId="43" borderId="272"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81" fillId="38" borderId="272" applyNumberFormat="0" applyProtection="0">
      <alignment horizontal="right" vertical="center"/>
    </xf>
    <xf numFmtId="4" fontId="3" fillId="38" borderId="267" applyNumberFormat="0" applyProtection="0">
      <alignment horizontal="right" vertical="center"/>
    </xf>
    <xf numFmtId="4" fontId="81" fillId="38" borderId="272" applyNumberFormat="0" applyProtection="0">
      <alignment horizontal="right" vertical="center"/>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0" fontId="80" fillId="54" borderId="272" applyNumberFormat="0" applyProtection="0">
      <alignment horizontal="left" vertical="top" indent="1"/>
    </xf>
    <xf numFmtId="0" fontId="80" fillId="54" borderId="272" applyNumberFormat="0" applyProtection="0">
      <alignment horizontal="left" vertical="top"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77" fillId="54" borderId="272" applyNumberFormat="0" applyProtection="0">
      <alignment horizontal="left" vertical="center" indent="1"/>
    </xf>
    <xf numFmtId="4" fontId="3" fillId="90" borderId="267" applyNumberFormat="0" applyProtection="0">
      <alignment horizontal="left" vertical="center" indent="1"/>
    </xf>
    <xf numFmtId="4" fontId="77" fillId="54" borderId="272" applyNumberFormat="0" applyProtection="0">
      <alignment horizontal="left" vertical="center" indent="1"/>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76" fillId="75" borderId="269" applyNumberFormat="0" applyAlignment="0" applyProtection="0"/>
    <xf numFmtId="0" fontId="76" fillId="75" borderId="269" applyNumberFormat="0" applyAlignment="0" applyProtection="0"/>
    <xf numFmtId="0" fontId="76" fillId="76" borderId="269" applyNumberFormat="0" applyAlignment="0" applyProtection="0"/>
    <xf numFmtId="0" fontId="76" fillId="75" borderId="269" applyNumberForma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6" fillId="71" borderId="270"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6" fillId="71" borderId="270" applyNumberFormat="0" applyFont="0" applyAlignment="0" applyProtection="0"/>
    <xf numFmtId="4" fontId="78" fillId="54" borderId="292" applyNumberFormat="0" applyProtection="0">
      <alignment vertical="center"/>
    </xf>
    <xf numFmtId="4" fontId="78" fillId="54" borderId="292" applyNumberFormat="0" applyProtection="0">
      <alignment vertical="center"/>
    </xf>
    <xf numFmtId="4" fontId="3" fillId="54" borderId="287" applyNumberFormat="0" applyProtection="0">
      <alignment vertical="center"/>
    </xf>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6" fillId="71" borderId="290" applyNumberFormat="0" applyFont="0" applyAlignment="0" applyProtection="0"/>
    <xf numFmtId="0" fontId="3" fillId="71" borderId="287" applyNumberFormat="0" applyFont="0" applyAlignment="0" applyProtection="0"/>
    <xf numFmtId="0" fontId="37" fillId="3" borderId="25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9" fillId="76" borderId="258"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58" fillId="75" borderId="257" applyNumberFormat="0" applyAlignment="0" applyProtection="0"/>
    <xf numFmtId="0" fontId="40" fillId="3" borderId="258" applyNumberFormat="0" applyAlignment="0" applyProtection="0"/>
    <xf numFmtId="0" fontId="40" fillId="42" borderId="258" applyNumberFormat="0" applyAlignment="0" applyProtection="0"/>
    <xf numFmtId="0" fontId="40" fillId="42" borderId="278" applyNumberFormat="0" applyAlignment="0" applyProtection="0"/>
    <xf numFmtId="0" fontId="40" fillId="42" borderId="27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8"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57" applyNumberFormat="0" applyAlignment="0" applyProtection="0"/>
    <xf numFmtId="0" fontId="66" fillId="72" borderId="277" applyNumberFormat="0" applyAlignment="0" applyProtection="0"/>
    <xf numFmtId="0" fontId="66" fillId="72" borderId="277" applyNumberFormat="0" applyAlignment="0" applyProtection="0"/>
    <xf numFmtId="0" fontId="40" fillId="42" borderId="258" applyNumberFormat="0" applyAlignment="0" applyProtection="0"/>
    <xf numFmtId="0" fontId="40" fillId="42" borderId="258" applyNumberFormat="0" applyAlignment="0" applyProtection="0"/>
    <xf numFmtId="0" fontId="40" fillId="42" borderId="258" applyNumberFormat="0" applyAlignment="0" applyProtection="0"/>
    <xf numFmtId="0" fontId="40" fillId="42" borderId="258" applyNumberFormat="0" applyAlignment="0" applyProtection="0"/>
    <xf numFmtId="0" fontId="40" fillId="42" borderId="278" applyNumberFormat="0" applyAlignment="0" applyProtection="0"/>
    <xf numFmtId="0" fontId="40" fillId="42" borderId="278" applyNumberFormat="0" applyAlignment="0" applyProtection="0"/>
    <xf numFmtId="0" fontId="58" fillId="75" borderId="287" applyNumberForma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4" fontId="77" fillId="54" borderId="282" applyNumberFormat="0" applyProtection="0">
      <alignment vertical="center"/>
    </xf>
    <xf numFmtId="4" fontId="77" fillId="54" borderId="282" applyNumberFormat="0" applyProtection="0">
      <alignment horizontal="left" vertical="center" indent="1"/>
    </xf>
    <xf numFmtId="4" fontId="3" fillId="2" borderId="277" applyNumberFormat="0" applyProtection="0">
      <alignment horizontal="left" vertical="center" indent="1"/>
    </xf>
    <xf numFmtId="4" fontId="3" fillId="92" borderId="277" applyNumberFormat="0" applyProtection="0">
      <alignment horizontal="right" vertical="center"/>
    </xf>
    <xf numFmtId="4" fontId="3" fillId="50" borderId="283" applyNumberFormat="0" applyProtection="0">
      <alignment horizontal="right" vertical="center"/>
    </xf>
    <xf numFmtId="4" fontId="3" fillId="50" borderId="283" applyNumberFormat="0" applyProtection="0">
      <alignment horizontal="right" vertical="center"/>
    </xf>
    <xf numFmtId="4" fontId="3" fillId="45" borderId="277" applyNumberFormat="0" applyProtection="0">
      <alignment horizontal="right" vertical="center"/>
    </xf>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3" fillId="71" borderId="257" applyNumberFormat="0" applyFont="0" applyAlignment="0" applyProtection="0"/>
    <xf numFmtId="0" fontId="15" fillId="55" borderId="260" applyNumberFormat="0" applyFont="0" applyAlignment="0" applyProtection="0"/>
    <xf numFmtId="0" fontId="15" fillId="55" borderId="260" applyNumberFormat="0" applyFont="0" applyAlignment="0" applyProtection="0"/>
    <xf numFmtId="0" fontId="37" fillId="3" borderId="258" applyNumberFormat="0" applyAlignment="0" applyProtection="0"/>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81" fillId="51" borderId="282" applyNumberFormat="0" applyProtection="0">
      <alignment horizontal="right" vertical="center"/>
    </xf>
    <xf numFmtId="4" fontId="3" fillId="51" borderId="277" applyNumberFormat="0" applyProtection="0">
      <alignment horizontal="right" vertical="center"/>
    </xf>
    <xf numFmtId="4" fontId="81" fillId="51" borderId="282"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3" fillId="54"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79" fillId="90" borderId="257" applyNumberFormat="0" applyProtection="0">
      <alignment vertical="center"/>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90"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38"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92"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5"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48"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2"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51"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93"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44"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4" fontId="3" fillId="91" borderId="257" applyNumberFormat="0" applyProtection="0">
      <alignment horizontal="right" vertical="center"/>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3"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4"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5"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0" fontId="3" fillId="6" borderId="257" applyNumberFormat="0" applyProtection="0">
      <alignment horizontal="left" vertical="center" indent="1"/>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3" fillId="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4" fontId="79" fillId="10" borderId="257" applyNumberFormat="0" applyProtection="0">
      <alignment horizontal="right" vertical="center"/>
    </xf>
    <xf numFmtId="0" fontId="6" fillId="103" borderId="259" applyNumberFormat="0" applyProtection="0">
      <alignment horizontal="left" vertical="center" indent="1"/>
    </xf>
    <xf numFmtId="0" fontId="6" fillId="103" borderId="259"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4" fontId="3" fillId="2" borderId="257" applyNumberFormat="0" applyProtection="0">
      <alignment horizontal="left" vertical="center" indent="1"/>
    </xf>
    <xf numFmtId="0" fontId="6" fillId="103" borderId="259" applyNumberFormat="0" applyProtection="0">
      <alignment horizontal="left" vertical="center" indent="1"/>
    </xf>
    <xf numFmtId="0" fontId="6" fillId="103" borderId="259" applyNumberFormat="0" applyProtection="0">
      <alignment horizontal="left" vertical="center" indent="1"/>
    </xf>
    <xf numFmtId="0" fontId="6" fillId="103" borderId="259" applyNumberFormat="0" applyProtection="0">
      <alignment horizontal="left" vertical="center" indent="1"/>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8" fillId="96" borderId="257" applyNumberFormat="0" applyProtection="0">
      <alignment horizontal="right" vertical="center"/>
    </xf>
    <xf numFmtId="4" fontId="81" fillId="38" borderId="282"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81" fillId="38" borderId="282"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81" fillId="43" borderId="282" applyNumberFormat="0" applyProtection="0">
      <alignment horizontal="right" vertical="center"/>
    </xf>
    <xf numFmtId="4" fontId="3" fillId="92" borderId="277" applyNumberFormat="0" applyProtection="0">
      <alignment horizontal="right" vertical="center"/>
    </xf>
    <xf numFmtId="4" fontId="3" fillId="38" borderId="277" applyNumberFormat="0" applyProtection="0">
      <alignment horizontal="right" vertical="center"/>
    </xf>
    <xf numFmtId="0" fontId="80" fillId="54" borderId="282" applyNumberFormat="0" applyProtection="0">
      <alignment horizontal="left" vertical="top" indent="1"/>
    </xf>
    <xf numFmtId="4" fontId="79" fillId="90" borderId="277" applyNumberFormat="0" applyProtection="0">
      <alignmen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50" borderId="283" applyNumberFormat="0" applyProtection="0">
      <alignment horizontal="right" vertical="center"/>
    </xf>
    <xf numFmtId="0" fontId="58" fillId="75" borderId="267" applyNumberFormat="0" applyAlignment="0" applyProtection="0"/>
    <xf numFmtId="0" fontId="58" fillId="75" borderId="267" applyNumberFormat="0" applyAlignment="0" applyProtection="0"/>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3" fillId="91" borderId="287" applyNumberFormat="0" applyProtection="0">
      <alignment horizontal="right" vertical="center"/>
    </xf>
    <xf numFmtId="4" fontId="3" fillId="91" borderId="287" applyNumberFormat="0" applyProtection="0">
      <alignment horizontal="right" vertical="center"/>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0" fontId="6" fillId="95" borderId="292"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4" fillId="95" borderId="275" applyBorder="0"/>
    <xf numFmtId="4" fontId="81"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1"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3" fillId="55" borderId="272" applyNumberFormat="0" applyProtection="0">
      <alignment vertical="center"/>
    </xf>
    <xf numFmtId="4" fontId="84" fillId="55" borderId="272"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84" fillId="55" borderId="272"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79" fillId="97" borderId="274" applyNumberFormat="0" applyProtection="0">
      <alignment vertical="center"/>
    </xf>
    <xf numFmtId="4" fontId="81" fillId="55"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1" fillId="55"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4" fontId="83" fillId="3" borderId="272" applyNumberFormat="0" applyProtection="0">
      <alignment horizontal="left" vertical="center" indent="1"/>
    </xf>
    <xf numFmtId="0" fontId="81"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1"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0" fontId="83" fillId="55" borderId="272" applyNumberFormat="0" applyProtection="0">
      <alignment horizontal="left" vertical="top" indent="1"/>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81" fillId="6" borderId="272"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84" fillId="6" borderId="272"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84" fillId="6" borderId="272"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81" fillId="91" borderId="272"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81" fillId="91" borderId="272"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0" fontId="81"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1"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83" fillId="91" borderId="272" applyNumberFormat="0" applyProtection="0">
      <alignment horizontal="left" vertical="top" indent="1"/>
    </xf>
    <xf numFmtId="0" fontId="3" fillId="95" borderId="292" applyNumberFormat="0" applyProtection="0">
      <alignment horizontal="left" vertical="top"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0" fontId="3" fillId="95" borderId="292" applyNumberFormat="0" applyProtection="0">
      <alignment horizontal="left" vertical="top"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4" fontId="86" fillId="98" borderId="273" applyNumberFormat="0" applyProtection="0">
      <alignment horizontal="left" vertical="center" indent="1"/>
    </xf>
    <xf numFmtId="0" fontId="3" fillId="99" borderId="274"/>
    <xf numFmtId="0" fontId="3" fillId="99" borderId="274"/>
    <xf numFmtId="0" fontId="3" fillId="99" borderId="274"/>
    <xf numFmtId="0" fontId="3" fillId="99" borderId="274"/>
    <xf numFmtId="0" fontId="3" fillId="99" borderId="274"/>
    <xf numFmtId="0" fontId="3" fillId="99" borderId="274"/>
    <xf numFmtId="0" fontId="3" fillId="99" borderId="274"/>
    <xf numFmtId="4" fontId="87" fillId="6" borderId="272"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7" fillId="6" borderId="272"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0" fontId="3" fillId="95" borderId="292" applyNumberFormat="0" applyProtection="0">
      <alignment horizontal="left" vertical="top" indent="1"/>
    </xf>
    <xf numFmtId="0" fontId="6" fillId="91" borderId="292" applyNumberFormat="0" applyProtection="0">
      <alignment horizontal="left" vertical="center" indent="1"/>
    </xf>
    <xf numFmtId="0" fontId="3" fillId="4" borderId="287" applyNumberFormat="0" applyProtection="0">
      <alignment horizontal="left" vertical="center"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6"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6" fillId="6" borderId="292"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4" fillId="55" borderId="280" applyNumberFormat="0" applyFont="0" applyAlignment="0" applyProtection="0"/>
    <xf numFmtId="0" fontId="48" fillId="0" borderId="281" applyNumberFormat="0" applyFill="0" applyAlignment="0" applyProtection="0"/>
    <xf numFmtId="0" fontId="48" fillId="0" borderId="281" applyNumberFormat="0" applyFill="0" applyAlignment="0" applyProtection="0"/>
    <xf numFmtId="4" fontId="3" fillId="0" borderId="277" applyNumberFormat="0" applyProtection="0">
      <alignment horizontal="right" vertical="center"/>
    </xf>
    <xf numFmtId="0" fontId="41" fillId="3" borderId="279" applyNumberFormat="0" applyAlignment="0" applyProtection="0"/>
    <xf numFmtId="0" fontId="34" fillId="55" borderId="280" applyNumberFormat="0" applyFont="0" applyAlignment="0" applyProtection="0"/>
    <xf numFmtId="0" fontId="40" fillId="42" borderId="278" applyNumberFormat="0" applyAlignment="0" applyProtection="0"/>
    <xf numFmtId="0" fontId="40" fillId="42" borderId="278" applyNumberFormat="0" applyAlignment="0" applyProtection="0"/>
    <xf numFmtId="0" fontId="66" fillId="72" borderId="287" applyNumberFormat="0" applyAlignment="0" applyProtection="0"/>
    <xf numFmtId="0" fontId="41" fillId="3" borderId="279" applyNumberFormat="0" applyAlignment="0" applyProtection="0"/>
    <xf numFmtId="0" fontId="40" fillId="42" borderId="278" applyNumberFormat="0" applyAlignment="0" applyProtection="0"/>
    <xf numFmtId="0" fontId="66" fillId="72" borderId="287" applyNumberFormat="0" applyAlignment="0" applyProtection="0"/>
    <xf numFmtId="0" fontId="37" fillId="3" borderId="278" applyNumberFormat="0" applyAlignment="0" applyProtection="0"/>
    <xf numFmtId="0" fontId="37" fillId="3" borderId="278" applyNumberFormat="0" applyAlignment="0" applyProtection="0"/>
    <xf numFmtId="0" fontId="3" fillId="71" borderId="287" applyNumberFormat="0" applyFont="0" applyAlignment="0" applyProtection="0"/>
    <xf numFmtId="0" fontId="76" fillId="75" borderId="289" applyNumberFormat="0" applyAlignment="0" applyProtection="0"/>
    <xf numFmtId="0" fontId="80" fillId="54" borderId="292" applyNumberFormat="0" applyProtection="0">
      <alignment horizontal="left" vertical="top" indent="1"/>
    </xf>
    <xf numFmtId="4" fontId="3" fillId="50" borderId="293" applyNumberFormat="0" applyProtection="0">
      <alignment horizontal="right" vertical="center"/>
    </xf>
    <xf numFmtId="4" fontId="3" fillId="51" borderId="287" applyNumberFormat="0" applyProtection="0">
      <alignment horizontal="right" vertical="center"/>
    </xf>
    <xf numFmtId="4" fontId="3" fillId="94"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81" fillId="91" borderId="292" applyNumberFormat="0" applyProtection="0">
      <alignment horizontal="right" vertical="center"/>
    </xf>
    <xf numFmtId="4" fontId="3" fillId="91" borderId="287" applyNumberFormat="0" applyProtection="0">
      <alignment horizontal="right" vertical="center"/>
    </xf>
    <xf numFmtId="4" fontId="3" fillId="6" borderId="293" applyNumberFormat="0" applyProtection="0">
      <alignment horizontal="left" vertical="center" indent="1"/>
    </xf>
    <xf numFmtId="4" fontId="3" fillId="91" borderId="293" applyNumberFormat="0" applyProtection="0">
      <alignment horizontal="left" vertical="center" indent="1"/>
    </xf>
    <xf numFmtId="0" fontId="6" fillId="95" borderId="292" applyNumberFormat="0" applyProtection="0">
      <alignment horizontal="left" vertical="top" indent="1"/>
    </xf>
    <xf numFmtId="0" fontId="3" fillId="95" borderId="292" applyNumberFormat="0" applyProtection="0">
      <alignment horizontal="left" vertical="top" indent="1"/>
    </xf>
    <xf numFmtId="0" fontId="3" fillId="4" borderId="287" applyNumberFormat="0" applyProtection="0">
      <alignment horizontal="left" vertical="center"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6" borderId="287" applyNumberFormat="0" applyProtection="0">
      <alignment horizontal="left" vertical="center"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6" fillId="96" borderId="294" applyNumberFormat="0">
      <protection locked="0"/>
    </xf>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3" fillId="6" borderId="277" applyNumberFormat="0" applyProtection="0">
      <alignment horizontal="left" vertical="center" indent="1"/>
    </xf>
    <xf numFmtId="0" fontId="3" fillId="5" borderId="277" applyNumberFormat="0" applyProtection="0">
      <alignment horizontal="left" vertical="center" indent="1"/>
    </xf>
    <xf numFmtId="0" fontId="3" fillId="3" borderId="277" applyNumberFormat="0" applyProtection="0">
      <alignment horizontal="left" vertical="center" indent="1"/>
    </xf>
    <xf numFmtId="4" fontId="3" fillId="2" borderId="277" applyNumberFormat="0" applyProtection="0">
      <alignment horizontal="left" vertical="center" indent="1"/>
    </xf>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63" fillId="0" borderId="276" applyNumberFormat="0" applyFill="0" applyAlignment="0" applyProtection="0"/>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6" fillId="6" borderId="282"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6"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6" fillId="5" borderId="282" applyNumberFormat="0" applyProtection="0">
      <alignment horizontal="left" vertical="center"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91" borderId="282" applyNumberFormat="0" applyProtection="0">
      <alignment horizontal="left" vertical="top"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6" fillId="91" borderId="282"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6" fillId="91" borderId="282" applyNumberFormat="0" applyProtection="0">
      <alignment horizontal="left" vertical="center"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6"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6" fillId="95" borderId="282" applyNumberFormat="0" applyProtection="0">
      <alignment horizontal="left" vertical="top"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6" fillId="95" borderId="282"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6" fillId="95" borderId="282"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91"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6" borderId="283" applyNumberFormat="0" applyProtection="0">
      <alignment horizontal="left" vertical="center" indent="1"/>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81" fillId="91" borderId="282"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81" fillId="91" borderId="282" applyNumberFormat="0" applyProtection="0">
      <alignment horizontal="right" vertical="center"/>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6" fillId="95" borderId="283" applyNumberFormat="0" applyProtection="0">
      <alignment horizontal="left" vertical="center" indent="1"/>
    </xf>
    <xf numFmtId="4" fontId="3" fillId="94" borderId="283" applyNumberFormat="0" applyProtection="0">
      <alignment horizontal="left" vertical="center" indent="1"/>
    </xf>
    <xf numFmtId="4" fontId="3" fillId="94" borderId="283" applyNumberFormat="0" applyProtection="0">
      <alignment horizontal="left" vertical="center" indent="1"/>
    </xf>
    <xf numFmtId="4" fontId="3" fillId="94" borderId="283" applyNumberFormat="0" applyProtection="0">
      <alignment horizontal="left" vertical="center" indent="1"/>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4" fillId="55" borderId="290" applyNumberFormat="0" applyFon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6"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4" fontId="77" fillId="54" borderId="292"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0" fontId="80" fillId="54" borderId="292" applyNumberFormat="0" applyProtection="0">
      <alignment horizontal="left" vertical="top" indent="1"/>
    </xf>
    <xf numFmtId="4" fontId="3" fillId="38" borderId="287" applyNumberFormat="0" applyProtection="0">
      <alignment horizontal="right" vertical="center"/>
    </xf>
    <xf numFmtId="4" fontId="3" fillId="50" borderId="293"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8" borderId="287" applyNumberFormat="0" applyProtection="0">
      <alignment horizontal="right" vertical="center"/>
    </xf>
    <xf numFmtId="0" fontId="41" fillId="3" borderId="279" applyNumberFormat="0" applyAlignment="0" applyProtection="0"/>
    <xf numFmtId="0" fontId="37" fillId="3" borderId="278" applyNumberFormat="0" applyAlignment="0" applyProtection="0"/>
    <xf numFmtId="4" fontId="3" fillId="93" borderId="287" applyNumberFormat="0" applyProtection="0">
      <alignment horizontal="right" vertical="center"/>
    </xf>
    <xf numFmtId="4" fontId="3" fillId="44" borderId="287" applyNumberFormat="0" applyProtection="0">
      <alignment horizontal="right" vertical="center"/>
    </xf>
    <xf numFmtId="0" fontId="58" fillId="75" borderId="287" applyNumberFormat="0" applyAlignment="0" applyProtection="0"/>
    <xf numFmtId="4" fontId="3" fillId="48" borderId="287" applyNumberFormat="0" applyProtection="0">
      <alignment horizontal="right" vertical="center"/>
    </xf>
    <xf numFmtId="4" fontId="79" fillId="90" borderId="287" applyNumberFormat="0" applyProtection="0">
      <alignment vertical="center"/>
    </xf>
    <xf numFmtId="0" fontId="58" fillId="75" borderId="277" applyNumberFormat="0" applyAlignment="0" applyProtection="0"/>
    <xf numFmtId="0" fontId="76" fillId="75" borderId="289" applyNumberFormat="0" applyAlignment="0" applyProtection="0"/>
    <xf numFmtId="4" fontId="3" fillId="90" borderId="287" applyNumberFormat="0" applyProtection="0">
      <alignment horizontal="left" vertical="center" indent="1"/>
    </xf>
    <xf numFmtId="4" fontId="3" fillId="90" borderId="287" applyNumberFormat="0" applyProtection="0">
      <alignment horizontal="left" vertical="center" indent="1"/>
    </xf>
    <xf numFmtId="4" fontId="79" fillId="90" borderId="287" applyNumberFormat="0" applyProtection="0">
      <alignment vertical="center"/>
    </xf>
    <xf numFmtId="4" fontId="3" fillId="90" borderId="287" applyNumberFormat="0" applyProtection="0">
      <alignment horizontal="left" vertical="center" indent="1"/>
    </xf>
    <xf numFmtId="4" fontId="79" fillId="90" borderId="287" applyNumberFormat="0" applyProtection="0">
      <alignment vertical="center"/>
    </xf>
    <xf numFmtId="4" fontId="3" fillId="48" borderId="287" applyNumberFormat="0" applyProtection="0">
      <alignment horizontal="right" vertical="center"/>
    </xf>
    <xf numFmtId="0" fontId="77" fillId="54" borderId="292" applyNumberFormat="0" applyProtection="0">
      <alignment horizontal="left" vertical="top"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0" fontId="66" fillId="72" borderId="277" applyNumberFormat="0" applyAlignment="0" applyProtection="0"/>
    <xf numFmtId="0" fontId="66" fillId="72" borderId="287" applyNumberFormat="0" applyAlignment="0" applyProtection="0"/>
    <xf numFmtId="0" fontId="66" fillId="72" borderId="287" applyNumberFormat="0" applyAlignment="0" applyProtection="0"/>
    <xf numFmtId="0" fontId="98" fillId="42" borderId="268" applyNumberFormat="0" applyAlignment="0" applyProtection="0"/>
    <xf numFmtId="0" fontId="80" fillId="54" borderId="292" applyNumberFormat="0" applyProtection="0">
      <alignment horizontal="left" vertical="top" indent="1"/>
    </xf>
    <xf numFmtId="4" fontId="3" fillId="38" borderId="287" applyNumberFormat="0" applyProtection="0">
      <alignment horizontal="right" vertical="center"/>
    </xf>
    <xf numFmtId="0" fontId="15" fillId="55" borderId="270" applyNumberFormat="0" applyFont="0" applyAlignment="0" applyProtection="0"/>
    <xf numFmtId="4" fontId="3" fillId="51" borderId="287" applyNumberFormat="0" applyProtection="0">
      <alignment horizontal="right" vertical="center"/>
    </xf>
    <xf numFmtId="4" fontId="3" fillId="2" borderId="287" applyNumberFormat="0" applyProtection="0">
      <alignment horizontal="left" vertical="center" indent="1"/>
    </xf>
    <xf numFmtId="0" fontId="6" fillId="96" borderId="284" applyNumberFormat="0">
      <protection locked="0"/>
    </xf>
    <xf numFmtId="0" fontId="3" fillId="6" borderId="282" applyNumberFormat="0" applyProtection="0">
      <alignment horizontal="left" vertical="top" indent="1"/>
    </xf>
    <xf numFmtId="0" fontId="3" fillId="6" borderId="282" applyNumberFormat="0" applyProtection="0">
      <alignment horizontal="left" vertical="top" indent="1"/>
    </xf>
    <xf numFmtId="0" fontId="3" fillId="5" borderId="282" applyNumberFormat="0" applyProtection="0">
      <alignment horizontal="left" vertical="top" indent="1"/>
    </xf>
    <xf numFmtId="0" fontId="3" fillId="5" borderId="282" applyNumberFormat="0" applyProtection="0">
      <alignment horizontal="left" vertical="top" indent="1"/>
    </xf>
    <xf numFmtId="0" fontId="3" fillId="5" borderId="277" applyNumberFormat="0" applyProtection="0">
      <alignment horizontal="left" vertical="center" indent="1"/>
    </xf>
    <xf numFmtId="0" fontId="3" fillId="91" borderId="282" applyNumberFormat="0" applyProtection="0">
      <alignment horizontal="left" vertical="top" indent="1"/>
    </xf>
    <xf numFmtId="0" fontId="3" fillId="95" borderId="282" applyNumberFormat="0" applyProtection="0">
      <alignment horizontal="left" vertical="top" indent="1"/>
    </xf>
    <xf numFmtId="0" fontId="3" fillId="95" borderId="282" applyNumberFormat="0" applyProtection="0">
      <alignment horizontal="left" vertical="top" indent="1"/>
    </xf>
    <xf numFmtId="0" fontId="3" fillId="3" borderId="277" applyNumberFormat="0" applyProtection="0">
      <alignment horizontal="left" vertical="center" indent="1"/>
    </xf>
    <xf numFmtId="4" fontId="3" fillId="51" borderId="277" applyNumberFormat="0" applyProtection="0">
      <alignment horizontal="right" vertical="center"/>
    </xf>
    <xf numFmtId="4" fontId="3" fillId="51"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81" fillId="52" borderId="282"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50" borderId="283" applyNumberFormat="0" applyProtection="0">
      <alignment horizontal="right" vertical="center"/>
    </xf>
    <xf numFmtId="4" fontId="81" fillId="50" borderId="282"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8" fillId="54" borderId="282"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77" fillId="54" borderId="282" applyNumberFormat="0" applyProtection="0">
      <alignment vertical="center"/>
    </xf>
    <xf numFmtId="4" fontId="3" fillId="54" borderId="277" applyNumberFormat="0" applyProtection="0">
      <alignment vertical="center"/>
    </xf>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6"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76" fillId="75" borderId="279" applyNumberForma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6" fillId="71" borderId="280"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6" fillId="71" borderId="280"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58" fillId="75" borderId="287" applyNumberFormat="0" applyAlignment="0" applyProtection="0"/>
    <xf numFmtId="0" fontId="37" fillId="3"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9" fillId="76" borderId="268"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58" fillId="75" borderId="267" applyNumberFormat="0" applyAlignment="0" applyProtection="0"/>
    <xf numFmtId="0" fontId="40" fillId="3" borderId="268" applyNumberFormat="0" applyAlignment="0" applyProtection="0"/>
    <xf numFmtId="0" fontId="40" fillId="42" borderId="268" applyNumberFormat="0" applyAlignment="0" applyProtection="0"/>
    <xf numFmtId="0" fontId="40" fillId="42" borderId="288"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8"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66" fillId="72" borderId="267" applyNumberFormat="0" applyAlignment="0" applyProtection="0"/>
    <xf numFmtId="0" fontId="40" fillId="42" borderId="268" applyNumberFormat="0" applyAlignment="0" applyProtection="0"/>
    <xf numFmtId="0" fontId="40" fillId="42" borderId="268" applyNumberFormat="0" applyAlignment="0" applyProtection="0"/>
    <xf numFmtId="0" fontId="40" fillId="42" borderId="268" applyNumberFormat="0" applyAlignment="0" applyProtection="0"/>
    <xf numFmtId="0" fontId="40" fillId="42" borderId="268" applyNumberFormat="0" applyAlignment="0" applyProtection="0"/>
    <xf numFmtId="0" fontId="40" fillId="42" borderId="288" applyNumberFormat="0" applyAlignment="0" applyProtection="0"/>
    <xf numFmtId="0" fontId="58" fillId="75" borderId="277" applyNumberFormat="0" applyAlignment="0" applyProtection="0"/>
    <xf numFmtId="0" fontId="3" fillId="71" borderId="287" applyNumberFormat="0" applyFont="0" applyAlignment="0" applyProtection="0"/>
    <xf numFmtId="0" fontId="34" fillId="55" borderId="290" applyNumberFormat="0" applyFont="0" applyAlignment="0" applyProtection="0"/>
    <xf numFmtId="0" fontId="3" fillId="71" borderId="287" applyNumberFormat="0" applyFont="0" applyAlignment="0" applyProtection="0"/>
    <xf numFmtId="0" fontId="34" fillId="55" borderId="290" applyNumberFormat="0" applyFon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6" borderId="289" applyNumberFormat="0" applyAlignment="0" applyProtection="0"/>
    <xf numFmtId="0" fontId="76" fillId="75" borderId="289" applyNumberFormat="0" applyAlignment="0" applyProtection="0"/>
    <xf numFmtId="0" fontId="76" fillId="75" borderId="289" applyNumberFormat="0" applyAlignment="0" applyProtection="0"/>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77" fillId="54" borderId="292" applyNumberFormat="0" applyProtection="0">
      <alignment vertical="center"/>
    </xf>
    <xf numFmtId="4" fontId="3" fillId="90" borderId="287" applyNumberFormat="0" applyProtection="0">
      <alignment horizontal="left" vertical="center" indent="1"/>
    </xf>
    <xf numFmtId="4" fontId="3" fillId="38" borderId="287" applyNumberFormat="0" applyProtection="0">
      <alignment horizontal="right" vertical="center"/>
    </xf>
    <xf numFmtId="4" fontId="81" fillId="50" borderId="292" applyNumberFormat="0" applyProtection="0">
      <alignment horizontal="right" vertical="center"/>
    </xf>
    <xf numFmtId="4" fontId="3" fillId="50" borderId="293" applyNumberFormat="0" applyProtection="0">
      <alignment horizontal="right" vertical="center"/>
    </xf>
    <xf numFmtId="4" fontId="3" fillId="45" borderId="287" applyNumberFormat="0" applyProtection="0">
      <alignment horizontal="right" vertical="center"/>
    </xf>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3" fillId="71" borderId="267" applyNumberFormat="0" applyFont="0" applyAlignment="0" applyProtection="0"/>
    <xf numFmtId="0" fontId="15" fillId="55" borderId="270" applyNumberFormat="0" applyFont="0" applyAlignment="0" applyProtection="0"/>
    <xf numFmtId="0" fontId="15" fillId="55" borderId="270" applyNumberFormat="0" applyFont="0" applyAlignment="0" applyProtection="0"/>
    <xf numFmtId="0" fontId="37" fillId="3" borderId="268" applyNumberFormat="0" applyAlignment="0" applyProtection="0"/>
    <xf numFmtId="4" fontId="3" fillId="52" borderId="287" applyNumberFormat="0" applyProtection="0">
      <alignment horizontal="right" vertical="center"/>
    </xf>
    <xf numFmtId="4" fontId="81" fillId="52" borderId="292"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81" fillId="51" borderId="292"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3" fillId="54"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79" fillId="90" borderId="267" applyNumberFormat="0" applyProtection="0">
      <alignment vertical="center"/>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90"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38"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92"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5"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48"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2"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51"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93"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44"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4" fontId="3" fillId="91" borderId="267" applyNumberFormat="0" applyProtection="0">
      <alignment horizontal="right" vertical="center"/>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3"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4"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5"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0" fontId="3" fillId="6" borderId="267" applyNumberFormat="0" applyProtection="0">
      <alignment horizontal="left" vertical="center" indent="1"/>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3" fillId="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4" fontId="79" fillId="10" borderId="267" applyNumberFormat="0" applyProtection="0">
      <alignment horizontal="right" vertical="center"/>
    </xf>
    <xf numFmtId="0" fontId="6" fillId="103" borderId="269" applyNumberFormat="0" applyProtection="0">
      <alignment horizontal="left" vertical="center" indent="1"/>
    </xf>
    <xf numFmtId="0" fontId="6" fillId="103" borderId="269"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4" fontId="3" fillId="2" borderId="267" applyNumberFormat="0" applyProtection="0">
      <alignment horizontal="left" vertical="center" indent="1"/>
    </xf>
    <xf numFmtId="0" fontId="6" fillId="103" borderId="269" applyNumberFormat="0" applyProtection="0">
      <alignment horizontal="left" vertical="center" indent="1"/>
    </xf>
    <xf numFmtId="0" fontId="6" fillId="103" borderId="269" applyNumberFormat="0" applyProtection="0">
      <alignment horizontal="left" vertical="center" indent="1"/>
    </xf>
    <xf numFmtId="0" fontId="6" fillId="103" borderId="269" applyNumberFormat="0" applyProtection="0">
      <alignment horizontal="left" vertical="center" indent="1"/>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88" fillId="96" borderId="26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81" fillId="43" borderId="292" applyNumberFormat="0" applyProtection="0">
      <alignment horizontal="right" vertical="center"/>
    </xf>
    <xf numFmtId="4" fontId="3" fillId="92" borderId="287" applyNumberFormat="0" applyProtection="0">
      <alignment horizontal="right" vertical="center"/>
    </xf>
    <xf numFmtId="4" fontId="3" fillId="50" borderId="293" applyNumberFormat="0" applyProtection="0">
      <alignment horizontal="right" vertical="center"/>
    </xf>
    <xf numFmtId="4" fontId="3" fillId="92" borderId="287" applyNumberFormat="0" applyProtection="0">
      <alignment horizontal="right" vertical="center"/>
    </xf>
    <xf numFmtId="0" fontId="80" fillId="54" borderId="292" applyNumberFormat="0" applyProtection="0">
      <alignment horizontal="left" vertical="top" indent="1"/>
    </xf>
    <xf numFmtId="4" fontId="3" fillId="90" borderId="287" applyNumberFormat="0" applyProtection="0">
      <alignment horizontal="left" vertical="center" indent="1"/>
    </xf>
    <xf numFmtId="4" fontId="3" fillId="50" borderId="293" applyNumberFormat="0" applyProtection="0">
      <alignment horizontal="right" vertical="center"/>
    </xf>
    <xf numFmtId="4" fontId="3" fillId="50" borderId="293" applyNumberFormat="0" applyProtection="0">
      <alignment horizontal="right" vertical="center"/>
    </xf>
    <xf numFmtId="4" fontId="3" fillId="50" borderId="293" applyNumberFormat="0" applyProtection="0">
      <alignment horizontal="right" vertical="center"/>
    </xf>
    <xf numFmtId="4" fontId="3" fillId="50" borderId="293" applyNumberFormat="0" applyProtection="0">
      <alignment horizontal="right" vertical="center"/>
    </xf>
    <xf numFmtId="4" fontId="3" fillId="50" borderId="293" applyNumberFormat="0" applyProtection="0">
      <alignment horizontal="right" vertical="center"/>
    </xf>
    <xf numFmtId="0" fontId="58" fillId="75" borderId="277" applyNumberFormat="0" applyAlignment="0" applyProtection="0"/>
    <xf numFmtId="0" fontId="58" fillId="75" borderId="277" applyNumberFormat="0" applyAlignment="0" applyProtection="0"/>
    <xf numFmtId="0" fontId="6" fillId="96" borderId="284" applyNumberFormat="0">
      <protection locked="0"/>
    </xf>
    <xf numFmtId="0" fontId="4" fillId="95" borderId="285" applyBorder="0"/>
    <xf numFmtId="4" fontId="81"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1"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3" fillId="55" borderId="282" applyNumberFormat="0" applyProtection="0">
      <alignment vertical="center"/>
    </xf>
    <xf numFmtId="4" fontId="84" fillId="55" borderId="282"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84" fillId="55" borderId="282"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79" fillId="97" borderId="284" applyNumberFormat="0" applyProtection="0">
      <alignment vertical="center"/>
    </xf>
    <xf numFmtId="4" fontId="81" fillId="55"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1" fillId="55"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4" fontId="83" fillId="3" borderId="282" applyNumberFormat="0" applyProtection="0">
      <alignment horizontal="left" vertical="center" indent="1"/>
    </xf>
    <xf numFmtId="0" fontId="81"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1"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0" fontId="83" fillId="55" borderId="282" applyNumberFormat="0" applyProtection="0">
      <alignment horizontal="left" vertical="top" indent="1"/>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81" fillId="6" borderId="282"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84" fillId="6" borderId="282"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84" fillId="6" borderId="282"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81" fillId="91" borderId="282"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81" fillId="91" borderId="282"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0" fontId="81"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1"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0" fontId="83" fillId="91" borderId="282" applyNumberFormat="0" applyProtection="0">
      <alignment horizontal="left" vertical="top"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4" fontId="86" fillId="98" borderId="283" applyNumberFormat="0" applyProtection="0">
      <alignment horizontal="left" vertical="center" indent="1"/>
    </xf>
    <xf numFmtId="0" fontId="3" fillId="99" borderId="284"/>
    <xf numFmtId="0" fontId="3" fillId="99" borderId="284"/>
    <xf numFmtId="0" fontId="3" fillId="99" borderId="284"/>
    <xf numFmtId="0" fontId="3" fillId="99" borderId="284"/>
    <xf numFmtId="0" fontId="3" fillId="99" borderId="284"/>
    <xf numFmtId="0" fontId="3" fillId="99" borderId="284"/>
    <xf numFmtId="0" fontId="3" fillId="99" borderId="284"/>
    <xf numFmtId="4" fontId="87" fillId="6" borderId="282"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7" fillId="6" borderId="282"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0" fontId="34" fillId="55" borderId="290" applyNumberFormat="0" applyFont="0" applyAlignment="0" applyProtection="0"/>
    <xf numFmtId="0" fontId="48" fillId="0" borderId="291" applyNumberFormat="0" applyFill="0" applyAlignment="0" applyProtection="0"/>
    <xf numFmtId="0" fontId="48" fillId="0" borderId="291" applyNumberFormat="0" applyFill="0" applyAlignment="0" applyProtection="0"/>
    <xf numFmtId="0" fontId="41" fillId="3" borderId="289" applyNumberFormat="0" applyAlignment="0" applyProtection="0"/>
    <xf numFmtId="0" fontId="37" fillId="3" borderId="288" applyNumberFormat="0" applyAlignment="0" applyProtection="0"/>
    <xf numFmtId="0" fontId="34" fillId="55" borderId="290" applyNumberFormat="0" applyFont="0" applyAlignment="0" applyProtection="0"/>
    <xf numFmtId="0" fontId="34" fillId="55" borderId="290" applyNumberFormat="0" applyFont="0" applyAlignment="0" applyProtection="0"/>
    <xf numFmtId="0" fontId="40" fillId="42" borderId="288" applyNumberFormat="0" applyAlignment="0" applyProtection="0"/>
    <xf numFmtId="0" fontId="40" fillId="42" borderId="288" applyNumberFormat="0" applyAlignment="0" applyProtection="0"/>
    <xf numFmtId="0" fontId="41" fillId="3" borderId="289" applyNumberFormat="0" applyAlignment="0" applyProtection="0"/>
    <xf numFmtId="0" fontId="40" fillId="42" borderId="288" applyNumberFormat="0" applyAlignment="0" applyProtection="0"/>
    <xf numFmtId="0" fontId="37" fillId="3" borderId="288" applyNumberFormat="0" applyAlignment="0" applyProtection="0"/>
    <xf numFmtId="0" fontId="37" fillId="3" borderId="288" applyNumberFormat="0" applyAlignment="0" applyProtection="0"/>
    <xf numFmtId="0" fontId="3" fillId="6" borderId="287" applyNumberFormat="0" applyProtection="0">
      <alignment horizontal="left" vertical="center" indent="1"/>
    </xf>
    <xf numFmtId="0" fontId="3" fillId="5" borderId="287" applyNumberFormat="0" applyProtection="0">
      <alignment horizontal="left" vertical="center" indent="1"/>
    </xf>
    <xf numFmtId="0" fontId="3" fillId="4" borderId="287" applyNumberFormat="0" applyProtection="0">
      <alignment horizontal="left" vertical="center" indent="1"/>
    </xf>
    <xf numFmtId="0" fontId="3" fillId="3" borderId="287" applyNumberFormat="0" applyProtection="0">
      <alignment horizontal="left" vertical="center" indent="1"/>
    </xf>
    <xf numFmtId="4" fontId="3" fillId="2" borderId="287" applyNumberFormat="0" applyProtection="0">
      <alignment horizontal="left" vertical="center" indent="1"/>
    </xf>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63" fillId="0" borderId="286" applyNumberFormat="0" applyFill="0" applyAlignment="0" applyProtection="0"/>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3" fillId="6" borderId="292" applyNumberFormat="0" applyProtection="0">
      <alignment horizontal="left" vertical="top" indent="1"/>
    </xf>
    <xf numFmtId="0" fontId="6" fillId="6" borderId="292" applyNumberFormat="0" applyProtection="0">
      <alignment horizontal="left" vertical="top"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6" fillId="6" borderId="292" applyNumberFormat="0" applyProtection="0">
      <alignment horizontal="left" vertical="center"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3" fillId="5" borderId="292" applyNumberFormat="0" applyProtection="0">
      <alignment horizontal="left" vertical="top" indent="1"/>
    </xf>
    <xf numFmtId="0" fontId="6" fillId="5" borderId="292" applyNumberFormat="0" applyProtection="0">
      <alignment horizontal="left" vertical="top"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6" fillId="5" borderId="292"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6" fillId="5" borderId="292" applyNumberFormat="0" applyProtection="0">
      <alignment horizontal="left" vertical="center"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6" fillId="91" borderId="292" applyNumberFormat="0" applyProtection="0">
      <alignment horizontal="left" vertical="top"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6" fillId="91" borderId="292"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6"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6" fillId="95" borderId="292"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91"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6" borderId="293" applyNumberFormat="0" applyProtection="0">
      <alignment horizontal="left" vertical="center" indent="1"/>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81" fillId="91" borderId="292"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6" fillId="95" borderId="293" applyNumberFormat="0" applyProtection="0">
      <alignment horizontal="left" vertical="center" indent="1"/>
    </xf>
    <xf numFmtId="4" fontId="3" fillId="94" borderId="293" applyNumberFormat="0" applyProtection="0">
      <alignment horizontal="left" vertical="center" indent="1"/>
    </xf>
    <xf numFmtId="4" fontId="3" fillId="94" borderId="293" applyNumberFormat="0" applyProtection="0">
      <alignment horizontal="left" vertical="center" indent="1"/>
    </xf>
    <xf numFmtId="4" fontId="3" fillId="94" borderId="293" applyNumberFormat="0" applyProtection="0">
      <alignment horizontal="left" vertical="center" indent="1"/>
    </xf>
    <xf numFmtId="4" fontId="3" fillId="94" borderId="293" applyNumberFormat="0" applyProtection="0">
      <alignment horizontal="left" vertical="center" indent="1"/>
    </xf>
    <xf numFmtId="4" fontId="3" fillId="94" borderId="293" applyNumberFormat="0" applyProtection="0">
      <alignment horizontal="left" vertical="center" indent="1"/>
    </xf>
    <xf numFmtId="4" fontId="3" fillId="44" borderId="287" applyNumberFormat="0" applyProtection="0">
      <alignment horizontal="right" vertical="center"/>
    </xf>
    <xf numFmtId="4" fontId="3" fillId="44" borderId="287" applyNumberFormat="0" applyProtection="0">
      <alignment horizontal="right" vertical="center"/>
    </xf>
    <xf numFmtId="4" fontId="81" fillId="44" borderId="292"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81" fillId="93" borderId="292" applyNumberFormat="0" applyProtection="0">
      <alignment horizontal="right" vertical="center"/>
    </xf>
    <xf numFmtId="4" fontId="3" fillId="51" borderId="287" applyNumberFormat="0" applyProtection="0">
      <alignment horizontal="right" vertical="center"/>
    </xf>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4" fontId="3" fillId="0" borderId="287" applyNumberFormat="0" applyProtection="0">
      <alignment horizontal="right" vertical="center"/>
    </xf>
    <xf numFmtId="0" fontId="41" fillId="3" borderId="289"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66" fillId="72" borderId="287" applyNumberFormat="0" applyAlignment="0" applyProtection="0"/>
    <xf numFmtId="0" fontId="98" fillId="42" borderId="278" applyNumberFormat="0" applyAlignment="0" applyProtection="0"/>
    <xf numFmtId="0" fontId="15" fillId="55" borderId="280" applyNumberFormat="0" applyFont="0" applyAlignment="0" applyProtection="0"/>
    <xf numFmtId="0" fontId="6" fillId="96" borderId="294" applyNumberFormat="0">
      <protection locked="0"/>
    </xf>
    <xf numFmtId="0" fontId="3" fillId="6" borderId="292" applyNumberFormat="0" applyProtection="0">
      <alignment horizontal="left" vertical="top" indent="1"/>
    </xf>
    <xf numFmtId="0" fontId="6" fillId="6" borderId="292" applyNumberFormat="0" applyProtection="0">
      <alignment horizontal="left" vertical="top" indent="1"/>
    </xf>
    <xf numFmtId="0" fontId="3" fillId="6" borderId="287" applyNumberFormat="0" applyProtection="0">
      <alignment horizontal="left" vertical="center" indent="1"/>
    </xf>
    <xf numFmtId="0" fontId="3" fillId="5" borderId="292" applyNumberFormat="0" applyProtection="0">
      <alignment horizontal="left" vertical="top" indent="1"/>
    </xf>
    <xf numFmtId="0" fontId="6" fillId="5" borderId="292" applyNumberFormat="0" applyProtection="0">
      <alignment horizontal="left" vertical="top" indent="1"/>
    </xf>
    <xf numFmtId="0" fontId="3" fillId="91" borderId="292" applyNumberFormat="0" applyProtection="0">
      <alignment horizontal="left" vertical="top" indent="1"/>
    </xf>
    <xf numFmtId="0" fontId="3" fillId="91" borderId="292" applyNumberFormat="0" applyProtection="0">
      <alignment horizontal="left" vertical="top" indent="1"/>
    </xf>
    <xf numFmtId="0" fontId="3" fillId="95" borderId="292" applyNumberFormat="0" applyProtection="0">
      <alignment horizontal="left" vertical="top" indent="1"/>
    </xf>
    <xf numFmtId="0" fontId="3" fillId="95" borderId="292" applyNumberFormat="0" applyProtection="0">
      <alignment horizontal="left" vertical="top" indent="1"/>
    </xf>
    <xf numFmtId="0" fontId="3" fillId="3" borderId="287" applyNumberFormat="0" applyProtection="0">
      <alignment horizontal="left" vertical="center" indent="1"/>
    </xf>
    <xf numFmtId="4" fontId="3" fillId="91" borderId="293" applyNumberFormat="0" applyProtection="0">
      <alignment horizontal="left" vertical="center" indent="1"/>
    </xf>
    <xf numFmtId="4" fontId="3" fillId="6" borderId="293" applyNumberFormat="0" applyProtection="0">
      <alignment horizontal="left" vertical="center" indent="1"/>
    </xf>
    <xf numFmtId="4" fontId="3" fillId="51" borderId="287" applyNumberFormat="0" applyProtection="0">
      <alignment horizontal="right" vertical="center"/>
    </xf>
    <xf numFmtId="4" fontId="3" fillId="51" borderId="287" applyNumberFormat="0" applyProtection="0">
      <alignment horizontal="right" vertical="center"/>
    </xf>
    <xf numFmtId="4" fontId="81" fillId="51" borderId="292"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81" fillId="52" borderId="292" applyNumberFormat="0" applyProtection="0">
      <alignment horizontal="right" vertical="center"/>
    </xf>
    <xf numFmtId="4" fontId="3" fillId="52"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81" fillId="48" borderId="292" applyNumberFormat="0" applyProtection="0">
      <alignment horizontal="right" vertical="center"/>
    </xf>
    <xf numFmtId="4" fontId="3" fillId="48" borderId="287" applyNumberFormat="0" applyProtection="0">
      <alignment horizontal="right" vertical="center"/>
    </xf>
    <xf numFmtId="4" fontId="81" fillId="48" borderId="292"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81" fillId="50" borderId="292" applyNumberFormat="0" applyProtection="0">
      <alignment horizontal="right" vertical="center"/>
    </xf>
    <xf numFmtId="4" fontId="3" fillId="50" borderId="293"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81" fillId="43" borderId="292"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81" fillId="38" borderId="292" applyNumberFormat="0" applyProtection="0">
      <alignment horizontal="right" vertical="center"/>
    </xf>
    <xf numFmtId="4" fontId="3" fillId="38" borderId="287" applyNumberFormat="0" applyProtection="0">
      <alignment horizontal="right" vertical="center"/>
    </xf>
    <xf numFmtId="4" fontId="81" fillId="38" borderId="292" applyNumberFormat="0" applyProtection="0">
      <alignment horizontal="right" vertical="center"/>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0" fontId="80" fillId="54" borderId="292" applyNumberFormat="0" applyProtection="0">
      <alignment horizontal="left" vertical="top" indent="1"/>
    </xf>
    <xf numFmtId="0" fontId="80" fillId="54" borderId="292" applyNumberFormat="0" applyProtection="0">
      <alignment horizontal="left" vertical="top"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77" fillId="54" borderId="292" applyNumberFormat="0" applyProtection="0">
      <alignment horizontal="left" vertical="center" indent="1"/>
    </xf>
    <xf numFmtId="4" fontId="3" fillId="90" borderId="287" applyNumberFormat="0" applyProtection="0">
      <alignment horizontal="left" vertical="center" indent="1"/>
    </xf>
    <xf numFmtId="4" fontId="77" fillId="54" borderId="292" applyNumberFormat="0" applyProtection="0">
      <alignment horizontal="left" vertical="center" indent="1"/>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6"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6" borderId="289" applyNumberFormat="0" applyAlignment="0" applyProtection="0"/>
    <xf numFmtId="0" fontId="76" fillId="75" borderId="289" applyNumberFormat="0" applyAlignment="0" applyProtection="0"/>
    <xf numFmtId="0" fontId="76" fillId="75" borderId="289" applyNumberFormat="0" applyAlignment="0" applyProtection="0"/>
    <xf numFmtId="0" fontId="76" fillId="76" borderId="289" applyNumberFormat="0" applyAlignment="0" applyProtection="0"/>
    <xf numFmtId="0" fontId="76" fillId="75" borderId="289" applyNumberForma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6" fillId="71" borderId="290"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6" fillId="71" borderId="290" applyNumberFormat="0" applyFont="0" applyAlignment="0" applyProtection="0"/>
    <xf numFmtId="0" fontId="37" fillId="3"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9" fillId="76" borderId="278"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58" fillId="75" borderId="277" applyNumberFormat="0" applyAlignment="0" applyProtection="0"/>
    <xf numFmtId="0" fontId="40" fillId="3" borderId="278" applyNumberFormat="0" applyAlignment="0" applyProtection="0"/>
    <xf numFmtId="0" fontId="40" fillId="42" borderId="27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8"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66" fillId="72" borderId="277" applyNumberFormat="0" applyAlignment="0" applyProtection="0"/>
    <xf numFmtId="0" fontId="40" fillId="42" borderId="278" applyNumberFormat="0" applyAlignment="0" applyProtection="0"/>
    <xf numFmtId="0" fontId="40" fillId="42" borderId="278" applyNumberFormat="0" applyAlignment="0" applyProtection="0"/>
    <xf numFmtId="0" fontId="40" fillId="42" borderId="278" applyNumberFormat="0" applyAlignment="0" applyProtection="0"/>
    <xf numFmtId="0" fontId="40" fillId="42" borderId="278" applyNumberForma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3" fillId="71" borderId="277" applyNumberFormat="0" applyFont="0" applyAlignment="0" applyProtection="0"/>
    <xf numFmtId="0" fontId="15" fillId="55" borderId="280" applyNumberFormat="0" applyFont="0" applyAlignment="0" applyProtection="0"/>
    <xf numFmtId="0" fontId="15" fillId="55" borderId="280" applyNumberFormat="0" applyFont="0" applyAlignment="0" applyProtection="0"/>
    <xf numFmtId="0" fontId="37" fillId="3" borderId="278" applyNumberFormat="0" applyAlignment="0" applyProtection="0"/>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3" fillId="54"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79" fillId="90" borderId="277" applyNumberFormat="0" applyProtection="0">
      <alignment vertical="center"/>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90"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38"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92"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5"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48"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2"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51"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93"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44"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4" fontId="3" fillId="91" borderId="277" applyNumberFormat="0" applyProtection="0">
      <alignment horizontal="right" vertical="center"/>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3"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4"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5"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0" fontId="3" fillId="6" borderId="277" applyNumberFormat="0" applyProtection="0">
      <alignment horizontal="left" vertical="center" indent="1"/>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3" fillId="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4" fontId="79" fillId="10" borderId="277" applyNumberFormat="0" applyProtection="0">
      <alignment horizontal="right" vertical="center"/>
    </xf>
    <xf numFmtId="0" fontId="6" fillId="103" borderId="279" applyNumberFormat="0" applyProtection="0">
      <alignment horizontal="left" vertical="center" indent="1"/>
    </xf>
    <xf numFmtId="0" fontId="6" fillId="103" borderId="279"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4" fontId="3" fillId="2" borderId="277" applyNumberFormat="0" applyProtection="0">
      <alignment horizontal="left" vertical="center" indent="1"/>
    </xf>
    <xf numFmtId="0" fontId="6" fillId="103" borderId="279" applyNumberFormat="0" applyProtection="0">
      <alignment horizontal="left" vertical="center" indent="1"/>
    </xf>
    <xf numFmtId="0" fontId="6" fillId="103" borderId="279" applyNumberFormat="0" applyProtection="0">
      <alignment horizontal="left" vertical="center" indent="1"/>
    </xf>
    <xf numFmtId="0" fontId="6" fillId="103" borderId="279" applyNumberFormat="0" applyProtection="0">
      <alignment horizontal="left" vertical="center" indent="1"/>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4" fontId="88" fillId="96" borderId="277" applyNumberFormat="0" applyProtection="0">
      <alignment horizontal="right" vertical="center"/>
    </xf>
    <xf numFmtId="0" fontId="58" fillId="75" borderId="287" applyNumberFormat="0" applyAlignment="0" applyProtection="0"/>
    <xf numFmtId="0" fontId="58" fillId="75" borderId="287" applyNumberFormat="0" applyAlignment="0" applyProtection="0"/>
    <xf numFmtId="0" fontId="4" fillId="95" borderId="295" applyBorder="0"/>
    <xf numFmtId="4" fontId="81"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1"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3" fillId="55" borderId="292" applyNumberFormat="0" applyProtection="0">
      <alignment vertical="center"/>
    </xf>
    <xf numFmtId="4" fontId="84" fillId="55" borderId="292"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84" fillId="55" borderId="292"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79" fillId="97" borderId="294" applyNumberFormat="0" applyProtection="0">
      <alignment vertical="center"/>
    </xf>
    <xf numFmtId="4" fontId="81" fillId="55"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1" fillId="55"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4" fontId="83" fillId="3" borderId="292" applyNumberFormat="0" applyProtection="0">
      <alignment horizontal="left" vertical="center" indent="1"/>
    </xf>
    <xf numFmtId="0" fontId="81"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1"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0" fontId="83" fillId="55" borderId="292" applyNumberFormat="0" applyProtection="0">
      <alignment horizontal="left" vertical="top" indent="1"/>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81" fillId="6" borderId="292"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84" fillId="6" borderId="292"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84" fillId="6" borderId="292"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81" fillId="91" borderId="292"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81" fillId="91" borderId="292"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0" fontId="81"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1"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0" fontId="83" fillId="91" borderId="292" applyNumberFormat="0" applyProtection="0">
      <alignment horizontal="left" vertical="top"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4" fontId="86" fillId="98" borderId="293" applyNumberFormat="0" applyProtection="0">
      <alignment horizontal="left" vertical="center" indent="1"/>
    </xf>
    <xf numFmtId="0" fontId="3" fillId="99" borderId="294"/>
    <xf numFmtId="0" fontId="3" fillId="99" borderId="294"/>
    <xf numFmtId="0" fontId="3" fillId="99" borderId="294"/>
    <xf numFmtId="0" fontId="3" fillId="99" borderId="294"/>
    <xf numFmtId="0" fontId="3" fillId="99" borderId="294"/>
    <xf numFmtId="0" fontId="3" fillId="99" borderId="294"/>
    <xf numFmtId="0" fontId="3" fillId="99" borderId="294"/>
    <xf numFmtId="4" fontId="87" fillId="6" borderId="292"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7" fillId="6" borderId="292"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63" fillId="0" borderId="296" applyNumberFormat="0" applyFill="0" applyAlignment="0" applyProtection="0"/>
    <xf numFmtId="0" fontId="98" fillId="42" borderId="288" applyNumberFormat="0" applyAlignment="0" applyProtection="0"/>
    <xf numFmtId="0" fontId="15" fillId="55" borderId="290" applyNumberFormat="0" applyFont="0" applyAlignment="0" applyProtection="0"/>
    <xf numFmtId="0" fontId="37" fillId="3"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9" fillId="76" borderId="288"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58" fillId="75" borderId="287" applyNumberFormat="0" applyAlignment="0" applyProtection="0"/>
    <xf numFmtId="0" fontId="40" fillId="3" borderId="288" applyNumberFormat="0" applyAlignment="0" applyProtection="0"/>
    <xf numFmtId="0" fontId="40" fillId="42" borderId="288"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8"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66" fillId="72" borderId="287" applyNumberFormat="0" applyAlignment="0" applyProtection="0"/>
    <xf numFmtId="0" fontId="40" fillId="42" borderId="288" applyNumberFormat="0" applyAlignment="0" applyProtection="0"/>
    <xf numFmtId="0" fontId="40" fillId="42" borderId="288" applyNumberFormat="0" applyAlignment="0" applyProtection="0"/>
    <xf numFmtId="0" fontId="40" fillId="42" borderId="288" applyNumberFormat="0" applyAlignment="0" applyProtection="0"/>
    <xf numFmtId="0" fontId="40" fillId="42" borderId="288" applyNumberForma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3" fillId="71" borderId="287" applyNumberFormat="0" applyFont="0" applyAlignment="0" applyProtection="0"/>
    <xf numFmtId="0" fontId="15" fillId="55" borderId="290" applyNumberFormat="0" applyFont="0" applyAlignment="0" applyProtection="0"/>
    <xf numFmtId="0" fontId="15" fillId="55" borderId="290" applyNumberFormat="0" applyFont="0" applyAlignment="0" applyProtection="0"/>
    <xf numFmtId="0" fontId="37" fillId="3" borderId="288" applyNumberFormat="0" applyAlignment="0" applyProtection="0"/>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3" fillId="54"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79" fillId="90" borderId="287" applyNumberFormat="0" applyProtection="0">
      <alignment vertical="center"/>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90"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38"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92"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5"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48"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2"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51"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93"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44"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4" fontId="3" fillId="91" borderId="287" applyNumberFormat="0" applyProtection="0">
      <alignment horizontal="right" vertical="center"/>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3"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4"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5"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0" fontId="3" fillId="6" borderId="287" applyNumberFormat="0" applyProtection="0">
      <alignment horizontal="left" vertical="center" indent="1"/>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3" fillId="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4" fontId="79" fillId="10" borderId="287" applyNumberFormat="0" applyProtection="0">
      <alignment horizontal="right" vertical="center"/>
    </xf>
    <xf numFmtId="0" fontId="6" fillId="103" borderId="289" applyNumberFormat="0" applyProtection="0">
      <alignment horizontal="left" vertical="center" indent="1"/>
    </xf>
    <xf numFmtId="0" fontId="6" fillId="103" borderId="289"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4" fontId="3" fillId="2" borderId="287" applyNumberFormat="0" applyProtection="0">
      <alignment horizontal="left" vertical="center" indent="1"/>
    </xf>
    <xf numFmtId="0" fontId="6" fillId="103" borderId="289" applyNumberFormat="0" applyProtection="0">
      <alignment horizontal="left" vertical="center" indent="1"/>
    </xf>
    <xf numFmtId="0" fontId="6" fillId="103" borderId="289" applyNumberFormat="0" applyProtection="0">
      <alignment horizontal="left" vertical="center" indent="1"/>
    </xf>
    <xf numFmtId="0" fontId="6" fillId="103" borderId="289" applyNumberFormat="0" applyProtection="0">
      <alignment horizontal="left" vertical="center" indent="1"/>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4" fontId="88" fillId="96" borderId="287" applyNumberFormat="0" applyProtection="0">
      <alignment horizontal="right" vertical="center"/>
    </xf>
    <xf numFmtId="0" fontId="126" fillId="16" borderId="0"/>
    <xf numFmtId="0" fontId="58" fillId="75" borderId="299" applyNumberFormat="0" applyAlignment="0" applyProtection="0"/>
    <xf numFmtId="0" fontId="66" fillId="72" borderId="299" applyNumberFormat="0" applyAlignment="0" applyProtection="0"/>
    <xf numFmtId="0" fontId="3" fillId="71" borderId="299" applyNumberFormat="0" applyFont="0" applyAlignment="0" applyProtection="0"/>
    <xf numFmtId="0" fontId="76" fillId="75" borderId="300" applyNumberFormat="0" applyAlignment="0" applyProtection="0"/>
    <xf numFmtId="4" fontId="3" fillId="54" borderId="299" applyNumberFormat="0" applyProtection="0">
      <alignment vertical="center"/>
    </xf>
    <xf numFmtId="4" fontId="79" fillId="90" borderId="299" applyNumberFormat="0" applyProtection="0">
      <alignment vertical="center"/>
    </xf>
    <xf numFmtId="4" fontId="3" fillId="90" borderId="299" applyNumberFormat="0" applyProtection="0">
      <alignment horizontal="left" vertical="center" indent="1"/>
    </xf>
    <xf numFmtId="0" fontId="80" fillId="54" borderId="301" applyNumberFormat="0" applyProtection="0">
      <alignment horizontal="left" vertical="top" indent="1"/>
    </xf>
    <xf numFmtId="4" fontId="3" fillId="2" borderId="299" applyNumberFormat="0" applyProtection="0">
      <alignment horizontal="left" vertical="center" indent="1"/>
    </xf>
    <xf numFmtId="4" fontId="3" fillId="38" borderId="299" applyNumberFormat="0" applyProtection="0">
      <alignment horizontal="right" vertical="center"/>
    </xf>
    <xf numFmtId="4" fontId="3" fillId="92" borderId="299" applyNumberFormat="0" applyProtection="0">
      <alignment horizontal="right" vertical="center"/>
    </xf>
    <xf numFmtId="4" fontId="3" fillId="50" borderId="302" applyNumberFormat="0" applyProtection="0">
      <alignment horizontal="right" vertical="center"/>
    </xf>
    <xf numFmtId="4" fontId="3" fillId="45" borderId="299" applyNumberFormat="0" applyProtection="0">
      <alignment horizontal="right" vertical="center"/>
    </xf>
    <xf numFmtId="4" fontId="3" fillId="48" borderId="299" applyNumberFormat="0" applyProtection="0">
      <alignment horizontal="right" vertical="center"/>
    </xf>
    <xf numFmtId="4" fontId="3" fillId="52" borderId="299" applyNumberFormat="0" applyProtection="0">
      <alignment horizontal="right" vertical="center"/>
    </xf>
    <xf numFmtId="4" fontId="3" fillId="51" borderId="299" applyNumberFormat="0" applyProtection="0">
      <alignment horizontal="right" vertical="center"/>
    </xf>
    <xf numFmtId="4" fontId="3" fillId="93" borderId="299" applyNumberFormat="0" applyProtection="0">
      <alignment horizontal="right" vertical="center"/>
    </xf>
    <xf numFmtId="4" fontId="3" fillId="44" borderId="299" applyNumberFormat="0" applyProtection="0">
      <alignment horizontal="right" vertical="center"/>
    </xf>
    <xf numFmtId="4" fontId="3" fillId="94" borderId="302" applyNumberFormat="0" applyProtection="0">
      <alignment horizontal="left" vertical="center" indent="1"/>
    </xf>
    <xf numFmtId="4" fontId="6" fillId="95" borderId="302" applyNumberFormat="0" applyProtection="0">
      <alignment horizontal="left" vertical="center" indent="1"/>
    </xf>
    <xf numFmtId="4" fontId="6" fillId="95" borderId="302" applyNumberFormat="0" applyProtection="0">
      <alignment horizontal="left" vertical="center" indent="1"/>
    </xf>
    <xf numFmtId="4" fontId="3" fillId="91" borderId="299" applyNumberFormat="0" applyProtection="0">
      <alignment horizontal="right" vertical="center"/>
    </xf>
    <xf numFmtId="4" fontId="3" fillId="6" borderId="302" applyNumberFormat="0" applyProtection="0">
      <alignment horizontal="left" vertical="center" indent="1"/>
    </xf>
    <xf numFmtId="4" fontId="3" fillId="91" borderId="302" applyNumberFormat="0" applyProtection="0">
      <alignment horizontal="left" vertical="center" indent="1"/>
    </xf>
    <xf numFmtId="0" fontId="3" fillId="3" borderId="299" applyNumberFormat="0" applyProtection="0">
      <alignment horizontal="left" vertical="center" indent="1"/>
    </xf>
    <xf numFmtId="0" fontId="3" fillId="95" borderId="301" applyNumberFormat="0" applyProtection="0">
      <alignment horizontal="left" vertical="top" indent="1"/>
    </xf>
    <xf numFmtId="0" fontId="3" fillId="4" borderId="299" applyNumberFormat="0" applyProtection="0">
      <alignment horizontal="left" vertical="center" indent="1"/>
    </xf>
    <xf numFmtId="0" fontId="3" fillId="91" borderId="301" applyNumberFormat="0" applyProtection="0">
      <alignment horizontal="left" vertical="top" indent="1"/>
    </xf>
    <xf numFmtId="0" fontId="3" fillId="5" borderId="299" applyNumberFormat="0" applyProtection="0">
      <alignment horizontal="left" vertical="center" indent="1"/>
    </xf>
    <xf numFmtId="0" fontId="3" fillId="5" borderId="301" applyNumberFormat="0" applyProtection="0">
      <alignment horizontal="left" vertical="top" indent="1"/>
    </xf>
    <xf numFmtId="0" fontId="3" fillId="6" borderId="299" applyNumberFormat="0" applyProtection="0">
      <alignment horizontal="left" vertical="center" indent="1"/>
    </xf>
    <xf numFmtId="0" fontId="3" fillId="6" borderId="301" applyNumberFormat="0" applyProtection="0">
      <alignment horizontal="left" vertical="top" indent="1"/>
    </xf>
    <xf numFmtId="0" fontId="4" fillId="95" borderId="303" applyBorder="0"/>
    <xf numFmtId="4" fontId="83" fillId="55" borderId="301" applyNumberFormat="0" applyProtection="0">
      <alignment vertical="center"/>
    </xf>
    <xf numFmtId="4" fontId="83" fillId="3" borderId="301" applyNumberFormat="0" applyProtection="0">
      <alignment horizontal="left" vertical="center" indent="1"/>
    </xf>
    <xf numFmtId="0" fontId="83" fillId="55" borderId="301" applyNumberFormat="0" applyProtection="0">
      <alignment horizontal="left" vertical="top" indent="1"/>
    </xf>
    <xf numFmtId="4" fontId="3" fillId="0" borderId="299" applyNumberFormat="0" applyProtection="0">
      <alignment horizontal="right" vertical="center"/>
    </xf>
    <xf numFmtId="4" fontId="79" fillId="10" borderId="299" applyNumberFormat="0" applyProtection="0">
      <alignment horizontal="right" vertical="center"/>
    </xf>
    <xf numFmtId="4" fontId="3" fillId="2" borderId="299" applyNumberFormat="0" applyProtection="0">
      <alignment horizontal="left" vertical="center" indent="1"/>
    </xf>
    <xf numFmtId="0" fontId="83" fillId="91" borderId="301" applyNumberFormat="0" applyProtection="0">
      <alignment horizontal="left" vertical="top" indent="1"/>
    </xf>
    <xf numFmtId="4" fontId="86" fillId="98" borderId="302" applyNumberFormat="0" applyProtection="0">
      <alignment horizontal="left" vertical="center" indent="1"/>
    </xf>
    <xf numFmtId="4" fontId="88" fillId="96" borderId="299" applyNumberFormat="0" applyProtection="0">
      <alignment horizontal="right" vertical="center"/>
    </xf>
    <xf numFmtId="0" fontId="63" fillId="0" borderId="304" applyNumberFormat="0" applyFill="0" applyAlignment="0" applyProtection="0"/>
    <xf numFmtId="167" fontId="1" fillId="0" borderId="0" applyFont="0" applyFill="0" applyBorder="0" applyAlignment="0" applyProtection="0"/>
    <xf numFmtId="0" fontId="3" fillId="16" borderId="0"/>
    <xf numFmtId="0" fontId="3" fillId="16" borderId="0"/>
    <xf numFmtId="0" fontId="132" fillId="16" borderId="0"/>
    <xf numFmtId="0" fontId="132" fillId="16" borderId="0"/>
    <xf numFmtId="173" fontId="6" fillId="0" borderId="0" applyFont="0" applyFill="0" applyBorder="0" applyAlignment="0" applyProtection="0"/>
    <xf numFmtId="0" fontId="133" fillId="16" borderId="0"/>
    <xf numFmtId="0" fontId="133" fillId="16" borderId="0"/>
    <xf numFmtId="0" fontId="133" fillId="16" borderId="0"/>
    <xf numFmtId="0" fontId="133" fillId="16" borderId="0"/>
    <xf numFmtId="0" fontId="133" fillId="16" borderId="0"/>
    <xf numFmtId="167" fontId="1" fillId="0" borderId="0" applyFont="0" applyFill="0" applyBorder="0" applyAlignment="0" applyProtection="0"/>
    <xf numFmtId="0" fontId="134" fillId="16" borderId="0"/>
  </cellStyleXfs>
  <cellXfs count="917">
    <xf numFmtId="0" fontId="0" fillId="0" borderId="0" xfId="0"/>
    <xf numFmtId="14" fontId="7" fillId="8" borderId="3" xfId="9" applyNumberFormat="1" applyFont="1" applyFill="1" applyBorder="1" applyAlignment="1">
      <alignment horizontal="center" vertical="center"/>
    </xf>
    <xf numFmtId="168" fontId="7" fillId="8" borderId="6" xfId="9" applyNumberFormat="1" applyFont="1" applyFill="1" applyBorder="1" applyAlignment="1">
      <alignment horizontal="left" vertical="center" indent="2"/>
    </xf>
    <xf numFmtId="168" fontId="7" fillId="8" borderId="6" xfId="9" applyNumberFormat="1" applyFont="1" applyFill="1" applyBorder="1" applyAlignment="1">
      <alignment horizontal="left" vertical="center" indent="1"/>
    </xf>
    <xf numFmtId="168" fontId="7" fillId="8" borderId="6" xfId="9" applyNumberFormat="1" applyFont="1" applyFill="1" applyBorder="1" applyAlignment="1">
      <alignment vertical="center"/>
    </xf>
    <xf numFmtId="0" fontId="13" fillId="0" borderId="0" xfId="0" applyFont="1"/>
    <xf numFmtId="0" fontId="14" fillId="0" borderId="0" xfId="0" applyFont="1"/>
    <xf numFmtId="41" fontId="14" fillId="0" borderId="0" xfId="0" applyNumberFormat="1" applyFont="1"/>
    <xf numFmtId="0" fontId="10" fillId="0" borderId="0" xfId="0" applyFont="1"/>
    <xf numFmtId="0" fontId="12" fillId="0" borderId="0" xfId="0" applyFont="1"/>
    <xf numFmtId="168" fontId="12" fillId="0" borderId="0" xfId="0" applyNumberFormat="1" applyFont="1"/>
    <xf numFmtId="41" fontId="10" fillId="0" borderId="0" xfId="0" applyNumberFormat="1" applyFont="1"/>
    <xf numFmtId="0" fontId="11" fillId="9" borderId="21" xfId="37" applyFont="1" applyFill="1" applyBorder="1" applyAlignment="1">
      <alignment vertical="center" wrapText="1"/>
    </xf>
    <xf numFmtId="168" fontId="11" fillId="9" borderId="22" xfId="37" applyNumberFormat="1" applyFont="1" applyFill="1" applyBorder="1" applyAlignment="1">
      <alignment vertical="center"/>
    </xf>
    <xf numFmtId="0" fontId="11" fillId="0" borderId="0" xfId="30" applyFont="1"/>
    <xf numFmtId="0" fontId="10" fillId="0" borderId="0" xfId="30" applyFont="1"/>
    <xf numFmtId="0" fontId="8" fillId="9" borderId="29" xfId="30" applyFont="1" applyFill="1" applyBorder="1" applyAlignment="1">
      <alignment horizontal="center" vertical="top" wrapText="1"/>
    </xf>
    <xf numFmtId="3" fontId="8" fillId="0" borderId="0" xfId="30" applyNumberFormat="1" applyFont="1" applyAlignment="1">
      <alignment horizontal="justify" vertical="top" wrapText="1"/>
    </xf>
    <xf numFmtId="3" fontId="10" fillId="0" borderId="0" xfId="30" applyNumberFormat="1" applyFont="1"/>
    <xf numFmtId="0" fontId="8" fillId="9" borderId="58" xfId="30" applyFont="1" applyFill="1" applyBorder="1" applyAlignment="1">
      <alignment horizontal="justify" vertical="center" wrapText="1"/>
    </xf>
    <xf numFmtId="41" fontId="8" fillId="9" borderId="47" xfId="4" applyFont="1" applyFill="1" applyBorder="1" applyAlignment="1">
      <alignment horizontal="right" vertical="center" wrapText="1"/>
    </xf>
    <xf numFmtId="41" fontId="12" fillId="0" borderId="0" xfId="30" applyNumberFormat="1" applyFont="1" applyAlignment="1">
      <alignment vertical="top"/>
    </xf>
    <xf numFmtId="41" fontId="12" fillId="0" borderId="0" xfId="30" applyNumberFormat="1" applyFont="1"/>
    <xf numFmtId="168" fontId="7" fillId="8" borderId="5" xfId="9" applyNumberFormat="1" applyFont="1" applyFill="1" applyBorder="1" applyAlignment="1">
      <alignment horizontal="center" vertical="center"/>
    </xf>
    <xf numFmtId="41" fontId="13" fillId="0" borderId="0" xfId="0" applyNumberFormat="1" applyFont="1"/>
    <xf numFmtId="168" fontId="7" fillId="8" borderId="6" xfId="9" applyNumberFormat="1" applyFont="1" applyFill="1" applyBorder="1" applyAlignment="1">
      <alignment horizontal="left" vertical="center"/>
    </xf>
    <xf numFmtId="168" fontId="5" fillId="0" borderId="4" xfId="9" applyNumberFormat="1" applyFont="1" applyBorder="1" applyAlignment="1">
      <alignment horizontal="left" vertical="center" indent="3"/>
    </xf>
    <xf numFmtId="41" fontId="5" fillId="0" borderId="5" xfId="4" applyFont="1" applyBorder="1" applyAlignment="1">
      <alignment vertical="center"/>
    </xf>
    <xf numFmtId="168" fontId="7" fillId="0" borderId="59" xfId="9" applyNumberFormat="1" applyFont="1" applyBorder="1" applyAlignment="1">
      <alignment horizontal="left" vertical="center" wrapText="1" indent="3"/>
    </xf>
    <xf numFmtId="168" fontId="7" fillId="0" borderId="67" xfId="9" applyNumberFormat="1" applyFont="1" applyBorder="1" applyAlignment="1">
      <alignment horizontal="left" vertical="center"/>
    </xf>
    <xf numFmtId="41" fontId="7" fillId="0" borderId="68" xfId="9" applyNumberFormat="1" applyFont="1" applyBorder="1" applyAlignment="1">
      <alignment vertical="center"/>
    </xf>
    <xf numFmtId="168" fontId="7" fillId="8" borderId="4" xfId="9" applyNumberFormat="1" applyFont="1" applyFill="1" applyBorder="1" applyAlignment="1">
      <alignment horizontal="left" vertical="center" indent="2"/>
    </xf>
    <xf numFmtId="41" fontId="7" fillId="8" borderId="5" xfId="9" applyNumberFormat="1" applyFont="1" applyFill="1" applyBorder="1" applyAlignment="1">
      <alignment vertical="center"/>
    </xf>
    <xf numFmtId="14" fontId="7" fillId="7" borderId="69" xfId="9" applyNumberFormat="1" applyFont="1" applyFill="1" applyBorder="1" applyAlignment="1">
      <alignment horizontal="center" vertical="center" wrapText="1"/>
    </xf>
    <xf numFmtId="14" fontId="7" fillId="7" borderId="70" xfId="9" applyNumberFormat="1" applyFont="1" applyFill="1" applyBorder="1" applyAlignment="1">
      <alignment horizontal="center" vertical="center" wrapText="1"/>
    </xf>
    <xf numFmtId="0" fontId="13" fillId="0" borderId="0" xfId="0" applyFont="1" applyAlignment="1">
      <alignment vertical="center"/>
    </xf>
    <xf numFmtId="14" fontId="7" fillId="8" borderId="2" xfId="9" applyNumberFormat="1" applyFont="1" applyFill="1" applyBorder="1" applyAlignment="1">
      <alignment horizontal="center" vertical="center"/>
    </xf>
    <xf numFmtId="168" fontId="7" fillId="7" borderId="71" xfId="9" applyNumberFormat="1" applyFont="1" applyFill="1" applyBorder="1" applyAlignment="1">
      <alignment horizontal="center" vertical="center"/>
    </xf>
    <xf numFmtId="168" fontId="7" fillId="7" borderId="72" xfId="9" applyNumberFormat="1" applyFont="1" applyFill="1" applyBorder="1" applyAlignment="1">
      <alignment horizontal="center" vertical="center"/>
    </xf>
    <xf numFmtId="168" fontId="5" fillId="0" borderId="38" xfId="9" applyNumberFormat="1" applyFont="1" applyBorder="1" applyAlignment="1">
      <alignment vertical="center"/>
    </xf>
    <xf numFmtId="168" fontId="7" fillId="8" borderId="73" xfId="9" applyNumberFormat="1" applyFont="1" applyFill="1" applyBorder="1" applyAlignment="1">
      <alignment vertical="center"/>
    </xf>
    <xf numFmtId="168" fontId="7" fillId="7" borderId="4" xfId="9" applyNumberFormat="1" applyFont="1" applyFill="1" applyBorder="1" applyAlignment="1">
      <alignment horizontal="center" vertical="top"/>
    </xf>
    <xf numFmtId="168" fontId="7" fillId="7" borderId="72" xfId="9" applyNumberFormat="1" applyFont="1" applyFill="1" applyBorder="1" applyAlignment="1">
      <alignment horizontal="center" vertical="top"/>
    </xf>
    <xf numFmtId="168" fontId="7" fillId="8" borderId="38" xfId="9" applyNumberFormat="1" applyFont="1" applyFill="1" applyBorder="1" applyAlignment="1">
      <alignment vertical="center"/>
    </xf>
    <xf numFmtId="168" fontId="5" fillId="0" borderId="71" xfId="9" applyNumberFormat="1" applyFont="1" applyBorder="1" applyAlignment="1">
      <alignment vertical="center"/>
    </xf>
    <xf numFmtId="41" fontId="7" fillId="0" borderId="0" xfId="9" applyNumberFormat="1" applyFont="1" applyAlignment="1">
      <alignment vertical="center"/>
    </xf>
    <xf numFmtId="168" fontId="7" fillId="0" borderId="0" xfId="9" applyNumberFormat="1" applyFont="1" applyAlignment="1">
      <alignment vertical="center"/>
    </xf>
    <xf numFmtId="168" fontId="7" fillId="0" borderId="43" xfId="9" applyNumberFormat="1" applyFont="1" applyBorder="1" applyAlignment="1">
      <alignment vertical="center"/>
    </xf>
    <xf numFmtId="168" fontId="7" fillId="0" borderId="74" xfId="9" applyNumberFormat="1" applyFont="1" applyBorder="1" applyAlignment="1">
      <alignment vertical="center"/>
    </xf>
    <xf numFmtId="168" fontId="7" fillId="0" borderId="67" xfId="9" applyNumberFormat="1" applyFont="1" applyBorder="1" applyAlignment="1">
      <alignment vertical="center"/>
    </xf>
    <xf numFmtId="168" fontId="19" fillId="0" borderId="0" xfId="9" applyNumberFormat="1" applyFont="1" applyAlignment="1">
      <alignment vertical="center"/>
    </xf>
    <xf numFmtId="168" fontId="7" fillId="7" borderId="75" xfId="9" applyNumberFormat="1" applyFont="1" applyFill="1" applyBorder="1" applyAlignment="1">
      <alignment horizontal="center" vertical="center"/>
    </xf>
    <xf numFmtId="168" fontId="7" fillId="7" borderId="45" xfId="4" applyNumberFormat="1" applyFont="1" applyFill="1" applyBorder="1" applyAlignment="1">
      <alignment vertical="center" wrapText="1"/>
    </xf>
    <xf numFmtId="168" fontId="5" fillId="0" borderId="45" xfId="4" applyNumberFormat="1" applyFont="1" applyBorder="1" applyAlignment="1">
      <alignment horizontal="right" vertical="center" wrapText="1"/>
    </xf>
    <xf numFmtId="168" fontId="7" fillId="0" borderId="45" xfId="4" applyNumberFormat="1" applyFont="1" applyBorder="1" applyAlignment="1">
      <alignment horizontal="right" vertical="center" wrapText="1"/>
    </xf>
    <xf numFmtId="168" fontId="7" fillId="17" borderId="45" xfId="4" applyNumberFormat="1" applyFont="1" applyFill="1" applyBorder="1" applyAlignment="1">
      <alignment vertical="center" wrapText="1"/>
    </xf>
    <xf numFmtId="168" fontId="7" fillId="7" borderId="76" xfId="4" applyNumberFormat="1" applyFont="1" applyFill="1" applyBorder="1" applyAlignment="1">
      <alignment vertical="center" wrapText="1"/>
    </xf>
    <xf numFmtId="168" fontId="7" fillId="7" borderId="6" xfId="9" applyNumberFormat="1" applyFont="1" applyFill="1" applyBorder="1" applyAlignment="1">
      <alignment vertical="center"/>
    </xf>
    <xf numFmtId="168" fontId="7" fillId="7" borderId="5" xfId="9" applyNumberFormat="1" applyFont="1" applyFill="1" applyBorder="1" applyAlignment="1">
      <alignment horizontal="center" vertical="center"/>
    </xf>
    <xf numFmtId="14" fontId="8" fillId="8" borderId="3" xfId="9" applyNumberFormat="1" applyFont="1" applyFill="1" applyBorder="1" applyAlignment="1">
      <alignment horizontal="center" vertical="center"/>
    </xf>
    <xf numFmtId="168" fontId="8" fillId="8" borderId="5" xfId="9" applyNumberFormat="1" applyFont="1" applyFill="1" applyBorder="1" applyAlignment="1">
      <alignment horizontal="center" vertical="center"/>
    </xf>
    <xf numFmtId="168" fontId="8" fillId="8" borderId="6" xfId="9" applyNumberFormat="1" applyFont="1" applyFill="1" applyBorder="1" applyAlignment="1">
      <alignment vertical="center"/>
    </xf>
    <xf numFmtId="168" fontId="8" fillId="0" borderId="4" xfId="9" applyNumberFormat="1" applyFont="1" applyBorder="1" applyAlignment="1">
      <alignment vertical="center" wrapText="1"/>
    </xf>
    <xf numFmtId="41" fontId="9" fillId="0" borderId="5" xfId="9" applyNumberFormat="1" applyFont="1" applyBorder="1" applyAlignment="1">
      <alignment horizontal="center" vertical="center"/>
    </xf>
    <xf numFmtId="168" fontId="9" fillId="0" borderId="71" xfId="9" applyNumberFormat="1" applyFont="1" applyBorder="1" applyAlignment="1">
      <alignment vertical="center"/>
    </xf>
    <xf numFmtId="41" fontId="8" fillId="0" borderId="0" xfId="9" applyNumberFormat="1" applyFont="1" applyAlignment="1">
      <alignment vertical="center"/>
    </xf>
    <xf numFmtId="168" fontId="8" fillId="0" borderId="0" xfId="9" applyNumberFormat="1" applyFont="1" applyAlignment="1">
      <alignment vertical="center"/>
    </xf>
    <xf numFmtId="168" fontId="8" fillId="0" borderId="67" xfId="9" applyNumberFormat="1" applyFont="1" applyBorder="1" applyAlignment="1">
      <alignment vertical="center" wrapText="1"/>
    </xf>
    <xf numFmtId="41" fontId="8" fillId="0" borderId="44" xfId="9" applyNumberFormat="1" applyFont="1" applyBorder="1" applyAlignment="1">
      <alignment vertical="center"/>
    </xf>
    <xf numFmtId="168" fontId="8" fillId="0" borderId="43" xfId="9" applyNumberFormat="1" applyFont="1" applyBorder="1" applyAlignment="1">
      <alignment vertical="center"/>
    </xf>
    <xf numFmtId="41" fontId="24" fillId="0" borderId="0" xfId="0" applyNumberFormat="1" applyFont="1"/>
    <xf numFmtId="0" fontId="24" fillId="0" borderId="0" xfId="0" applyFont="1" applyAlignment="1">
      <alignment vertical="center"/>
    </xf>
    <xf numFmtId="0" fontId="24" fillId="0" borderId="0" xfId="0" applyFont="1"/>
    <xf numFmtId="171" fontId="8" fillId="18" borderId="27" xfId="36" applyNumberFormat="1" applyFont="1" applyFill="1" applyBorder="1" applyAlignment="1">
      <alignment horizontal="center" vertical="center" wrapText="1"/>
    </xf>
    <xf numFmtId="0" fontId="8" fillId="18" borderId="30" xfId="36" applyFont="1" applyFill="1" applyBorder="1" applyAlignment="1">
      <alignment horizontal="center" vertical="top" wrapText="1"/>
    </xf>
    <xf numFmtId="171" fontId="8" fillId="18" borderId="26" xfId="36" applyNumberFormat="1" applyFont="1" applyFill="1" applyBorder="1" applyAlignment="1">
      <alignment horizontal="center" vertical="center" wrapText="1"/>
    </xf>
    <xf numFmtId="41" fontId="9" fillId="0" borderId="55" xfId="4" applyFont="1" applyBorder="1" applyAlignment="1">
      <alignment horizontal="right" vertical="center" wrapText="1"/>
    </xf>
    <xf numFmtId="0" fontId="9" fillId="0" borderId="81" xfId="36" applyFont="1" applyBorder="1" applyAlignment="1">
      <alignment horizontal="justify" vertical="center" wrapText="1"/>
    </xf>
    <xf numFmtId="0" fontId="9" fillId="0" borderId="107" xfId="36" applyFont="1" applyBorder="1" applyAlignment="1">
      <alignment horizontal="justify" vertical="center" wrapText="1"/>
    </xf>
    <xf numFmtId="41" fontId="16" fillId="0" borderId="0" xfId="0" applyNumberFormat="1" applyFont="1" applyAlignment="1">
      <alignment horizontal="right"/>
    </xf>
    <xf numFmtId="196" fontId="16" fillId="0" borderId="0" xfId="1" applyNumberFormat="1" applyFont="1" applyFill="1" applyBorder="1"/>
    <xf numFmtId="41" fontId="16" fillId="0" borderId="112" xfId="9" quotePrefix="1" applyNumberFormat="1" applyFont="1" applyBorder="1" applyAlignment="1">
      <alignment horizontal="right" vertical="center"/>
    </xf>
    <xf numFmtId="196" fontId="16" fillId="0" borderId="113" xfId="1" quotePrefix="1" applyNumberFormat="1" applyFont="1" applyFill="1" applyBorder="1" applyAlignment="1">
      <alignment horizontal="center" vertical="center"/>
    </xf>
    <xf numFmtId="41" fontId="29" fillId="100" borderId="114" xfId="9" applyNumberFormat="1" applyFont="1" applyFill="1" applyBorder="1" applyAlignment="1">
      <alignment horizontal="right" vertical="center"/>
    </xf>
    <xf numFmtId="196" fontId="29" fillId="100" borderId="115" xfId="1" applyNumberFormat="1" applyFont="1" applyFill="1" applyBorder="1" applyAlignment="1">
      <alignment horizontal="center" vertical="center"/>
    </xf>
    <xf numFmtId="41" fontId="29" fillId="0" borderId="112" xfId="9" applyNumberFormat="1" applyFont="1" applyBorder="1" applyAlignment="1">
      <alignment horizontal="right" vertical="center"/>
    </xf>
    <xf numFmtId="196" fontId="29" fillId="0" borderId="113" xfId="1" applyNumberFormat="1" applyFont="1" applyFill="1" applyBorder="1" applyAlignment="1">
      <alignment horizontal="center" vertical="center"/>
    </xf>
    <xf numFmtId="41" fontId="16" fillId="0" borderId="112" xfId="9" applyNumberFormat="1" applyFont="1" applyBorder="1" applyAlignment="1">
      <alignment horizontal="right" vertical="center"/>
    </xf>
    <xf numFmtId="196" fontId="16" fillId="0" borderId="113" xfId="1" applyNumberFormat="1" applyFont="1" applyFill="1" applyBorder="1" applyAlignment="1">
      <alignment horizontal="center" vertical="center"/>
    </xf>
    <xf numFmtId="41" fontId="29" fillId="100" borderId="116" xfId="9" applyNumberFormat="1" applyFont="1" applyFill="1" applyBorder="1" applyAlignment="1">
      <alignment horizontal="right" vertical="center"/>
    </xf>
    <xf numFmtId="196" fontId="29" fillId="100" borderId="117" xfId="1" applyNumberFormat="1" applyFont="1" applyFill="1" applyBorder="1" applyAlignment="1">
      <alignment horizontal="center" vertical="center"/>
    </xf>
    <xf numFmtId="168" fontId="16" fillId="0" borderId="120" xfId="9" quotePrefix="1" applyNumberFormat="1" applyFont="1" applyBorder="1" applyAlignment="1">
      <alignment horizontal="right" vertical="center"/>
    </xf>
    <xf numFmtId="196" fontId="16" fillId="0" borderId="113" xfId="9" quotePrefix="1" applyNumberFormat="1" applyFont="1" applyBorder="1" applyAlignment="1">
      <alignment horizontal="center" vertical="center"/>
    </xf>
    <xf numFmtId="41" fontId="16" fillId="0" borderId="120" xfId="9" quotePrefix="1" applyNumberFormat="1" applyFont="1" applyBorder="1" applyAlignment="1">
      <alignment horizontal="right" vertical="center"/>
    </xf>
    <xf numFmtId="196" fontId="16" fillId="0" borderId="113" xfId="1" quotePrefix="1" applyNumberFormat="1" applyFont="1" applyBorder="1" applyAlignment="1">
      <alignment horizontal="center" vertical="center"/>
    </xf>
    <xf numFmtId="41" fontId="29" fillId="100" borderId="121" xfId="9" applyNumberFormat="1" applyFont="1" applyFill="1" applyBorder="1" applyAlignment="1">
      <alignment horizontal="right" vertical="center"/>
    </xf>
    <xf numFmtId="41" fontId="29" fillId="0" borderId="120" xfId="9" applyNumberFormat="1" applyFont="1" applyBorder="1" applyAlignment="1">
      <alignment horizontal="right" vertical="center"/>
    </xf>
    <xf numFmtId="196" fontId="29" fillId="0" borderId="113" xfId="9" applyNumberFormat="1" applyFont="1" applyBorder="1" applyAlignment="1">
      <alignment horizontal="center" vertical="center"/>
    </xf>
    <xf numFmtId="0" fontId="16" fillId="0" borderId="0" xfId="0" applyFont="1"/>
    <xf numFmtId="0" fontId="16" fillId="0" borderId="0" xfId="14" applyFont="1"/>
    <xf numFmtId="168" fontId="24" fillId="0" borderId="0" xfId="0" applyNumberFormat="1" applyFont="1"/>
    <xf numFmtId="41" fontId="24" fillId="0" borderId="0" xfId="4" applyFont="1"/>
    <xf numFmtId="0" fontId="9" fillId="0" borderId="49" xfId="37" applyFont="1" applyBorder="1" applyAlignment="1">
      <alignment vertical="center"/>
    </xf>
    <xf numFmtId="0" fontId="11" fillId="9" borderId="18" xfId="37" applyFont="1" applyFill="1" applyBorder="1" applyAlignment="1">
      <alignment vertical="center" wrapText="1"/>
    </xf>
    <xf numFmtId="168" fontId="11" fillId="9" borderId="18" xfId="37" applyNumberFormat="1" applyFont="1" applyFill="1" applyBorder="1" applyAlignment="1">
      <alignment vertical="center"/>
    </xf>
    <xf numFmtId="171" fontId="8" fillId="9" borderId="31" xfId="30" applyNumberFormat="1" applyFont="1" applyFill="1" applyBorder="1" applyAlignment="1">
      <alignment horizontal="center" vertical="center" wrapText="1"/>
    </xf>
    <xf numFmtId="0" fontId="8" fillId="9" borderId="28" xfId="30" applyFont="1" applyFill="1" applyBorder="1" applyAlignment="1">
      <alignment horizontal="justify" vertical="center" wrapText="1"/>
    </xf>
    <xf numFmtId="41" fontId="8" fillId="9" borderId="28" xfId="4" applyFont="1" applyFill="1" applyBorder="1" applyAlignment="1">
      <alignment horizontal="right" vertical="center" wrapText="1"/>
    </xf>
    <xf numFmtId="0" fontId="8" fillId="9" borderId="29" xfId="30" applyFont="1" applyFill="1" applyBorder="1" applyAlignment="1">
      <alignment horizontal="justify" vertical="center" wrapText="1"/>
    </xf>
    <xf numFmtId="41" fontId="8" fillId="9" borderId="29" xfId="4" applyFont="1" applyFill="1" applyBorder="1" applyAlignment="1">
      <alignment horizontal="right" vertical="center" wrapText="1"/>
    </xf>
    <xf numFmtId="41" fontId="8" fillId="9" borderId="28" xfId="30" applyNumberFormat="1" applyFont="1" applyFill="1" applyBorder="1" applyAlignment="1">
      <alignment horizontal="right" vertical="center" wrapText="1"/>
    </xf>
    <xf numFmtId="0" fontId="8" fillId="9" borderId="28" xfId="30" applyFont="1" applyFill="1" applyBorder="1" applyAlignment="1">
      <alignment horizontal="center" vertical="top" wrapText="1"/>
    </xf>
    <xf numFmtId="176" fontId="8" fillId="9" borderId="28" xfId="30" applyNumberFormat="1" applyFont="1" applyFill="1" applyBorder="1" applyAlignment="1">
      <alignment horizontal="justify" vertical="center" wrapText="1"/>
    </xf>
    <xf numFmtId="0" fontId="102" fillId="0" borderId="0" xfId="0" applyFont="1"/>
    <xf numFmtId="0" fontId="17" fillId="0" borderId="0" xfId="0" applyFont="1"/>
    <xf numFmtId="41" fontId="17" fillId="0" borderId="0" xfId="4" applyFont="1"/>
    <xf numFmtId="3" fontId="24" fillId="0" borderId="0" xfId="0" applyNumberFormat="1" applyFont="1"/>
    <xf numFmtId="168" fontId="29" fillId="8" borderId="5" xfId="9" applyNumberFormat="1" applyFont="1" applyFill="1" applyBorder="1" applyAlignment="1">
      <alignment horizontal="center" vertical="top"/>
    </xf>
    <xf numFmtId="0" fontId="102" fillId="0" borderId="0" xfId="0" applyFont="1" applyAlignment="1">
      <alignment horizontal="left" vertical="center"/>
    </xf>
    <xf numFmtId="168" fontId="16" fillId="0" borderId="0" xfId="9" applyNumberFormat="1" applyFont="1"/>
    <xf numFmtId="168" fontId="102" fillId="0" borderId="0" xfId="9" applyNumberFormat="1" applyFont="1"/>
    <xf numFmtId="168" fontId="101" fillId="0" borderId="0" xfId="9" applyNumberFormat="1" applyFont="1"/>
    <xf numFmtId="168" fontId="29" fillId="0" borderId="0" xfId="0" applyNumberFormat="1" applyFont="1"/>
    <xf numFmtId="165" fontId="24" fillId="0" borderId="0" xfId="0" applyNumberFormat="1" applyFont="1"/>
    <xf numFmtId="0" fontId="16" fillId="0" borderId="0" xfId="14" applyFont="1" applyAlignment="1">
      <alignment horizontal="center"/>
    </xf>
    <xf numFmtId="0" fontId="16" fillId="0" borderId="0" xfId="14" applyFont="1" applyAlignment="1">
      <alignment wrapText="1"/>
    </xf>
    <xf numFmtId="3" fontId="24" fillId="0" borderId="0" xfId="0" applyNumberFormat="1" applyFont="1" applyAlignment="1">
      <alignment vertical="center"/>
    </xf>
    <xf numFmtId="168" fontId="29" fillId="8" borderId="25" xfId="17" applyNumberFormat="1" applyFont="1" applyFill="1" applyBorder="1" applyAlignment="1">
      <alignment horizontal="center" vertical="center" wrapText="1"/>
    </xf>
    <xf numFmtId="168" fontId="29" fillId="8" borderId="5" xfId="17" applyNumberFormat="1" applyFont="1" applyFill="1" applyBorder="1" applyAlignment="1">
      <alignment horizontal="center" vertical="center" wrapText="1"/>
    </xf>
    <xf numFmtId="168" fontId="24" fillId="0" borderId="0" xfId="0" applyNumberFormat="1" applyFont="1" applyAlignment="1">
      <alignment vertical="center"/>
    </xf>
    <xf numFmtId="0" fontId="16" fillId="0" borderId="0" xfId="0" applyFont="1" applyAlignment="1">
      <alignment vertical="center"/>
    </xf>
    <xf numFmtId="41" fontId="24" fillId="0" borderId="0" xfId="4" applyFont="1" applyAlignment="1">
      <alignment vertical="center"/>
    </xf>
    <xf numFmtId="168" fontId="29" fillId="7" borderId="18" xfId="10" applyNumberFormat="1" applyFont="1" applyFill="1" applyBorder="1" applyAlignment="1">
      <alignment vertical="center"/>
    </xf>
    <xf numFmtId="0" fontId="27" fillId="0" borderId="0" xfId="0" applyFont="1"/>
    <xf numFmtId="168" fontId="27" fillId="0" borderId="0" xfId="0" applyNumberFormat="1" applyFont="1"/>
    <xf numFmtId="0" fontId="29" fillId="7" borderId="16" xfId="0" applyFont="1" applyFill="1" applyBorder="1" applyAlignment="1">
      <alignment horizontal="center" vertical="center" wrapText="1"/>
    </xf>
    <xf numFmtId="0" fontId="24" fillId="0" borderId="16" xfId="0" applyFont="1" applyBorder="1"/>
    <xf numFmtId="0" fontId="24" fillId="0" borderId="15" xfId="0" applyFont="1" applyBorder="1"/>
    <xf numFmtId="0" fontId="24" fillId="0" borderId="18" xfId="0" applyFont="1" applyBorder="1"/>
    <xf numFmtId="168" fontId="17" fillId="0" borderId="0" xfId="0" applyNumberFormat="1" applyFont="1"/>
    <xf numFmtId="0" fontId="25" fillId="7" borderId="41" xfId="0" applyFont="1" applyFill="1" applyBorder="1" applyAlignment="1">
      <alignment horizontal="center"/>
    </xf>
    <xf numFmtId="0" fontId="25" fillId="7" borderId="16" xfId="0" applyFont="1" applyFill="1" applyBorder="1" applyAlignment="1">
      <alignment horizontal="center"/>
    </xf>
    <xf numFmtId="0" fontId="25" fillId="7" borderId="18" xfId="0" applyFont="1" applyFill="1" applyBorder="1"/>
    <xf numFmtId="165" fontId="25" fillId="7" borderId="18" xfId="0" applyNumberFormat="1" applyFont="1" applyFill="1" applyBorder="1" applyAlignment="1">
      <alignment horizontal="right"/>
    </xf>
    <xf numFmtId="14" fontId="25" fillId="7" borderId="49" xfId="0" applyNumberFormat="1" applyFont="1" applyFill="1" applyBorder="1" applyAlignment="1">
      <alignment horizontal="center" vertical="center" wrapText="1"/>
    </xf>
    <xf numFmtId="14" fontId="25" fillId="7" borderId="16" xfId="0" applyNumberFormat="1" applyFont="1" applyFill="1" applyBorder="1" applyAlignment="1">
      <alignment horizontal="center" vertical="center" wrapText="1"/>
    </xf>
    <xf numFmtId="3" fontId="16" fillId="0" borderId="49" xfId="17" applyNumberFormat="1" applyFont="1" applyBorder="1" applyAlignment="1">
      <alignment vertical="center"/>
    </xf>
    <xf numFmtId="178" fontId="25" fillId="7" borderId="18" xfId="0" applyNumberFormat="1" applyFont="1" applyFill="1" applyBorder="1" applyAlignment="1">
      <alignment horizontal="right"/>
    </xf>
    <xf numFmtId="41" fontId="17" fillId="0" borderId="0" xfId="0" applyNumberFormat="1" applyFont="1"/>
    <xf numFmtId="0" fontId="25" fillId="0" borderId="0" xfId="0" applyFont="1"/>
    <xf numFmtId="41" fontId="29" fillId="7" borderId="23" xfId="4" applyFont="1" applyFill="1" applyBorder="1" applyAlignment="1">
      <alignment horizontal="right" vertical="center"/>
    </xf>
    <xf numFmtId="0" fontId="28" fillId="7" borderId="49"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16" xfId="0" applyFont="1" applyFill="1" applyBorder="1" applyAlignment="1">
      <alignment horizontal="center" vertical="center"/>
    </xf>
    <xf numFmtId="41" fontId="28" fillId="7" borderId="18" xfId="4" applyFont="1" applyFill="1" applyBorder="1" applyAlignment="1">
      <alignment horizontal="left" vertical="center"/>
    </xf>
    <xf numFmtId="41" fontId="28" fillId="7" borderId="18" xfId="4" applyFont="1" applyFill="1" applyBorder="1" applyAlignment="1">
      <alignment horizontal="right" vertical="center"/>
    </xf>
    <xf numFmtId="168" fontId="28" fillId="7" borderId="18" xfId="4" applyNumberFormat="1" applyFont="1" applyFill="1" applyBorder="1" applyAlignment="1">
      <alignment horizontal="right" vertical="center"/>
    </xf>
    <xf numFmtId="0" fontId="107" fillId="7" borderId="37" xfId="0" applyFont="1" applyFill="1" applyBorder="1" applyAlignment="1">
      <alignment horizontal="left"/>
    </xf>
    <xf numFmtId="0" fontId="28" fillId="7" borderId="41" xfId="0" applyFont="1" applyFill="1" applyBorder="1" applyAlignment="1">
      <alignment horizontal="center" vertical="center"/>
    </xf>
    <xf numFmtId="0" fontId="29" fillId="7" borderId="49" xfId="0" applyFont="1" applyFill="1" applyBorder="1" applyAlignment="1">
      <alignment horizontal="center" vertical="center" wrapText="1"/>
    </xf>
    <xf numFmtId="0" fontId="29" fillId="7" borderId="16" xfId="0" applyFont="1" applyFill="1" applyBorder="1" applyAlignment="1">
      <alignment horizontal="center" vertical="center"/>
    </xf>
    <xf numFmtId="0" fontId="29" fillId="7" borderId="17" xfId="0" applyFont="1" applyFill="1" applyBorder="1" applyAlignment="1">
      <alignment horizontal="center" vertical="center"/>
    </xf>
    <xf numFmtId="41" fontId="29" fillId="7" borderId="21" xfId="4" applyFont="1" applyFill="1" applyBorder="1" applyAlignment="1">
      <alignment horizontal="left" vertical="center"/>
    </xf>
    <xf numFmtId="41" fontId="29" fillId="7" borderId="22" xfId="4" applyFont="1" applyFill="1" applyBorder="1" applyAlignment="1">
      <alignment horizontal="right" vertical="center"/>
    </xf>
    <xf numFmtId="168" fontId="29" fillId="7" borderId="22" xfId="4" applyNumberFormat="1" applyFont="1" applyFill="1" applyBorder="1" applyAlignment="1">
      <alignment horizontal="right" vertical="center"/>
    </xf>
    <xf numFmtId="0" fontId="27" fillId="0" borderId="18" xfId="0" applyFont="1" applyBorder="1" applyAlignment="1">
      <alignment horizontal="center" vertical="center"/>
    </xf>
    <xf numFmtId="0" fontId="27" fillId="0" borderId="18" xfId="0" applyFont="1" applyBorder="1"/>
    <xf numFmtId="0" fontId="27" fillId="15" borderId="18" xfId="0" applyFont="1" applyFill="1" applyBorder="1" applyAlignment="1">
      <alignment horizontal="center" vertical="center"/>
    </xf>
    <xf numFmtId="41" fontId="29" fillId="7" borderId="131" xfId="4" applyFont="1" applyFill="1" applyBorder="1" applyAlignment="1">
      <alignment horizontal="left" vertical="center"/>
    </xf>
    <xf numFmtId="41" fontId="29" fillId="7" borderId="132" xfId="4" applyFont="1" applyFill="1" applyBorder="1" applyAlignment="1">
      <alignment horizontal="right" vertical="center"/>
    </xf>
    <xf numFmtId="168" fontId="29" fillId="7" borderId="132" xfId="4" applyNumberFormat="1" applyFont="1" applyFill="1" applyBorder="1" applyAlignment="1">
      <alignment horizontal="right" vertical="center"/>
    </xf>
    <xf numFmtId="41" fontId="29" fillId="7" borderId="133" xfId="4" applyFont="1" applyFill="1" applyBorder="1" applyAlignment="1">
      <alignment horizontal="right" vertical="center"/>
    </xf>
    <xf numFmtId="0" fontId="16" fillId="15" borderId="0" xfId="0" applyFont="1" applyFill="1"/>
    <xf numFmtId="0" fontId="16" fillId="15" borderId="0" xfId="0" applyFont="1" applyFill="1" applyAlignment="1">
      <alignment horizontal="right" vertical="center"/>
    </xf>
    <xf numFmtId="168" fontId="29" fillId="7" borderId="18" xfId="26" applyNumberFormat="1" applyFont="1" applyFill="1" applyBorder="1" applyAlignment="1">
      <alignment horizontal="center" vertical="center" wrapText="1"/>
    </xf>
    <xf numFmtId="14" fontId="29" fillId="7" borderId="18" xfId="26" applyNumberFormat="1" applyFont="1" applyFill="1" applyBorder="1" applyAlignment="1">
      <alignment horizontal="center" vertical="center" wrapText="1"/>
    </xf>
    <xf numFmtId="168" fontId="29" fillId="15" borderId="49" xfId="26" applyNumberFormat="1" applyFont="1" applyFill="1" applyBorder="1" applyAlignment="1">
      <alignment horizontal="left" vertical="center" wrapText="1"/>
    </xf>
    <xf numFmtId="168" fontId="16" fillId="15" borderId="49" xfId="26" applyNumberFormat="1" applyFont="1" applyFill="1" applyBorder="1" applyAlignment="1">
      <alignment horizontal="center" vertical="center" wrapText="1"/>
    </xf>
    <xf numFmtId="41" fontId="16" fillId="15" borderId="49" xfId="10" applyFont="1" applyFill="1" applyBorder="1" applyAlignment="1">
      <alignment horizontal="right" vertical="center" wrapText="1"/>
    </xf>
    <xf numFmtId="168" fontId="16" fillId="15" borderId="52" xfId="26" applyNumberFormat="1" applyFont="1" applyFill="1" applyBorder="1" applyAlignment="1">
      <alignment horizontal="left" vertical="center" wrapText="1"/>
    </xf>
    <xf numFmtId="168" fontId="16" fillId="15" borderId="52" xfId="26" applyNumberFormat="1" applyFont="1" applyFill="1" applyBorder="1" applyAlignment="1">
      <alignment horizontal="center" vertical="center" wrapText="1"/>
    </xf>
    <xf numFmtId="168" fontId="16" fillId="15" borderId="52" xfId="26" applyNumberFormat="1" applyFont="1" applyFill="1" applyBorder="1" applyAlignment="1">
      <alignment horizontal="right" vertical="center"/>
    </xf>
    <xf numFmtId="41" fontId="16" fillId="15" borderId="52" xfId="10" applyFont="1" applyFill="1" applyBorder="1" applyAlignment="1">
      <alignment horizontal="right" vertical="center" wrapText="1"/>
    </xf>
    <xf numFmtId="168" fontId="29" fillId="7" borderId="18" xfId="26" applyNumberFormat="1" applyFont="1" applyFill="1" applyBorder="1" applyAlignment="1">
      <alignment vertical="center" wrapText="1"/>
    </xf>
    <xf numFmtId="168" fontId="29" fillId="7" borderId="18" xfId="26" applyNumberFormat="1" applyFont="1" applyFill="1" applyBorder="1" applyAlignment="1">
      <alignment horizontal="center" vertical="center"/>
    </xf>
    <xf numFmtId="168" fontId="29" fillId="7" borderId="18" xfId="26" applyNumberFormat="1" applyFont="1" applyFill="1" applyBorder="1" applyAlignment="1">
      <alignment horizontal="right" vertical="center"/>
    </xf>
    <xf numFmtId="168" fontId="16" fillId="15" borderId="18" xfId="26" applyNumberFormat="1" applyFont="1" applyFill="1" applyBorder="1" applyAlignment="1">
      <alignment horizontal="left" vertical="center" wrapText="1"/>
    </xf>
    <xf numFmtId="168" fontId="16" fillId="15" borderId="18" xfId="26" applyNumberFormat="1" applyFont="1" applyFill="1" applyBorder="1" applyAlignment="1">
      <alignment horizontal="center" vertical="center" wrapText="1"/>
    </xf>
    <xf numFmtId="168" fontId="16" fillId="15" borderId="18" xfId="10" applyNumberFormat="1" applyFont="1" applyFill="1" applyBorder="1" applyAlignment="1">
      <alignment horizontal="right" vertical="center" wrapText="1"/>
    </xf>
    <xf numFmtId="168" fontId="16" fillId="15" borderId="18" xfId="26" applyNumberFormat="1" applyFont="1" applyFill="1" applyBorder="1" applyAlignment="1">
      <alignment horizontal="center" vertical="center"/>
    </xf>
    <xf numFmtId="168" fontId="16" fillId="15" borderId="18" xfId="10" applyNumberFormat="1" applyFont="1" applyFill="1" applyBorder="1" applyAlignment="1">
      <alignment horizontal="right" vertical="center"/>
    </xf>
    <xf numFmtId="168" fontId="16" fillId="7" borderId="18" xfId="26" applyNumberFormat="1" applyFont="1" applyFill="1" applyBorder="1" applyAlignment="1">
      <alignment horizontal="center" vertical="center"/>
    </xf>
    <xf numFmtId="168" fontId="29" fillId="15" borderId="18" xfId="26" applyNumberFormat="1" applyFont="1" applyFill="1" applyBorder="1" applyAlignment="1">
      <alignment horizontal="left" vertical="center" wrapText="1"/>
    </xf>
    <xf numFmtId="168" fontId="29" fillId="15" borderId="18" xfId="26" applyNumberFormat="1" applyFont="1" applyFill="1" applyBorder="1" applyAlignment="1">
      <alignment horizontal="center" vertical="center"/>
    </xf>
    <xf numFmtId="168" fontId="29" fillId="15" borderId="18" xfId="26" applyNumberFormat="1" applyFont="1" applyFill="1" applyBorder="1" applyAlignment="1">
      <alignment horizontal="right" vertical="center"/>
    </xf>
    <xf numFmtId="168" fontId="16" fillId="15" borderId="18" xfId="26" applyNumberFormat="1" applyFont="1" applyFill="1" applyBorder="1" applyAlignment="1">
      <alignment vertical="center" wrapText="1"/>
    </xf>
    <xf numFmtId="168" fontId="16" fillId="15" borderId="18" xfId="26" applyNumberFormat="1" applyFont="1" applyFill="1" applyBorder="1" applyAlignment="1">
      <alignment horizontal="right" vertical="center"/>
    </xf>
    <xf numFmtId="3" fontId="16" fillId="15" borderId="18" xfId="26" applyNumberFormat="1" applyFont="1" applyFill="1" applyBorder="1" applyAlignment="1">
      <alignment horizontal="center" vertical="center"/>
    </xf>
    <xf numFmtId="168" fontId="29" fillId="15" borderId="18" xfId="26" applyNumberFormat="1" applyFont="1" applyFill="1" applyBorder="1" applyAlignment="1">
      <alignment horizontal="center" vertical="center" wrapText="1"/>
    </xf>
    <xf numFmtId="168" fontId="29" fillId="15" borderId="18" xfId="26" applyNumberFormat="1" applyFont="1" applyFill="1" applyBorder="1" applyAlignment="1">
      <alignment horizontal="right" vertical="center" wrapText="1"/>
    </xf>
    <xf numFmtId="179" fontId="16" fillId="15" borderId="18" xfId="26" applyNumberFormat="1" applyFont="1" applyFill="1" applyBorder="1" applyAlignment="1">
      <alignment horizontal="center" vertical="center"/>
    </xf>
    <xf numFmtId="168" fontId="16" fillId="15" borderId="18" xfId="26" applyNumberFormat="1" applyFont="1" applyFill="1" applyBorder="1" applyAlignment="1">
      <alignment horizontal="right" vertical="center" wrapText="1"/>
    </xf>
    <xf numFmtId="0" fontId="16" fillId="0" borderId="18" xfId="0" applyFont="1" applyBorder="1" applyAlignment="1">
      <alignment horizontal="center"/>
    </xf>
    <xf numFmtId="0" fontId="24" fillId="15" borderId="0" xfId="0" applyFont="1" applyFill="1"/>
    <xf numFmtId="0" fontId="27" fillId="0" borderId="18" xfId="0" applyFont="1" applyBorder="1" applyAlignment="1">
      <alignment horizontal="left" vertical="center"/>
    </xf>
    <xf numFmtId="0" fontId="16" fillId="0" borderId="0" xfId="24" applyFont="1" applyFill="1" applyAlignment="1">
      <alignment vertical="center"/>
    </xf>
    <xf numFmtId="0" fontId="29" fillId="0" borderId="0" xfId="24" applyFont="1" applyFill="1" applyAlignment="1">
      <alignment vertical="center"/>
    </xf>
    <xf numFmtId="14" fontId="29" fillId="7" borderId="49" xfId="24" applyNumberFormat="1" applyFont="1" applyFill="1" applyBorder="1" applyAlignment="1">
      <alignment horizontal="center" vertical="center"/>
    </xf>
    <xf numFmtId="0" fontId="29" fillId="7" borderId="16" xfId="24" applyFont="1" applyFill="1" applyBorder="1" applyAlignment="1">
      <alignment horizontal="center" vertical="center"/>
    </xf>
    <xf numFmtId="0" fontId="29" fillId="7" borderId="19" xfId="24" applyFont="1" applyFill="1" applyBorder="1" applyAlignment="1">
      <alignment vertical="center"/>
    </xf>
    <xf numFmtId="168" fontId="16" fillId="0" borderId="18" xfId="10" applyNumberFormat="1" applyFont="1" applyFill="1" applyBorder="1" applyAlignment="1">
      <alignment vertical="center"/>
    </xf>
    <xf numFmtId="0" fontId="29" fillId="7" borderId="18" xfId="24" applyFont="1" applyFill="1" applyBorder="1" applyAlignment="1">
      <alignment horizontal="center" vertical="center" wrapText="1"/>
    </xf>
    <xf numFmtId="0" fontId="29" fillId="7" borderId="18" xfId="24" applyFont="1" applyFill="1" applyBorder="1" applyAlignment="1">
      <alignment vertical="center"/>
    </xf>
    <xf numFmtId="0" fontId="29" fillId="7" borderId="18" xfId="24" applyFont="1" applyFill="1" applyBorder="1" applyAlignment="1">
      <alignment horizontal="center" vertical="center"/>
    </xf>
    <xf numFmtId="168" fontId="16" fillId="0" borderId="0" xfId="24" applyNumberFormat="1" applyFont="1" applyFill="1" applyAlignment="1">
      <alignment vertical="center"/>
    </xf>
    <xf numFmtId="0" fontId="29" fillId="7" borderId="12" xfId="24" applyFont="1" applyFill="1" applyBorder="1" applyAlignment="1">
      <alignment vertical="center"/>
    </xf>
    <xf numFmtId="0" fontId="29" fillId="7" borderId="32" xfId="24" applyFont="1" applyFill="1" applyBorder="1" applyAlignment="1">
      <alignment horizontal="center" vertical="center" wrapText="1"/>
    </xf>
    <xf numFmtId="0" fontId="16" fillId="0" borderId="15" xfId="24" applyFont="1" applyFill="1" applyBorder="1" applyAlignment="1">
      <alignment vertical="center"/>
    </xf>
    <xf numFmtId="0" fontId="29" fillId="7" borderId="21" xfId="24" applyFont="1" applyFill="1" applyBorder="1" applyAlignment="1">
      <alignment vertical="center"/>
    </xf>
    <xf numFmtId="41" fontId="16" fillId="0" borderId="0" xfId="10" applyFont="1" applyFill="1" applyAlignment="1">
      <alignment vertical="center"/>
    </xf>
    <xf numFmtId="0" fontId="16" fillId="0" borderId="18" xfId="24" applyFont="1" applyFill="1" applyBorder="1" applyAlignment="1">
      <alignment vertical="center"/>
    </xf>
    <xf numFmtId="0" fontId="29" fillId="0" borderId="18" xfId="24" applyFont="1" applyFill="1" applyBorder="1" applyAlignment="1">
      <alignment vertical="center"/>
    </xf>
    <xf numFmtId="0" fontId="16" fillId="15" borderId="18" xfId="24" applyFont="1" applyFill="1" applyBorder="1" applyAlignment="1">
      <alignment vertical="center"/>
    </xf>
    <xf numFmtId="168" fontId="16" fillId="15" borderId="18" xfId="10" applyNumberFormat="1" applyFont="1" applyFill="1" applyBorder="1" applyAlignment="1">
      <alignment vertical="center"/>
    </xf>
    <xf numFmtId="0" fontId="16" fillId="0" borderId="18" xfId="24" applyFont="1" applyFill="1" applyBorder="1" applyAlignment="1">
      <alignment horizontal="left" vertical="center"/>
    </xf>
    <xf numFmtId="41" fontId="16" fillId="0" borderId="18" xfId="10" applyFont="1" applyFill="1" applyBorder="1" applyAlignment="1">
      <alignment vertical="center"/>
    </xf>
    <xf numFmtId="165" fontId="29" fillId="7" borderId="5" xfId="31" applyFont="1" applyFill="1" applyBorder="1" applyAlignment="1">
      <alignment horizontal="center" vertical="top"/>
    </xf>
    <xf numFmtId="14" fontId="25" fillId="7" borderId="49" xfId="0" applyNumberFormat="1" applyFont="1" applyFill="1" applyBorder="1" applyAlignment="1">
      <alignment horizontal="center" vertical="center"/>
    </xf>
    <xf numFmtId="41" fontId="25" fillId="7" borderId="18" xfId="10" applyFont="1" applyFill="1" applyBorder="1"/>
    <xf numFmtId="41" fontId="25" fillId="7" borderId="20" xfId="10" applyFont="1" applyFill="1" applyBorder="1"/>
    <xf numFmtId="41" fontId="16" fillId="0" borderId="18" xfId="10" applyFont="1" applyBorder="1"/>
    <xf numFmtId="0" fontId="25" fillId="0" borderId="18" xfId="0" applyFont="1" applyBorder="1"/>
    <xf numFmtId="168" fontId="16" fillId="0" borderId="24" xfId="0" applyNumberFormat="1" applyFont="1" applyBorder="1" applyAlignment="1">
      <alignment horizontal="right" vertical="center" wrapText="1"/>
    </xf>
    <xf numFmtId="0" fontId="29" fillId="12" borderId="24" xfId="0" applyFont="1" applyFill="1" applyBorder="1" applyAlignment="1">
      <alignment horizontal="justify" vertical="center"/>
    </xf>
    <xf numFmtId="168" fontId="29" fillId="12" borderId="24" xfId="0" applyNumberFormat="1" applyFont="1" applyFill="1" applyBorder="1" applyAlignment="1">
      <alignment horizontal="right" vertical="center" wrapText="1"/>
    </xf>
    <xf numFmtId="0" fontId="16" fillId="0" borderId="24" xfId="0" applyFont="1" applyBorder="1" applyAlignment="1">
      <alignment horizontal="left" vertical="center"/>
    </xf>
    <xf numFmtId="0" fontId="16" fillId="0" borderId="0" xfId="0" applyFont="1" applyAlignment="1">
      <alignment horizontal="justify" vertical="top" wrapText="1"/>
    </xf>
    <xf numFmtId="168" fontId="17" fillId="0" borderId="0" xfId="1" applyNumberFormat="1" applyFont="1" applyBorder="1" applyAlignment="1">
      <alignment horizontal="right" vertical="center" wrapText="1"/>
    </xf>
    <xf numFmtId="3" fontId="17" fillId="0" borderId="0" xfId="1" applyNumberFormat="1" applyFont="1" applyBorder="1" applyAlignment="1">
      <alignment horizontal="right" vertical="center" wrapText="1"/>
    </xf>
    <xf numFmtId="14" fontId="29" fillId="7" borderId="128" xfId="0" applyNumberFormat="1" applyFont="1" applyFill="1" applyBorder="1" applyAlignment="1">
      <alignment horizontal="center" vertical="center" wrapText="1"/>
    </xf>
    <xf numFmtId="3" fontId="17" fillId="0" borderId="0" xfId="0" applyNumberFormat="1" applyFont="1"/>
    <xf numFmtId="41" fontId="17" fillId="0" borderId="0" xfId="4" applyFont="1" applyBorder="1" applyAlignment="1">
      <alignment horizontal="right" vertical="center" wrapText="1"/>
    </xf>
    <xf numFmtId="41" fontId="17" fillId="0" borderId="0" xfId="4" applyFont="1" applyFill="1"/>
    <xf numFmtId="0" fontId="16" fillId="0" borderId="0" xfId="0" applyFont="1" applyAlignment="1">
      <alignment horizontal="justify" vertical="center" wrapText="1"/>
    </xf>
    <xf numFmtId="0" fontId="16" fillId="0" borderId="130" xfId="0" applyFont="1" applyBorder="1" applyAlignment="1">
      <alignment horizontal="left" vertical="center" wrapText="1"/>
    </xf>
    <xf numFmtId="0" fontId="16" fillId="0" borderId="18" xfId="0" applyFont="1" applyBorder="1" applyAlignment="1">
      <alignment horizontal="left" vertical="center" wrapText="1"/>
    </xf>
    <xf numFmtId="168" fontId="16" fillId="0" borderId="134" xfId="0" applyNumberFormat="1" applyFont="1" applyBorder="1" applyAlignment="1">
      <alignment horizontal="justify" vertical="center" wrapText="1"/>
    </xf>
    <xf numFmtId="3" fontId="25" fillId="0" borderId="0" xfId="0" applyNumberFormat="1" applyFont="1"/>
    <xf numFmtId="0" fontId="8" fillId="0" borderId="46" xfId="30" applyFont="1" applyBorder="1" applyAlignment="1">
      <alignment horizontal="justify" vertical="center" wrapText="1"/>
    </xf>
    <xf numFmtId="0" fontId="9" fillId="0" borderId="46" xfId="30" applyFont="1" applyBorder="1" applyAlignment="1">
      <alignment horizontal="justify" vertical="center" wrapText="1"/>
    </xf>
    <xf numFmtId="0" fontId="9" fillId="0" borderId="46" xfId="30" applyFont="1" applyBorder="1" applyAlignment="1">
      <alignment horizontal="left" vertical="center" wrapText="1"/>
    </xf>
    <xf numFmtId="0" fontId="8" fillId="0" borderId="28" xfId="30" applyFont="1" applyBorder="1" applyAlignment="1">
      <alignment horizontal="justify" vertical="center" wrapText="1"/>
    </xf>
    <xf numFmtId="41" fontId="8" fillId="0" borderId="28" xfId="4" applyFont="1" applyBorder="1" applyAlignment="1">
      <alignment horizontal="right" vertical="center" wrapText="1"/>
    </xf>
    <xf numFmtId="0" fontId="9" fillId="0" borderId="28" xfId="30" applyFont="1" applyBorder="1" applyAlignment="1">
      <alignment horizontal="justify" vertical="center" wrapText="1"/>
    </xf>
    <xf numFmtId="176" fontId="9" fillId="0" borderId="28" xfId="30" applyNumberFormat="1" applyFont="1" applyBorder="1" applyAlignment="1">
      <alignment horizontal="justify" vertical="center" wrapText="1"/>
    </xf>
    <xf numFmtId="0" fontId="8" fillId="0" borderId="28" xfId="30" applyFont="1" applyBorder="1" applyAlignment="1">
      <alignment vertical="top" wrapText="1"/>
    </xf>
    <xf numFmtId="0" fontId="9" fillId="0" borderId="28" xfId="30" applyFont="1" applyBorder="1" applyAlignment="1">
      <alignment vertical="top" wrapText="1"/>
    </xf>
    <xf numFmtId="0" fontId="8" fillId="9" borderId="28" xfId="30" applyFont="1" applyFill="1" applyBorder="1" applyAlignment="1">
      <alignment vertical="top" wrapText="1"/>
    </xf>
    <xf numFmtId="14" fontId="25" fillId="7" borderId="141" xfId="0" applyNumberFormat="1" applyFont="1" applyFill="1" applyBorder="1" applyAlignment="1">
      <alignment horizontal="center" vertical="center"/>
    </xf>
    <xf numFmtId="0" fontId="25" fillId="7" borderId="142" xfId="0" applyFont="1" applyFill="1" applyBorder="1" applyAlignment="1">
      <alignment horizontal="center"/>
    </xf>
    <xf numFmtId="3" fontId="10" fillId="0" borderId="0" xfId="0" applyNumberFormat="1" applyFont="1"/>
    <xf numFmtId="168" fontId="108" fillId="0" borderId="0" xfId="0" applyNumberFormat="1" applyFont="1"/>
    <xf numFmtId="168" fontId="70" fillId="0" borderId="0" xfId="0" applyNumberFormat="1" applyFont="1" applyAlignment="1">
      <alignment horizontal="center" vertical="center"/>
    </xf>
    <xf numFmtId="3" fontId="27" fillId="15" borderId="18" xfId="0" applyNumberFormat="1" applyFont="1" applyFill="1" applyBorder="1" applyAlignment="1">
      <alignment horizontal="right" vertical="center"/>
    </xf>
    <xf numFmtId="3" fontId="27" fillId="0" borderId="18" xfId="0" applyNumberFormat="1" applyFont="1" applyBorder="1" applyAlignment="1">
      <alignment horizontal="right" vertical="center"/>
    </xf>
    <xf numFmtId="0" fontId="110" fillId="0" borderId="0" xfId="0" applyFont="1"/>
    <xf numFmtId="0" fontId="111" fillId="0" borderId="0" xfId="0" applyFont="1"/>
    <xf numFmtId="0" fontId="112" fillId="0" borderId="0" xfId="26" applyFont="1" applyAlignment="1">
      <alignment horizontal="left"/>
    </xf>
    <xf numFmtId="0" fontId="112" fillId="0" borderId="0" xfId="26" applyFont="1"/>
    <xf numFmtId="171" fontId="112" fillId="7" borderId="5" xfId="26" applyNumberFormat="1" applyFont="1" applyFill="1" applyBorder="1" applyAlignment="1">
      <alignment horizontal="center" vertical="center" wrapText="1"/>
    </xf>
    <xf numFmtId="17" fontId="112" fillId="7" borderId="5" xfId="26" applyNumberFormat="1" applyFont="1" applyFill="1" applyBorder="1" applyAlignment="1">
      <alignment horizontal="center" vertical="center" wrapText="1"/>
    </xf>
    <xf numFmtId="41" fontId="111" fillId="0" borderId="0" xfId="0" applyNumberFormat="1" applyFont="1"/>
    <xf numFmtId="0" fontId="114" fillId="0" borderId="0" xfId="0" applyFont="1"/>
    <xf numFmtId="41" fontId="114" fillId="0" borderId="0" xfId="4" applyFont="1" applyBorder="1"/>
    <xf numFmtId="3" fontId="110" fillId="0" borderId="0" xfId="0" applyNumberFormat="1" applyFont="1"/>
    <xf numFmtId="171" fontId="112" fillId="7" borderId="25" xfId="26" applyNumberFormat="1" applyFont="1" applyFill="1" applyBorder="1" applyAlignment="1">
      <alignment horizontal="center" vertical="center" wrapText="1"/>
    </xf>
    <xf numFmtId="3" fontId="114" fillId="0" borderId="25" xfId="26" applyNumberFormat="1" applyFont="1" applyBorder="1" applyAlignment="1">
      <alignment horizontal="center" vertical="center"/>
    </xf>
    <xf numFmtId="41" fontId="114" fillId="0" borderId="25" xfId="4" applyFont="1" applyBorder="1" applyAlignment="1">
      <alignment horizontal="right" vertical="center"/>
    </xf>
    <xf numFmtId="10" fontId="114" fillId="10" borderId="25" xfId="26" applyNumberFormat="1" applyFont="1" applyFill="1" applyBorder="1" applyAlignment="1">
      <alignment horizontal="center" vertical="center"/>
    </xf>
    <xf numFmtId="0" fontId="114" fillId="0" borderId="25" xfId="26" applyFont="1" applyBorder="1" applyAlignment="1">
      <alignment vertical="center" wrapText="1"/>
    </xf>
    <xf numFmtId="0" fontId="114" fillId="0" borderId="25" xfId="26" applyFont="1" applyBorder="1" applyAlignment="1">
      <alignment horizontal="center" vertical="center" wrapText="1"/>
    </xf>
    <xf numFmtId="3" fontId="114" fillId="0" borderId="25" xfId="26" applyNumberFormat="1" applyFont="1" applyBorder="1" applyAlignment="1">
      <alignment horizontal="center" vertical="center" wrapText="1"/>
    </xf>
    <xf numFmtId="177" fontId="110" fillId="0" borderId="0" xfId="0" applyNumberFormat="1" applyFont="1"/>
    <xf numFmtId="0" fontId="10" fillId="0" borderId="0" xfId="0" applyFont="1" applyAlignment="1">
      <alignment vertical="center"/>
    </xf>
    <xf numFmtId="0" fontId="116" fillId="0" borderId="0" xfId="0" applyFont="1" applyAlignment="1">
      <alignment vertical="center"/>
    </xf>
    <xf numFmtId="0" fontId="117" fillId="0" borderId="0" xfId="0" applyFont="1" applyAlignment="1">
      <alignment vertical="center"/>
    </xf>
    <xf numFmtId="0" fontId="11" fillId="0" borderId="0" xfId="0" applyFont="1" applyAlignment="1">
      <alignment vertical="center"/>
    </xf>
    <xf numFmtId="0" fontId="8" fillId="7" borderId="49"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16" xfId="0" applyFont="1" applyFill="1" applyBorder="1" applyAlignment="1">
      <alignment horizontal="center" vertical="center"/>
    </xf>
    <xf numFmtId="0" fontId="8" fillId="7" borderId="52" xfId="0" applyFont="1" applyFill="1" applyBorder="1" applyAlignment="1">
      <alignment horizontal="center" vertical="center"/>
    </xf>
    <xf numFmtId="0" fontId="8" fillId="7" borderId="17" xfId="0" applyFont="1" applyFill="1" applyBorder="1" applyAlignment="1">
      <alignment horizontal="center" vertical="center"/>
    </xf>
    <xf numFmtId="0" fontId="10" fillId="0" borderId="49" xfId="0" applyFont="1" applyBorder="1" applyAlignment="1">
      <alignment horizontal="center" vertical="center"/>
    </xf>
    <xf numFmtId="0" fontId="10" fillId="0" borderId="49" xfId="0" applyFont="1" applyBorder="1" applyAlignment="1">
      <alignment horizontal="left" vertical="center"/>
    </xf>
    <xf numFmtId="41" fontId="10" fillId="0" borderId="0" xfId="0" applyNumberFormat="1" applyFont="1" applyAlignment="1">
      <alignment vertical="center"/>
    </xf>
    <xf numFmtId="41" fontId="10" fillId="0" borderId="20" xfId="4" applyFont="1" applyBorder="1" applyAlignment="1">
      <alignment horizontal="right" vertical="center"/>
    </xf>
    <xf numFmtId="0" fontId="10" fillId="0" borderId="52" xfId="0" applyFont="1" applyBorder="1" applyAlignment="1">
      <alignment horizontal="center" vertical="center"/>
    </xf>
    <xf numFmtId="0" fontId="10" fillId="0" borderId="52" xfId="0" applyFont="1" applyBorder="1" applyAlignment="1">
      <alignment horizontal="left" vertical="center"/>
    </xf>
    <xf numFmtId="41" fontId="10" fillId="0" borderId="52" xfId="34" applyFont="1" applyBorder="1" applyAlignment="1">
      <alignment horizontal="right" vertical="center"/>
    </xf>
    <xf numFmtId="0" fontId="10" fillId="0" borderId="16" xfId="0" applyFont="1" applyBorder="1" applyAlignment="1">
      <alignment horizontal="center" vertical="center"/>
    </xf>
    <xf numFmtId="0" fontId="10" fillId="0" borderId="16" xfId="0" applyFont="1" applyBorder="1" applyAlignment="1">
      <alignment horizontal="left" vertical="center"/>
    </xf>
    <xf numFmtId="41" fontId="10" fillId="0" borderId="16" xfId="34" applyFont="1" applyBorder="1" applyAlignment="1">
      <alignment horizontal="right" vertical="center"/>
    </xf>
    <xf numFmtId="10" fontId="10" fillId="0" borderId="16" xfId="23" applyNumberFormat="1" applyFont="1" applyBorder="1" applyAlignment="1">
      <alignment horizontal="center" vertical="center"/>
    </xf>
    <xf numFmtId="0" fontId="8" fillId="7" borderId="18" xfId="0" applyFont="1" applyFill="1" applyBorder="1" applyAlignment="1">
      <alignment vertical="center"/>
    </xf>
    <xf numFmtId="41" fontId="8" fillId="7" borderId="18" xfId="4" applyFont="1" applyFill="1" applyBorder="1" applyAlignment="1">
      <alignment horizontal="right" vertical="center"/>
    </xf>
    <xf numFmtId="41" fontId="8" fillId="7" borderId="23" xfId="4" applyFont="1" applyFill="1" applyBorder="1" applyAlignment="1">
      <alignment horizontal="right" vertical="center"/>
    </xf>
    <xf numFmtId="0" fontId="8" fillId="7" borderId="21" xfId="0" applyFont="1" applyFill="1" applyBorder="1" applyAlignment="1">
      <alignment vertical="center"/>
    </xf>
    <xf numFmtId="0" fontId="8" fillId="7" borderId="22" xfId="0" applyFont="1" applyFill="1" applyBorder="1" applyAlignment="1">
      <alignment vertical="center"/>
    </xf>
    <xf numFmtId="41" fontId="8" fillId="7" borderId="22" xfId="4" applyFont="1" applyFill="1" applyBorder="1" applyAlignment="1">
      <alignment horizontal="right" vertical="center"/>
    </xf>
    <xf numFmtId="10" fontId="8" fillId="7" borderId="22" xfId="1" applyNumberFormat="1" applyFont="1" applyFill="1" applyBorder="1" applyAlignment="1">
      <alignment horizontal="center" vertical="center"/>
    </xf>
    <xf numFmtId="10" fontId="8" fillId="7" borderId="23" xfId="1" applyNumberFormat="1" applyFont="1" applyFill="1" applyBorder="1" applyAlignment="1">
      <alignment horizontal="center" vertical="center"/>
    </xf>
    <xf numFmtId="178" fontId="10" fillId="0" borderId="18" xfId="34" applyNumberFormat="1" applyFont="1" applyBorder="1" applyAlignment="1">
      <alignment horizontal="right" vertical="center"/>
    </xf>
    <xf numFmtId="0" fontId="10" fillId="0" borderId="0" xfId="0" quotePrefix="1" applyFont="1"/>
    <xf numFmtId="41" fontId="11" fillId="0" borderId="0" xfId="0" applyNumberFormat="1" applyFont="1"/>
    <xf numFmtId="14" fontId="10" fillId="0" borderId="16" xfId="0" applyNumberFormat="1" applyFont="1" applyBorder="1" applyAlignment="1">
      <alignment horizontal="center" vertical="center"/>
    </xf>
    <xf numFmtId="10" fontId="10" fillId="0" borderId="16" xfId="23" applyNumberFormat="1" applyFont="1" applyFill="1" applyBorder="1" applyAlignment="1">
      <alignment horizontal="center" vertical="center"/>
    </xf>
    <xf numFmtId="0" fontId="8" fillId="7" borderId="23" xfId="0" applyFont="1" applyFill="1" applyBorder="1" applyAlignment="1">
      <alignment vertical="center"/>
    </xf>
    <xf numFmtId="0" fontId="118" fillId="7" borderId="19" xfId="0" applyFont="1" applyFill="1" applyBorder="1" applyAlignment="1">
      <alignment vertical="center"/>
    </xf>
    <xf numFmtId="0" fontId="8" fillId="7" borderId="36" xfId="0" applyFont="1" applyFill="1" applyBorder="1" applyAlignment="1">
      <alignment vertical="center"/>
    </xf>
    <xf numFmtId="0" fontId="8" fillId="7" borderId="37" xfId="0" applyFont="1" applyFill="1" applyBorder="1" applyAlignment="1">
      <alignment vertical="center"/>
    </xf>
    <xf numFmtId="0" fontId="8" fillId="7" borderId="48" xfId="0" applyFont="1" applyFill="1" applyBorder="1" applyAlignment="1">
      <alignment horizontal="center" vertical="center" wrapText="1"/>
    </xf>
    <xf numFmtId="0" fontId="8" fillId="7" borderId="54" xfId="0" applyFont="1" applyFill="1" applyBorder="1" applyAlignment="1">
      <alignment horizontal="center" vertical="center"/>
    </xf>
    <xf numFmtId="178" fontId="10" fillId="0" borderId="15" xfId="34" applyNumberFormat="1" applyFont="1" applyBorder="1" applyAlignment="1">
      <alignment horizontal="right" vertical="center"/>
    </xf>
    <xf numFmtId="178" fontId="10" fillId="0" borderId="19" xfId="34" applyNumberFormat="1" applyFont="1" applyBorder="1" applyAlignment="1">
      <alignment horizontal="right" vertical="center"/>
    </xf>
    <xf numFmtId="41" fontId="10" fillId="0" borderId="20" xfId="34" applyFont="1" applyBorder="1" applyAlignment="1">
      <alignment horizontal="right" vertical="center"/>
    </xf>
    <xf numFmtId="41" fontId="24" fillId="0" borderId="48" xfId="4" applyFont="1" applyBorder="1" applyAlignment="1">
      <alignment horizontal="right" vertical="center"/>
    </xf>
    <xf numFmtId="41" fontId="24" fillId="0" borderId="49" xfId="4" applyFont="1" applyBorder="1" applyAlignment="1">
      <alignment horizontal="right" vertical="center"/>
    </xf>
    <xf numFmtId="41" fontId="10" fillId="0" borderId="50" xfId="4" applyFont="1" applyBorder="1" applyAlignment="1">
      <alignment horizontal="right" vertical="center"/>
    </xf>
    <xf numFmtId="41" fontId="8" fillId="7" borderId="21" xfId="4" applyFont="1" applyFill="1" applyBorder="1" applyAlignment="1">
      <alignment horizontal="right" vertical="center"/>
    </xf>
    <xf numFmtId="0" fontId="118" fillId="7" borderId="60" xfId="0" applyFont="1" applyFill="1" applyBorder="1" applyAlignment="1">
      <alignment vertical="center"/>
    </xf>
    <xf numFmtId="0" fontId="8" fillId="7" borderId="61" xfId="0" applyFont="1" applyFill="1" applyBorder="1" applyAlignment="1">
      <alignment vertical="center"/>
    </xf>
    <xf numFmtId="0" fontId="8" fillId="7" borderId="62" xfId="0" applyFont="1" applyFill="1" applyBorder="1" applyAlignment="1">
      <alignment vertical="center"/>
    </xf>
    <xf numFmtId="0" fontId="8" fillId="0" borderId="0" xfId="24" applyFont="1" applyFill="1" applyAlignment="1">
      <alignment vertical="center"/>
    </xf>
    <xf numFmtId="0" fontId="9" fillId="0" borderId="0" xfId="24" applyFont="1" applyFill="1" applyAlignment="1">
      <alignment vertical="center"/>
    </xf>
    <xf numFmtId="0" fontId="8" fillId="7" borderId="18" xfId="24" applyFont="1" applyFill="1" applyBorder="1" applyAlignment="1">
      <alignment horizontal="center" vertical="center" wrapText="1"/>
    </xf>
    <xf numFmtId="0" fontId="8" fillId="7" borderId="18" xfId="24" applyFont="1" applyFill="1" applyBorder="1" applyAlignment="1">
      <alignment vertical="center"/>
    </xf>
    <xf numFmtId="41" fontId="8" fillId="7" borderId="18" xfId="10" applyFont="1" applyFill="1" applyBorder="1" applyAlignment="1">
      <alignment horizontal="center" vertical="center"/>
    </xf>
    <xf numFmtId="41" fontId="8" fillId="7" borderId="18" xfId="10" applyFont="1" applyFill="1" applyBorder="1" applyAlignment="1">
      <alignment horizontal="left" vertical="top"/>
    </xf>
    <xf numFmtId="1" fontId="16" fillId="0" borderId="18" xfId="25" applyNumberFormat="1" applyFont="1" applyFill="1" applyBorder="1" applyAlignment="1">
      <alignment horizontal="right" vertical="center"/>
    </xf>
    <xf numFmtId="0" fontId="29" fillId="7" borderId="49" xfId="24" applyFont="1" applyFill="1" applyBorder="1" applyAlignment="1">
      <alignment vertical="center"/>
    </xf>
    <xf numFmtId="0" fontId="29" fillId="7" borderId="49" xfId="24" applyFont="1" applyFill="1" applyBorder="1" applyAlignment="1">
      <alignment horizontal="center" vertical="center"/>
    </xf>
    <xf numFmtId="0" fontId="29" fillId="7" borderId="49" xfId="24" applyFont="1" applyFill="1" applyBorder="1" applyAlignment="1">
      <alignment horizontal="center" vertical="center" wrapText="1"/>
    </xf>
    <xf numFmtId="0" fontId="29" fillId="7" borderId="16" xfId="24" applyFont="1" applyFill="1" applyBorder="1" applyAlignment="1">
      <alignment vertical="center"/>
    </xf>
    <xf numFmtId="168" fontId="29" fillId="7" borderId="16" xfId="10" applyNumberFormat="1" applyFont="1" applyFill="1" applyBorder="1" applyAlignment="1">
      <alignment vertical="center"/>
    </xf>
    <xf numFmtId="0" fontId="24" fillId="15" borderId="0" xfId="0" applyFont="1" applyFill="1" applyAlignment="1">
      <alignment horizontal="center" vertical="center"/>
    </xf>
    <xf numFmtId="171" fontId="29" fillId="14" borderId="33" xfId="0" applyNumberFormat="1" applyFont="1" applyFill="1" applyBorder="1" applyAlignment="1">
      <alignment horizontal="center" vertical="center" wrapText="1"/>
    </xf>
    <xf numFmtId="0" fontId="29" fillId="14" borderId="9" xfId="0" applyFont="1" applyFill="1" applyBorder="1" applyAlignment="1">
      <alignment horizontal="center" vertical="center" wrapText="1"/>
    </xf>
    <xf numFmtId="0" fontId="29" fillId="14" borderId="10" xfId="0" applyFont="1" applyFill="1" applyBorder="1" applyAlignment="1">
      <alignment horizontal="center" vertical="center" wrapText="1"/>
    </xf>
    <xf numFmtId="0" fontId="16" fillId="15" borderId="0" xfId="0" applyFont="1" applyFill="1" applyAlignment="1">
      <alignment horizontal="center" vertical="center" wrapText="1"/>
    </xf>
    <xf numFmtId="0" fontId="104" fillId="14" borderId="35" xfId="0" applyFont="1" applyFill="1" applyBorder="1" applyAlignment="1">
      <alignment horizontal="left" vertical="center" wrapText="1"/>
    </xf>
    <xf numFmtId="0" fontId="29" fillId="14" borderId="11" xfId="0" applyFont="1" applyFill="1" applyBorder="1" applyAlignment="1">
      <alignment horizontal="center" vertical="center" wrapText="1"/>
    </xf>
    <xf numFmtId="3" fontId="17" fillId="15" borderId="0" xfId="0" applyNumberFormat="1" applyFont="1" applyFill="1" applyAlignment="1">
      <alignment horizontal="center" vertical="center" wrapText="1"/>
    </xf>
    <xf numFmtId="0" fontId="104" fillId="101" borderId="35" xfId="0" applyFont="1" applyFill="1" applyBorder="1" applyAlignment="1">
      <alignment horizontal="left" vertical="center" wrapText="1"/>
    </xf>
    <xf numFmtId="0" fontId="104" fillId="12" borderId="7" xfId="0" applyFont="1" applyFill="1" applyBorder="1" applyAlignment="1">
      <alignment horizontal="left" vertical="center"/>
    </xf>
    <xf numFmtId="0" fontId="104" fillId="12" borderId="150" xfId="0" applyFont="1" applyFill="1" applyBorder="1" applyAlignment="1">
      <alignment horizontal="center" vertical="center" wrapText="1"/>
    </xf>
    <xf numFmtId="0" fontId="104" fillId="12" borderId="151" xfId="0" applyFont="1" applyFill="1" applyBorder="1" applyAlignment="1">
      <alignment horizontal="center" vertical="center" wrapText="1"/>
    </xf>
    <xf numFmtId="168" fontId="29" fillId="7" borderId="25" xfId="0" applyNumberFormat="1" applyFont="1" applyFill="1" applyBorder="1" applyAlignment="1">
      <alignment horizontal="center" vertical="top" wrapText="1"/>
    </xf>
    <xf numFmtId="168" fontId="29" fillId="8" borderId="5" xfId="0" applyNumberFormat="1" applyFont="1" applyFill="1" applyBorder="1" applyAlignment="1">
      <alignment horizontal="justify" vertical="center" wrapText="1"/>
    </xf>
    <xf numFmtId="41" fontId="25" fillId="7" borderId="5" xfId="4" applyFont="1" applyFill="1" applyBorder="1"/>
    <xf numFmtId="0" fontId="11" fillId="7" borderId="18" xfId="0" applyFont="1" applyFill="1" applyBorder="1" applyAlignment="1">
      <alignment horizontal="center" vertical="center" wrapText="1"/>
    </xf>
    <xf numFmtId="0" fontId="120" fillId="0" borderId="0" xfId="0" applyFont="1" applyAlignment="1">
      <alignment vertical="center"/>
    </xf>
    <xf numFmtId="3" fontId="10" fillId="0" borderId="49" xfId="0" applyNumberFormat="1" applyFont="1" applyBorder="1" applyAlignment="1">
      <alignment horizontal="right" vertical="center" wrapText="1"/>
    </xf>
    <xf numFmtId="168" fontId="0" fillId="0" borderId="0" xfId="0" applyNumberFormat="1"/>
    <xf numFmtId="3" fontId="10" fillId="0" borderId="16" xfId="0" applyNumberFormat="1" applyFont="1" applyBorder="1" applyAlignment="1">
      <alignment horizontal="right" vertical="center" wrapText="1"/>
    </xf>
    <xf numFmtId="168" fontId="11" fillId="7" borderId="18" xfId="0" applyNumberFormat="1" applyFont="1" applyFill="1" applyBorder="1" applyAlignment="1">
      <alignment vertical="center"/>
    </xf>
    <xf numFmtId="168" fontId="10" fillId="0" borderId="18" xfId="0" applyNumberFormat="1" applyFont="1" applyBorder="1" applyAlignment="1">
      <alignment vertical="center"/>
    </xf>
    <xf numFmtId="168" fontId="8" fillId="8" borderId="5" xfId="10" applyNumberFormat="1" applyFont="1" applyFill="1" applyBorder="1" applyAlignment="1">
      <alignment vertical="center"/>
    </xf>
    <xf numFmtId="10" fontId="8" fillId="8" borderId="5" xfId="0" applyNumberFormat="1" applyFont="1" applyFill="1" applyBorder="1" applyAlignment="1">
      <alignment horizontal="center" vertical="center"/>
    </xf>
    <xf numFmtId="10" fontId="10" fillId="0" borderId="0" xfId="1" applyNumberFormat="1" applyFont="1"/>
    <xf numFmtId="10" fontId="10" fillId="0" borderId="0" xfId="0" applyNumberFormat="1" applyFont="1"/>
    <xf numFmtId="0" fontId="8" fillId="18" borderId="29" xfId="36" applyFont="1" applyFill="1" applyBorder="1" applyAlignment="1">
      <alignment horizontal="center" vertical="top" wrapText="1"/>
    </xf>
    <xf numFmtId="168" fontId="9" fillId="15" borderId="18" xfId="26" applyNumberFormat="1" applyFont="1" applyFill="1" applyBorder="1" applyAlignment="1">
      <alignment horizontal="center" vertical="center"/>
    </xf>
    <xf numFmtId="0" fontId="8" fillId="7" borderId="53" xfId="0" applyFont="1" applyFill="1" applyBorder="1" applyAlignment="1">
      <alignment horizontal="center" vertical="center"/>
    </xf>
    <xf numFmtId="3" fontId="8" fillId="7" borderId="22" xfId="4" applyNumberFormat="1" applyFont="1" applyFill="1" applyBorder="1" applyAlignment="1">
      <alignment horizontal="right" vertical="center"/>
    </xf>
    <xf numFmtId="178" fontId="10" fillId="0" borderId="20" xfId="34" applyNumberFormat="1" applyFont="1" applyBorder="1" applyAlignment="1">
      <alignment horizontal="right" vertical="center"/>
    </xf>
    <xf numFmtId="14" fontId="8" fillId="7" borderId="49" xfId="24" applyNumberFormat="1" applyFont="1" applyFill="1" applyBorder="1" applyAlignment="1">
      <alignment horizontal="center" vertical="center"/>
    </xf>
    <xf numFmtId="3" fontId="0" fillId="0" borderId="18" xfId="0" applyNumberFormat="1" applyBorder="1"/>
    <xf numFmtId="0" fontId="121" fillId="7" borderId="37" xfId="0" applyFont="1" applyFill="1" applyBorder="1" applyAlignment="1">
      <alignment horizontal="left"/>
    </xf>
    <xf numFmtId="0" fontId="122" fillId="7" borderId="49" xfId="0" applyFont="1" applyFill="1" applyBorder="1" applyAlignment="1">
      <alignment horizontal="center" vertical="center" wrapText="1"/>
    </xf>
    <xf numFmtId="0" fontId="122" fillId="7" borderId="16" xfId="0" applyFont="1" applyFill="1" applyBorder="1" applyAlignment="1">
      <alignment horizontal="center" vertical="center" wrapText="1"/>
    </xf>
    <xf numFmtId="0" fontId="122" fillId="7" borderId="16" xfId="0" applyFont="1" applyFill="1" applyBorder="1" applyAlignment="1">
      <alignment horizontal="center" vertical="center"/>
    </xf>
    <xf numFmtId="0" fontId="122" fillId="7" borderId="41" xfId="0" applyFont="1" applyFill="1" applyBorder="1" applyAlignment="1">
      <alignment horizontal="center" vertical="center"/>
    </xf>
    <xf numFmtId="2" fontId="27" fillId="0" borderId="18" xfId="0" applyNumberFormat="1" applyFont="1" applyBorder="1" applyAlignment="1">
      <alignment horizontal="center" vertical="center"/>
    </xf>
    <xf numFmtId="0" fontId="27" fillId="15" borderId="18" xfId="0" applyFont="1" applyFill="1" applyBorder="1" applyAlignment="1">
      <alignment horizontal="left" vertical="center"/>
    </xf>
    <xf numFmtId="2" fontId="27" fillId="15" borderId="18" xfId="0" applyNumberFormat="1" applyFont="1" applyFill="1" applyBorder="1" applyAlignment="1">
      <alignment horizontal="center" vertical="center"/>
    </xf>
    <xf numFmtId="0" fontId="22" fillId="9" borderId="42" xfId="0" applyFont="1" applyFill="1" applyBorder="1" applyAlignment="1">
      <alignment horizontal="center" vertical="center" wrapText="1"/>
    </xf>
    <xf numFmtId="0" fontId="22" fillId="9" borderId="136" xfId="0" applyFont="1" applyFill="1" applyBorder="1" applyAlignment="1">
      <alignment horizontal="center" vertical="center"/>
    </xf>
    <xf numFmtId="41" fontId="16" fillId="0" borderId="162" xfId="34" applyFont="1" applyFill="1" applyBorder="1" applyAlignment="1">
      <alignment horizontal="right" vertical="center" wrapText="1"/>
    </xf>
    <xf numFmtId="41" fontId="9" fillId="0" borderId="28" xfId="4" applyFont="1" applyFill="1" applyBorder="1" applyAlignment="1">
      <alignment horizontal="right" vertical="center" wrapText="1"/>
    </xf>
    <xf numFmtId="168" fontId="102" fillId="0" borderId="0" xfId="0" applyNumberFormat="1" applyFont="1" applyAlignment="1">
      <alignment vertical="center"/>
    </xf>
    <xf numFmtId="0" fontId="102" fillId="0" borderId="0" xfId="0" applyFont="1" applyAlignment="1">
      <alignment vertical="center"/>
    </xf>
    <xf numFmtId="168" fontId="125" fillId="0" borderId="0" xfId="17" applyNumberFormat="1" applyFont="1" applyAlignment="1">
      <alignment vertical="center"/>
    </xf>
    <xf numFmtId="168" fontId="102" fillId="15" borderId="0" xfId="17" applyNumberFormat="1" applyFont="1" applyFill="1" applyAlignment="1">
      <alignment horizontal="right" vertical="center"/>
    </xf>
    <xf numFmtId="168" fontId="29" fillId="8" borderId="165" xfId="17" applyNumberFormat="1" applyFont="1" applyFill="1" applyBorder="1" applyAlignment="1">
      <alignment horizontal="left" vertical="center" wrapText="1"/>
    </xf>
    <xf numFmtId="49" fontId="29" fillId="8" borderId="165" xfId="17" applyNumberFormat="1" applyFont="1" applyFill="1" applyBorder="1" applyAlignment="1">
      <alignment horizontal="center" vertical="center" wrapText="1"/>
    </xf>
    <xf numFmtId="168" fontId="29" fillId="8" borderId="165" xfId="17" applyNumberFormat="1" applyFont="1" applyFill="1" applyBorder="1" applyAlignment="1">
      <alignment horizontal="right" vertical="center"/>
    </xf>
    <xf numFmtId="41" fontId="16" fillId="0" borderId="28" xfId="36" applyNumberFormat="1" applyFont="1" applyBorder="1" applyAlignment="1">
      <alignment horizontal="right" vertical="center" wrapText="1"/>
    </xf>
    <xf numFmtId="41" fontId="29" fillId="0" borderId="28" xfId="36" applyNumberFormat="1" applyFont="1" applyBorder="1" applyAlignment="1">
      <alignment horizontal="right" vertical="center" wrapText="1"/>
    </xf>
    <xf numFmtId="3" fontId="26" fillId="0" borderId="28" xfId="0" applyNumberFormat="1" applyFont="1" applyBorder="1" applyAlignment="1">
      <alignment horizontal="right" vertical="center" wrapText="1"/>
    </xf>
    <xf numFmtId="3" fontId="25" fillId="0" borderId="28" xfId="0" applyNumberFormat="1" applyFont="1" applyBorder="1" applyAlignment="1">
      <alignment horizontal="right" vertical="center" wrapText="1"/>
    </xf>
    <xf numFmtId="3" fontId="25" fillId="0" borderId="174" xfId="0" applyNumberFormat="1" applyFont="1" applyBorder="1" applyAlignment="1">
      <alignment horizontal="right" vertical="center" wrapText="1"/>
    </xf>
    <xf numFmtId="3" fontId="21" fillId="0" borderId="28" xfId="0" applyNumberFormat="1" applyFont="1" applyBorder="1" applyAlignment="1">
      <alignment horizontal="right" vertical="center" wrapText="1"/>
    </xf>
    <xf numFmtId="0" fontId="8" fillId="9" borderId="46" xfId="30" applyFont="1" applyFill="1" applyBorder="1" applyAlignment="1">
      <alignment horizontal="justify" vertical="center" wrapText="1"/>
    </xf>
    <xf numFmtId="165" fontId="9" fillId="0" borderId="28" xfId="1265" applyFont="1" applyFill="1" applyBorder="1" applyAlignment="1">
      <alignment horizontal="right" vertical="center" wrapText="1"/>
    </xf>
    <xf numFmtId="168" fontId="9" fillId="0" borderId="175" xfId="37" applyNumberFormat="1" applyFont="1" applyBorder="1" applyAlignment="1">
      <alignment vertical="center"/>
    </xf>
    <xf numFmtId="176" fontId="8" fillId="9" borderId="29" xfId="39" applyNumberFormat="1" applyFont="1" applyFill="1" applyBorder="1" applyAlignment="1">
      <alignment horizontal="right" vertical="center" wrapText="1"/>
    </xf>
    <xf numFmtId="168" fontId="9" fillId="0" borderId="25" xfId="9" applyNumberFormat="1" applyFont="1" applyBorder="1" applyAlignment="1">
      <alignment vertical="center"/>
    </xf>
    <xf numFmtId="165" fontId="24" fillId="0" borderId="0" xfId="18" applyFont="1" applyAlignment="1">
      <alignment vertical="center"/>
    </xf>
    <xf numFmtId="3" fontId="27" fillId="15" borderId="18" xfId="0" applyNumberFormat="1" applyFont="1" applyFill="1" applyBorder="1" applyAlignment="1">
      <alignment horizontal="center" vertical="center"/>
    </xf>
    <xf numFmtId="3" fontId="105" fillId="15" borderId="18" xfId="0" applyNumberFormat="1" applyFont="1" applyFill="1" applyBorder="1" applyAlignment="1">
      <alignment horizontal="right" vertical="center"/>
    </xf>
    <xf numFmtId="41" fontId="8" fillId="0" borderId="31" xfId="4" applyFont="1" applyBorder="1" applyAlignment="1">
      <alignment horizontal="right" vertical="center" wrapText="1"/>
    </xf>
    <xf numFmtId="168" fontId="9" fillId="15" borderId="18" xfId="10" applyNumberFormat="1" applyFont="1" applyFill="1" applyBorder="1" applyAlignment="1">
      <alignment horizontal="right" vertical="center" wrapText="1"/>
    </xf>
    <xf numFmtId="0" fontId="8" fillId="7" borderId="18" xfId="24" applyFont="1" applyFill="1" applyBorder="1" applyAlignment="1">
      <alignment horizontal="left" vertical="center" wrapText="1"/>
    </xf>
    <xf numFmtId="168" fontId="8" fillId="7" borderId="18" xfId="10" applyNumberFormat="1" applyFont="1" applyFill="1" applyBorder="1" applyAlignment="1">
      <alignment vertical="center"/>
    </xf>
    <xf numFmtId="0" fontId="11" fillId="7" borderId="18" xfId="0" applyFont="1" applyFill="1" applyBorder="1" applyAlignment="1">
      <alignment horizontal="center" vertical="center"/>
    </xf>
    <xf numFmtId="0" fontId="10" fillId="0" borderId="49" xfId="0" applyFont="1" applyBorder="1" applyAlignment="1">
      <alignment horizontal="left" vertical="center" indent="1"/>
    </xf>
    <xf numFmtId="0" fontId="10" fillId="0" borderId="16" xfId="0" applyFont="1" applyBorder="1" applyAlignment="1">
      <alignment horizontal="left" vertical="center" indent="1"/>
    </xf>
    <xf numFmtId="0" fontId="11" fillId="7" borderId="18" xfId="0" applyFont="1" applyFill="1" applyBorder="1" applyAlignment="1">
      <alignment vertical="center"/>
    </xf>
    <xf numFmtId="168" fontId="10" fillId="0" borderId="49" xfId="0" applyNumberFormat="1" applyFont="1" applyBorder="1" applyAlignment="1">
      <alignment vertical="center"/>
    </xf>
    <xf numFmtId="168" fontId="10" fillId="0" borderId="16" xfId="0" applyNumberFormat="1" applyFont="1" applyBorder="1" applyAlignment="1">
      <alignment vertical="center"/>
    </xf>
    <xf numFmtId="0" fontId="10" fillId="0" borderId="52" xfId="0" applyFont="1" applyBorder="1" applyAlignment="1">
      <alignment horizontal="left" vertical="center" indent="1"/>
    </xf>
    <xf numFmtId="168" fontId="10" fillId="0" borderId="52" xfId="4" applyNumberFormat="1" applyFont="1" applyBorder="1" applyAlignment="1">
      <alignment vertical="center"/>
    </xf>
    <xf numFmtId="168" fontId="10" fillId="0" borderId="52" xfId="0" applyNumberFormat="1" applyFont="1" applyBorder="1" applyAlignment="1">
      <alignment vertical="center"/>
    </xf>
    <xf numFmtId="0" fontId="10" fillId="0" borderId="18" xfId="0" applyFont="1" applyBorder="1" applyAlignment="1">
      <alignment vertical="center"/>
    </xf>
    <xf numFmtId="169" fontId="11" fillId="7" borderId="18" xfId="0" applyNumberFormat="1" applyFont="1" applyFill="1" applyBorder="1" applyAlignment="1">
      <alignment vertical="center"/>
    </xf>
    <xf numFmtId="0" fontId="22" fillId="11" borderId="19" xfId="0" applyFont="1" applyFill="1" applyBorder="1" applyAlignment="1">
      <alignment horizontal="center" vertical="center" wrapText="1"/>
    </xf>
    <xf numFmtId="0" fontId="22" fillId="11" borderId="196" xfId="0" applyFont="1" applyFill="1" applyBorder="1" applyAlignment="1">
      <alignment horizontal="center" vertical="center" wrapText="1"/>
    </xf>
    <xf numFmtId="168" fontId="10" fillId="0" borderId="49" xfId="4" applyNumberFormat="1" applyFont="1" applyBorder="1" applyAlignment="1">
      <alignment vertical="center"/>
    </xf>
    <xf numFmtId="0" fontId="10" fillId="0" borderId="49" xfId="0" applyFont="1" applyBorder="1" applyAlignment="1">
      <alignment vertical="center"/>
    </xf>
    <xf numFmtId="0" fontId="115" fillId="15" borderId="297" xfId="0" applyFont="1" applyFill="1" applyBorder="1" applyAlignment="1">
      <alignment horizontal="center"/>
    </xf>
    <xf numFmtId="0" fontId="130" fillId="0" borderId="0" xfId="0" applyFont="1"/>
    <xf numFmtId="3" fontId="131" fillId="0" borderId="173" xfId="0" applyNumberFormat="1" applyFont="1" applyBorder="1" applyAlignment="1">
      <alignment vertical="center"/>
    </xf>
    <xf numFmtId="3" fontId="131" fillId="0" borderId="172" xfId="0" applyNumberFormat="1" applyFont="1" applyBorder="1" applyAlignment="1">
      <alignment vertical="center"/>
    </xf>
    <xf numFmtId="168" fontId="130" fillId="0" borderId="18" xfId="37" applyNumberFormat="1" applyFont="1" applyBorder="1" applyAlignment="1">
      <alignment vertical="center"/>
    </xf>
    <xf numFmtId="168" fontId="130" fillId="0" borderId="0" xfId="0" applyNumberFormat="1" applyFont="1"/>
    <xf numFmtId="10" fontId="123" fillId="0" borderId="28" xfId="0" applyNumberFormat="1" applyFont="1" applyBorder="1" applyAlignment="1">
      <alignment horizontal="right" vertical="center"/>
    </xf>
    <xf numFmtId="10" fontId="9" fillId="0" borderId="306" xfId="1" quotePrefix="1" applyNumberFormat="1" applyFont="1" applyFill="1" applyBorder="1" applyAlignment="1">
      <alignment horizontal="right" vertical="center"/>
    </xf>
    <xf numFmtId="176" fontId="10" fillId="0" borderId="55" xfId="30" applyNumberFormat="1" applyFont="1" applyBorder="1" applyAlignment="1">
      <alignment vertical="center"/>
    </xf>
    <xf numFmtId="0" fontId="9" fillId="0" borderId="307" xfId="14" applyFont="1" applyBorder="1"/>
    <xf numFmtId="176" fontId="10" fillId="0" borderId="309" xfId="30" applyNumberFormat="1" applyFont="1" applyBorder="1" applyAlignment="1">
      <alignment vertical="center"/>
    </xf>
    <xf numFmtId="0" fontId="9" fillId="0" borderId="55" xfId="36" applyFont="1" applyBorder="1" applyAlignment="1">
      <alignment horizontal="justify" vertical="center" wrapText="1"/>
    </xf>
    <xf numFmtId="41" fontId="9" fillId="0" borderId="31" xfId="4" applyFont="1" applyBorder="1" applyAlignment="1">
      <alignment horizontal="right" vertical="center" wrapText="1"/>
    </xf>
    <xf numFmtId="171" fontId="112" fillId="7" borderId="305" xfId="26" applyNumberFormat="1" applyFont="1" applyFill="1" applyBorder="1" applyAlignment="1">
      <alignment horizontal="center" vertical="center" wrapText="1"/>
    </xf>
    <xf numFmtId="3" fontId="114" fillId="0" borderId="305" xfId="26" applyNumberFormat="1" applyFont="1" applyBorder="1" applyAlignment="1">
      <alignment horizontal="center" vertical="center"/>
    </xf>
    <xf numFmtId="41" fontId="114" fillId="0" borderId="305" xfId="4" applyFont="1" applyBorder="1" applyAlignment="1">
      <alignment horizontal="right" vertical="center"/>
    </xf>
    <xf numFmtId="41" fontId="112" fillId="8" borderId="310" xfId="4" applyFont="1" applyFill="1" applyBorder="1" applyAlignment="1">
      <alignment vertical="center" wrapText="1"/>
    </xf>
    <xf numFmtId="10" fontId="114" fillId="10" borderId="305" xfId="26" applyNumberFormat="1" applyFont="1" applyFill="1" applyBorder="1" applyAlignment="1">
      <alignment horizontal="center" vertical="center"/>
    </xf>
    <xf numFmtId="0" fontId="114" fillId="0" borderId="305" xfId="26" applyFont="1" applyBorder="1" applyAlignment="1">
      <alignment vertical="center" wrapText="1"/>
    </xf>
    <xf numFmtId="0" fontId="114" fillId="0" borderId="305" xfId="26" applyFont="1" applyBorder="1" applyAlignment="1">
      <alignment horizontal="center" vertical="center" wrapText="1"/>
    </xf>
    <xf numFmtId="3" fontId="114" fillId="0" borderId="305" xfId="26" applyNumberFormat="1" applyFont="1" applyBorder="1" applyAlignment="1">
      <alignment horizontal="center" vertical="center" wrapText="1"/>
    </xf>
    <xf numFmtId="0" fontId="112" fillId="8" borderId="298" xfId="26" applyFont="1" applyFill="1" applyBorder="1" applyAlignment="1">
      <alignment horizontal="center" vertical="center" wrapText="1"/>
    </xf>
    <xf numFmtId="0" fontId="112" fillId="8" borderId="298" xfId="26" applyFont="1" applyFill="1" applyBorder="1" applyAlignment="1">
      <alignment vertical="center" wrapText="1"/>
    </xf>
    <xf numFmtId="41" fontId="112" fillId="8" borderId="298" xfId="4" applyFont="1" applyFill="1" applyBorder="1" applyAlignment="1">
      <alignment vertical="center" wrapText="1"/>
    </xf>
    <xf numFmtId="3" fontId="112" fillId="8" borderId="298" xfId="26" applyNumberFormat="1" applyFont="1" applyFill="1" applyBorder="1" applyAlignment="1">
      <alignment vertical="center" wrapText="1"/>
    </xf>
    <xf numFmtId="3" fontId="112" fillId="8" borderId="298" xfId="26" applyNumberFormat="1" applyFont="1" applyFill="1" applyBorder="1" applyAlignment="1">
      <alignment horizontal="right" vertical="center" wrapText="1"/>
    </xf>
    <xf numFmtId="199" fontId="112" fillId="7" borderId="25" xfId="26" applyNumberFormat="1" applyFont="1" applyFill="1" applyBorder="1" applyAlignment="1">
      <alignment horizontal="center" vertical="center" wrapText="1"/>
    </xf>
    <xf numFmtId="0" fontId="10" fillId="13" borderId="0" xfId="0" applyFont="1" applyFill="1" applyAlignment="1">
      <alignment vertical="center"/>
    </xf>
    <xf numFmtId="41" fontId="9" fillId="0" borderId="49" xfId="34" applyFont="1" applyBorder="1" applyAlignment="1">
      <alignment horizontal="right" vertical="center"/>
    </xf>
    <xf numFmtId="10" fontId="8" fillId="7" borderId="18" xfId="1" applyNumberFormat="1" applyFont="1" applyFill="1" applyBorder="1" applyAlignment="1">
      <alignment horizontal="center" vertical="center"/>
    </xf>
    <xf numFmtId="0" fontId="10" fillId="0" borderId="48" xfId="0" applyFont="1" applyBorder="1" applyAlignment="1">
      <alignment horizontal="center" vertical="center"/>
    </xf>
    <xf numFmtId="41" fontId="10" fillId="0" borderId="49" xfId="4" applyFont="1" applyBorder="1" applyAlignment="1">
      <alignment horizontal="right" vertical="center"/>
    </xf>
    <xf numFmtId="41" fontId="10" fillId="0" borderId="49" xfId="4" applyFont="1" applyFill="1" applyBorder="1" applyAlignment="1">
      <alignment horizontal="right" vertical="center"/>
    </xf>
    <xf numFmtId="10" fontId="10" fillId="0" borderId="49" xfId="1" applyNumberFormat="1" applyFont="1" applyBorder="1" applyAlignment="1">
      <alignment horizontal="center" vertical="center"/>
    </xf>
    <xf numFmtId="10" fontId="10" fillId="0" borderId="50" xfId="1" applyNumberFormat="1" applyFont="1" applyBorder="1" applyAlignment="1">
      <alignment horizontal="center" vertical="center"/>
    </xf>
    <xf numFmtId="0" fontId="10" fillId="0" borderId="51" xfId="0" applyFont="1" applyBorder="1" applyAlignment="1">
      <alignment horizontal="center" vertical="center"/>
    </xf>
    <xf numFmtId="41" fontId="10" fillId="0" borderId="52" xfId="4" applyFont="1" applyBorder="1" applyAlignment="1">
      <alignment horizontal="right" vertical="center"/>
    </xf>
    <xf numFmtId="41" fontId="10" fillId="0" borderId="52" xfId="4" applyFont="1" applyFill="1" applyBorder="1" applyAlignment="1">
      <alignment horizontal="right" vertical="center"/>
    </xf>
    <xf numFmtId="10" fontId="10" fillId="0" borderId="52" xfId="1" applyNumberFormat="1" applyFont="1" applyBorder="1" applyAlignment="1">
      <alignment horizontal="center" vertical="center"/>
    </xf>
    <xf numFmtId="10" fontId="10" fillId="0" borderId="53" xfId="1" applyNumberFormat="1" applyFont="1" applyBorder="1" applyAlignment="1">
      <alignment horizontal="center" vertical="center"/>
    </xf>
    <xf numFmtId="10" fontId="10" fillId="0" borderId="52" xfId="1" applyNumberFormat="1" applyFont="1" applyFill="1" applyBorder="1" applyAlignment="1">
      <alignment horizontal="center" vertical="center"/>
    </xf>
    <xf numFmtId="10" fontId="10" fillId="0" borderId="53" xfId="1" applyNumberFormat="1" applyFont="1" applyFill="1" applyBorder="1" applyAlignment="1">
      <alignment horizontal="center" vertical="center"/>
    </xf>
    <xf numFmtId="41" fontId="8" fillId="7" borderId="18" xfId="40" applyNumberFormat="1" applyFont="1" applyFill="1" applyBorder="1" applyAlignment="1">
      <alignment horizontal="right" vertical="center"/>
    </xf>
    <xf numFmtId="0" fontId="29" fillId="7" borderId="22" xfId="24" applyFont="1" applyFill="1" applyBorder="1" applyAlignment="1">
      <alignment vertical="center"/>
    </xf>
    <xf numFmtId="14" fontId="22" fillId="9" borderId="311" xfId="0" applyNumberFormat="1" applyFont="1" applyFill="1" applyBorder="1" applyAlignment="1">
      <alignment horizontal="center" vertical="center" wrapText="1"/>
    </xf>
    <xf numFmtId="0" fontId="22" fillId="9" borderId="312" xfId="0" applyFont="1" applyFill="1" applyBorder="1" applyAlignment="1">
      <alignment horizontal="center" vertical="center" wrapText="1"/>
    </xf>
    <xf numFmtId="0" fontId="26" fillId="0" borderId="313" xfId="0" applyFont="1" applyBorder="1" applyAlignment="1">
      <alignment horizontal="justify" vertical="center" wrapText="1"/>
    </xf>
    <xf numFmtId="3" fontId="26" fillId="0" borderId="314" xfId="0" applyNumberFormat="1" applyFont="1" applyBorder="1" applyAlignment="1">
      <alignment horizontal="right" vertical="center" wrapText="1"/>
    </xf>
    <xf numFmtId="0" fontId="9" fillId="0" borderId="315" xfId="36" applyFont="1" applyBorder="1" applyAlignment="1">
      <alignment horizontal="justify" vertical="center" wrapText="1"/>
    </xf>
    <xf numFmtId="0" fontId="8" fillId="9" borderId="316" xfId="30" applyFont="1" applyFill="1" applyBorder="1" applyAlignment="1">
      <alignment horizontal="justify" vertical="center" wrapText="1"/>
    </xf>
    <xf numFmtId="41" fontId="8" fillId="9" borderId="316" xfId="4" applyFont="1" applyFill="1" applyBorder="1" applyAlignment="1">
      <alignment horizontal="right" vertical="center" wrapText="1"/>
    </xf>
    <xf numFmtId="0" fontId="26" fillId="0" borderId="318" xfId="0" applyFont="1" applyBorder="1" applyAlignment="1">
      <alignment horizontal="justify" vertical="center" wrapText="1"/>
    </xf>
    <xf numFmtId="3" fontId="113" fillId="0" borderId="298" xfId="26" applyNumberFormat="1" applyFont="1" applyBorder="1" applyAlignment="1">
      <alignment horizontal="center" vertical="center"/>
    </xf>
    <xf numFmtId="3" fontId="113" fillId="0" borderId="298" xfId="4" applyNumberFormat="1" applyFont="1" applyBorder="1" applyAlignment="1">
      <alignment horizontal="right" vertical="center"/>
    </xf>
    <xf numFmtId="10" fontId="113" fillId="15" borderId="298" xfId="26" applyNumberFormat="1" applyFont="1" applyFill="1" applyBorder="1" applyAlignment="1">
      <alignment horizontal="center" vertical="center"/>
    </xf>
    <xf numFmtId="10" fontId="113" fillId="10" borderId="298" xfId="26" applyNumberFormat="1" applyFont="1" applyFill="1" applyBorder="1" applyAlignment="1">
      <alignment horizontal="center" vertical="center"/>
    </xf>
    <xf numFmtId="0" fontId="113" fillId="0" borderId="298" xfId="26" applyFont="1" applyBorder="1" applyAlignment="1">
      <alignment vertical="center" wrapText="1"/>
    </xf>
    <xf numFmtId="0" fontId="113" fillId="0" borderId="298" xfId="26" applyFont="1" applyBorder="1" applyAlignment="1">
      <alignment horizontal="center" vertical="center" wrapText="1"/>
    </xf>
    <xf numFmtId="3" fontId="113" fillId="0" borderId="298" xfId="26" applyNumberFormat="1" applyFont="1" applyBorder="1" applyAlignment="1">
      <alignment horizontal="center" vertical="center" wrapText="1"/>
    </xf>
    <xf numFmtId="174" fontId="113" fillId="15" borderId="298" xfId="4" applyNumberFormat="1" applyFont="1" applyFill="1" applyBorder="1" applyAlignment="1">
      <alignment horizontal="right" vertical="center"/>
    </xf>
    <xf numFmtId="0" fontId="9" fillId="0" borderId="319" xfId="24" applyFont="1" applyFill="1" applyBorder="1" applyAlignment="1">
      <alignment vertical="center"/>
    </xf>
    <xf numFmtId="10" fontId="9" fillId="0" borderId="28" xfId="25" applyNumberFormat="1" applyFont="1" applyFill="1" applyBorder="1" applyAlignment="1">
      <alignment horizontal="center" vertical="center"/>
    </xf>
    <xf numFmtId="168" fontId="9" fillId="0" borderId="28" xfId="10" applyNumberFormat="1" applyFont="1" applyFill="1" applyBorder="1" applyAlignment="1">
      <alignment vertical="center"/>
    </xf>
    <xf numFmtId="168" fontId="9" fillId="0" borderId="5" xfId="16" applyNumberFormat="1" applyFont="1" applyBorder="1" applyAlignment="1">
      <alignment horizontal="left" vertical="center" wrapText="1"/>
    </xf>
    <xf numFmtId="0" fontId="24" fillId="13" borderId="0" xfId="0" applyFont="1" applyFill="1"/>
    <xf numFmtId="200" fontId="10" fillId="0" borderId="308" xfId="30" applyNumberFormat="1" applyFont="1" applyBorder="1" applyAlignment="1">
      <alignment vertical="center"/>
    </xf>
    <xf numFmtId="41" fontId="16" fillId="0" borderId="18" xfId="10" applyFont="1" applyFill="1" applyBorder="1"/>
    <xf numFmtId="0" fontId="16" fillId="0" borderId="48" xfId="24" applyFont="1" applyFill="1" applyBorder="1" applyAlignment="1">
      <alignment vertical="center"/>
    </xf>
    <xf numFmtId="41" fontId="16" fillId="0" borderId="49" xfId="10" applyFont="1" applyFill="1" applyBorder="1" applyAlignment="1"/>
    <xf numFmtId="0" fontId="9" fillId="0" borderId="49" xfId="24" applyFont="1" applyFill="1" applyBorder="1" applyAlignment="1">
      <alignment vertical="center"/>
    </xf>
    <xf numFmtId="168" fontId="10" fillId="0" borderId="16" xfId="4" applyNumberFormat="1" applyFont="1" applyFill="1" applyBorder="1" applyAlignment="1">
      <alignment vertical="center"/>
    </xf>
    <xf numFmtId="165" fontId="9" fillId="0" borderId="18" xfId="24" applyNumberFormat="1" applyFont="1" applyFill="1" applyBorder="1" applyAlignment="1">
      <alignment vertical="center"/>
    </xf>
    <xf numFmtId="168" fontId="29" fillId="8" borderId="298" xfId="17" applyNumberFormat="1" applyFont="1" applyFill="1" applyBorder="1" applyAlignment="1">
      <alignment horizontal="right" vertical="center"/>
    </xf>
    <xf numFmtId="176" fontId="10" fillId="0" borderId="28" xfId="30" applyNumberFormat="1" applyFont="1" applyBorder="1" applyAlignment="1">
      <alignment vertical="center"/>
    </xf>
    <xf numFmtId="41" fontId="16" fillId="0" borderId="20" xfId="10" applyFont="1" applyFill="1" applyBorder="1"/>
    <xf numFmtId="168" fontId="16" fillId="15" borderId="24" xfId="0" applyNumberFormat="1" applyFont="1" applyFill="1" applyBorder="1" applyAlignment="1">
      <alignment horizontal="right" vertical="center" wrapText="1"/>
    </xf>
    <xf numFmtId="168" fontId="9" fillId="0" borderId="221" xfId="1" applyNumberFormat="1" applyFont="1" applyBorder="1" applyAlignment="1">
      <alignment horizontal="right" vertical="center" wrapText="1"/>
    </xf>
    <xf numFmtId="168" fontId="9" fillId="0" borderId="221" xfId="1" applyNumberFormat="1" applyFont="1" applyFill="1" applyBorder="1" applyAlignment="1">
      <alignment horizontal="right" vertical="center" wrapText="1"/>
    </xf>
    <xf numFmtId="168" fontId="9" fillId="0" borderId="34" xfId="0" applyNumberFormat="1" applyFont="1" applyBorder="1" applyAlignment="1">
      <alignment horizontal="right" vertical="center" wrapText="1"/>
    </xf>
    <xf numFmtId="175" fontId="16" fillId="0" borderId="298" xfId="0" applyNumberFormat="1" applyFont="1" applyBorder="1" applyAlignment="1">
      <alignment horizontal="center" vertical="center"/>
    </xf>
    <xf numFmtId="0" fontId="16" fillId="0" borderId="298" xfId="0" applyFont="1" applyBorder="1" applyAlignment="1">
      <alignment horizontal="center" vertical="center"/>
    </xf>
    <xf numFmtId="0" fontId="24" fillId="0" borderId="321" xfId="0" applyFont="1" applyBorder="1" applyAlignment="1">
      <alignment vertical="center"/>
    </xf>
    <xf numFmtId="168" fontId="9" fillId="0" borderId="320" xfId="0" applyNumberFormat="1" applyFont="1" applyBorder="1" applyAlignment="1">
      <alignment horizontal="right" vertical="center" wrapText="1"/>
    </xf>
    <xf numFmtId="10" fontId="16" fillId="0" borderId="298" xfId="0" applyNumberFormat="1" applyFont="1" applyBorder="1" applyAlignment="1">
      <alignment horizontal="center" vertical="center"/>
    </xf>
    <xf numFmtId="0" fontId="16" fillId="0" borderId="18" xfId="24" applyFont="1" applyFill="1" applyBorder="1" applyAlignment="1">
      <alignment vertical="center" wrapText="1"/>
    </xf>
    <xf numFmtId="0" fontId="16" fillId="0" borderId="82" xfId="24" applyFont="1" applyFill="1" applyBorder="1" applyAlignment="1">
      <alignment vertical="center"/>
    </xf>
    <xf numFmtId="165" fontId="130" fillId="0" borderId="314" xfId="0" applyNumberFormat="1" applyFont="1" applyBorder="1"/>
    <xf numFmtId="41" fontId="9" fillId="0" borderId="49" xfId="34" applyFont="1" applyBorder="1" applyAlignment="1">
      <alignment horizontal="left" vertical="center"/>
    </xf>
    <xf numFmtId="41" fontId="9" fillId="0" borderId="49" xfId="34" applyFont="1" applyBorder="1" applyAlignment="1">
      <alignment horizontal="center" vertical="center"/>
    </xf>
    <xf numFmtId="41" fontId="9" fillId="0" borderId="49" xfId="34" applyFont="1" applyBorder="1" applyAlignment="1">
      <alignment vertical="center"/>
    </xf>
    <xf numFmtId="0" fontId="9" fillId="0" borderId="18" xfId="0" applyFont="1" applyBorder="1" applyAlignment="1">
      <alignment horizontal="left" vertical="center"/>
    </xf>
    <xf numFmtId="10" fontId="9" fillId="0" borderId="18" xfId="23" applyNumberFormat="1" applyFont="1" applyFill="1" applyBorder="1" applyAlignment="1">
      <alignment horizontal="center" vertical="center"/>
    </xf>
    <xf numFmtId="0" fontId="9" fillId="0" borderId="18" xfId="0" applyFont="1" applyBorder="1" applyAlignment="1">
      <alignment horizontal="center" vertical="center"/>
    </xf>
    <xf numFmtId="41" fontId="9" fillId="0" borderId="18" xfId="34" applyFont="1" applyFill="1" applyBorder="1" applyAlignment="1">
      <alignment horizontal="right" vertical="center"/>
    </xf>
    <xf numFmtId="0" fontId="9" fillId="13" borderId="18" xfId="0" applyFont="1" applyFill="1" applyBorder="1" applyAlignment="1">
      <alignment horizontal="center" vertical="center"/>
    </xf>
    <xf numFmtId="0" fontId="9" fillId="13" borderId="18" xfId="0" applyFont="1" applyFill="1" applyBorder="1" applyAlignment="1">
      <alignment horizontal="left" vertical="center"/>
    </xf>
    <xf numFmtId="41" fontId="9" fillId="13" borderId="18" xfId="34" applyFont="1" applyFill="1" applyBorder="1" applyAlignment="1">
      <alignment horizontal="right" vertical="center"/>
    </xf>
    <xf numFmtId="10" fontId="9" fillId="13" borderId="18" xfId="23" applyNumberFormat="1" applyFont="1" applyFill="1" applyBorder="1" applyAlignment="1">
      <alignment horizontal="center" vertical="center"/>
    </xf>
    <xf numFmtId="41" fontId="9" fillId="0" borderId="18" xfId="34" applyFont="1" applyBorder="1" applyAlignment="1">
      <alignment horizontal="right"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41" fontId="10" fillId="0" borderId="18" xfId="34" applyFont="1" applyBorder="1" applyAlignment="1">
      <alignment horizontal="right" vertical="center"/>
    </xf>
    <xf numFmtId="10" fontId="10" fillId="0" borderId="18" xfId="23" applyNumberFormat="1" applyFont="1" applyBorder="1" applyAlignment="1">
      <alignment horizontal="center" vertical="center"/>
    </xf>
    <xf numFmtId="174" fontId="10" fillId="0" borderId="18" xfId="0" applyNumberFormat="1" applyFont="1" applyBorder="1" applyAlignment="1">
      <alignment horizontal="center" vertical="center"/>
    </xf>
    <xf numFmtId="0" fontId="119" fillId="0" borderId="18" xfId="0" applyFont="1" applyBorder="1" applyAlignment="1">
      <alignment horizontal="center" vertical="center"/>
    </xf>
    <xf numFmtId="174" fontId="119" fillId="0" borderId="18" xfId="0" applyNumberFormat="1" applyFont="1" applyBorder="1" applyAlignment="1">
      <alignment horizontal="center" vertical="center"/>
    </xf>
    <xf numFmtId="41" fontId="119" fillId="0" borderId="18" xfId="34" applyFont="1" applyBorder="1" applyAlignment="1">
      <alignment horizontal="right" vertical="center"/>
    </xf>
    <xf numFmtId="0" fontId="119" fillId="0" borderId="18" xfId="0" applyFont="1" applyBorder="1" applyAlignment="1">
      <alignment horizontal="left" vertical="center"/>
    </xf>
    <xf numFmtId="10" fontId="119" fillId="0" borderId="18" xfId="23" applyNumberFormat="1" applyFont="1" applyBorder="1" applyAlignment="1">
      <alignment horizontal="center" vertical="center"/>
    </xf>
    <xf numFmtId="14" fontId="10" fillId="0" borderId="18" xfId="0" applyNumberFormat="1" applyFont="1" applyBorder="1" applyAlignment="1">
      <alignment horizontal="center" vertical="center"/>
    </xf>
    <xf numFmtId="14" fontId="119" fillId="0" borderId="18" xfId="0" applyNumberFormat="1" applyFont="1" applyBorder="1" applyAlignment="1">
      <alignment horizontal="center" vertical="center"/>
    </xf>
    <xf numFmtId="10" fontId="10" fillId="0" borderId="18" xfId="23" applyNumberFormat="1" applyFont="1" applyFill="1" applyBorder="1" applyAlignment="1">
      <alignment horizontal="center" vertical="center"/>
    </xf>
    <xf numFmtId="168" fontId="109" fillId="8" borderId="18" xfId="0" applyNumberFormat="1" applyFont="1" applyFill="1" applyBorder="1" applyAlignment="1">
      <alignment vertical="center" wrapText="1"/>
    </xf>
    <xf numFmtId="168" fontId="8" fillId="8" borderId="18" xfId="9" applyNumberFormat="1" applyFont="1" applyFill="1" applyBorder="1" applyAlignment="1">
      <alignment horizontal="center" vertical="center" wrapText="1"/>
    </xf>
    <xf numFmtId="168" fontId="8" fillId="0" borderId="52" xfId="9" applyNumberFormat="1" applyFont="1" applyBorder="1" applyAlignment="1">
      <alignment vertical="center"/>
    </xf>
    <xf numFmtId="168" fontId="9" fillId="0" borderId="52" xfId="2058" applyNumberFormat="1" applyFont="1" applyBorder="1">
      <alignment horizontal="right" vertical="center"/>
    </xf>
    <xf numFmtId="168" fontId="9" fillId="0" borderId="52" xfId="9" applyNumberFormat="1" applyFont="1" applyBorder="1" applyAlignment="1">
      <alignment vertical="center" wrapText="1"/>
    </xf>
    <xf numFmtId="168" fontId="9" fillId="0" borderId="52" xfId="9" applyNumberFormat="1" applyFont="1" applyBorder="1" applyAlignment="1">
      <alignment horizontal="left" vertical="center" indent="3"/>
    </xf>
    <xf numFmtId="168" fontId="8" fillId="0" borderId="49" xfId="9" applyNumberFormat="1" applyFont="1" applyBorder="1" applyAlignment="1">
      <alignment vertical="center" wrapText="1"/>
    </xf>
    <xf numFmtId="168" fontId="9" fillId="0" borderId="52" xfId="9" applyNumberFormat="1" applyFont="1" applyBorder="1" applyAlignment="1">
      <alignment vertical="center"/>
    </xf>
    <xf numFmtId="168" fontId="9" fillId="0" borderId="16" xfId="9" applyNumberFormat="1" applyFont="1" applyBorder="1" applyAlignment="1">
      <alignment vertical="center" wrapText="1"/>
    </xf>
    <xf numFmtId="41" fontId="10" fillId="0" borderId="18" xfId="34" applyFont="1" applyBorder="1" applyAlignment="1">
      <alignment horizontal="center" vertical="center"/>
    </xf>
    <xf numFmtId="165" fontId="16" fillId="0" borderId="0" xfId="18" applyFont="1" applyAlignment="1">
      <alignment vertical="center"/>
    </xf>
    <xf numFmtId="165" fontId="29" fillId="8" borderId="165" xfId="18" applyFont="1" applyFill="1" applyBorder="1" applyAlignment="1">
      <alignment horizontal="right" vertical="center"/>
    </xf>
    <xf numFmtId="165" fontId="29" fillId="8" borderId="5" xfId="18" applyFont="1" applyFill="1" applyBorder="1" applyAlignment="1">
      <alignment horizontal="center" vertical="center" wrapText="1"/>
    </xf>
    <xf numFmtId="168" fontId="16" fillId="0" borderId="298" xfId="9" applyNumberFormat="1" applyFont="1" applyBorder="1" applyAlignment="1">
      <alignment vertical="center"/>
    </xf>
    <xf numFmtId="168" fontId="16" fillId="0" borderId="298" xfId="9" applyNumberFormat="1" applyFont="1" applyBorder="1" applyAlignment="1">
      <alignment horizontal="center" vertical="center"/>
    </xf>
    <xf numFmtId="168" fontId="16" fillId="0" borderId="221" xfId="1" applyNumberFormat="1" applyFont="1" applyBorder="1" applyAlignment="1">
      <alignment horizontal="right" vertical="center" wrapText="1"/>
    </xf>
    <xf numFmtId="0" fontId="29" fillId="14" borderId="320" xfId="0" applyFont="1" applyFill="1" applyBorder="1" applyAlignment="1">
      <alignment horizontal="center" vertical="center" wrapText="1"/>
    </xf>
    <xf numFmtId="0" fontId="16" fillId="0" borderId="188" xfId="0" applyFont="1" applyBorder="1" applyAlignment="1">
      <alignment horizontal="justify" vertical="center" wrapText="1"/>
    </xf>
    <xf numFmtId="41" fontId="16" fillId="0" borderId="229" xfId="34" applyFont="1" applyFill="1" applyBorder="1" applyAlignment="1">
      <alignment horizontal="right" vertical="center" wrapText="1"/>
    </xf>
    <xf numFmtId="41" fontId="16" fillId="0" borderId="322" xfId="34" applyFont="1" applyFill="1" applyBorder="1" applyAlignment="1">
      <alignment horizontal="right" vertical="center" wrapText="1"/>
    </xf>
    <xf numFmtId="0" fontId="16" fillId="0" borderId="323" xfId="0" applyFont="1" applyBorder="1" applyAlignment="1">
      <alignment horizontal="justify" vertical="center" wrapText="1"/>
    </xf>
    <xf numFmtId="41" fontId="16" fillId="0" borderId="164" xfId="34" applyFont="1" applyFill="1" applyBorder="1" applyAlignment="1">
      <alignment horizontal="right" vertical="center" wrapText="1"/>
    </xf>
    <xf numFmtId="0" fontId="16" fillId="0" borderId="324" xfId="0" applyFont="1" applyBorder="1" applyAlignment="1">
      <alignment vertical="center"/>
    </xf>
    <xf numFmtId="0" fontId="16" fillId="0" borderId="325" xfId="0" applyFont="1" applyBorder="1" applyAlignment="1">
      <alignment horizontal="center" vertical="center"/>
    </xf>
    <xf numFmtId="175" fontId="16" fillId="0" borderId="325" xfId="0" applyNumberFormat="1" applyFont="1" applyBorder="1" applyAlignment="1">
      <alignment horizontal="center" vertical="center"/>
    </xf>
    <xf numFmtId="0" fontId="104" fillId="0" borderId="324" xfId="0" applyFont="1" applyBorder="1" applyAlignment="1">
      <alignment horizontal="left" vertical="center"/>
    </xf>
    <xf numFmtId="168" fontId="9" fillId="0" borderId="326" xfId="2058" applyNumberFormat="1" applyFont="1" applyBorder="1">
      <alignment horizontal="right" vertical="center"/>
    </xf>
    <xf numFmtId="168" fontId="9" fillId="0" borderId="327" xfId="2058" applyNumberFormat="1" applyFont="1" applyBorder="1">
      <alignment horizontal="right" vertical="center"/>
    </xf>
    <xf numFmtId="168" fontId="29" fillId="8" borderId="305" xfId="17" applyNumberFormat="1" applyFont="1" applyFill="1" applyBorder="1" applyAlignment="1">
      <alignment horizontal="center" vertical="center" wrapText="1"/>
    </xf>
    <xf numFmtId="17" fontId="8" fillId="7" borderId="152" xfId="41" applyNumberFormat="1" applyFont="1" applyFill="1" applyBorder="1" applyAlignment="1">
      <alignment horizontal="center" vertical="center" wrapText="1"/>
    </xf>
    <xf numFmtId="17" fontId="8" fillId="7" borderId="153" xfId="41" applyNumberFormat="1" applyFont="1" applyFill="1" applyBorder="1" applyAlignment="1">
      <alignment horizontal="center" vertical="center" wrapText="1"/>
    </xf>
    <xf numFmtId="0" fontId="8" fillId="7" borderId="5" xfId="41" applyFont="1" applyFill="1" applyBorder="1" applyAlignment="1">
      <alignment horizontal="left" vertical="center" wrapText="1"/>
    </xf>
    <xf numFmtId="14" fontId="29" fillId="8" borderId="305" xfId="9" applyNumberFormat="1" applyFont="1" applyFill="1" applyBorder="1" applyAlignment="1">
      <alignment horizontal="center" vertical="center"/>
    </xf>
    <xf numFmtId="168" fontId="29" fillId="8" borderId="298" xfId="9" applyNumberFormat="1" applyFont="1" applyFill="1" applyBorder="1" applyAlignment="1">
      <alignment vertical="center"/>
    </xf>
    <xf numFmtId="168" fontId="29" fillId="8" borderId="298" xfId="9" applyNumberFormat="1" applyFont="1" applyFill="1" applyBorder="1" applyAlignment="1">
      <alignment horizontal="right" vertical="center"/>
    </xf>
    <xf numFmtId="168" fontId="16" fillId="0" borderId="298" xfId="10" applyNumberFormat="1" applyFont="1" applyBorder="1" applyAlignment="1">
      <alignment vertical="center"/>
    </xf>
    <xf numFmtId="168" fontId="29" fillId="0" borderId="298" xfId="9" applyNumberFormat="1" applyFont="1" applyBorder="1" applyAlignment="1">
      <alignment vertical="center"/>
    </xf>
    <xf numFmtId="168" fontId="29" fillId="0" borderId="298" xfId="9" applyNumberFormat="1" applyFont="1" applyBorder="1" applyAlignment="1">
      <alignment horizontal="left" vertical="center" indent="1"/>
    </xf>
    <xf numFmtId="168" fontId="29" fillId="0" borderId="298" xfId="9" applyNumberFormat="1" applyFont="1" applyBorder="1" applyAlignment="1">
      <alignment horizontal="left" vertical="center" indent="2"/>
    </xf>
    <xf numFmtId="168" fontId="16" fillId="0" borderId="298" xfId="9" applyNumberFormat="1" applyFont="1" applyBorder="1" applyAlignment="1">
      <alignment horizontal="left" vertical="center" indent="3"/>
    </xf>
    <xf numFmtId="168" fontId="29" fillId="8" borderId="298" xfId="9" applyNumberFormat="1" applyFont="1" applyFill="1" applyBorder="1" applyAlignment="1">
      <alignment horizontal="left" vertical="center" wrapText="1"/>
    </xf>
    <xf numFmtId="168" fontId="29" fillId="8" borderId="298" xfId="9" applyNumberFormat="1" applyFont="1" applyFill="1" applyBorder="1" applyAlignment="1">
      <alignment horizontal="center" vertical="center"/>
    </xf>
    <xf numFmtId="168" fontId="16" fillId="0" borderId="298" xfId="9" applyNumberFormat="1" applyFont="1" applyBorder="1" applyAlignment="1">
      <alignment horizontal="left" vertical="center" wrapText="1" indent="3"/>
    </xf>
    <xf numFmtId="168" fontId="29" fillId="8" borderId="298" xfId="9" applyNumberFormat="1" applyFont="1" applyFill="1" applyBorder="1" applyAlignment="1">
      <alignment horizontal="left" vertical="center" indent="2"/>
    </xf>
    <xf numFmtId="168" fontId="29" fillId="8" borderId="298" xfId="9" applyNumberFormat="1" applyFont="1" applyFill="1" applyBorder="1" applyAlignment="1">
      <alignment horizontal="left" vertical="center" indent="3"/>
    </xf>
    <xf numFmtId="168" fontId="29" fillId="8" borderId="298" xfId="9" applyNumberFormat="1" applyFont="1" applyFill="1" applyBorder="1" applyAlignment="1">
      <alignment horizontal="left" vertical="center" indent="1"/>
    </xf>
    <xf numFmtId="168" fontId="16" fillId="0" borderId="152" xfId="9" applyNumberFormat="1" applyFont="1" applyBorder="1" applyAlignment="1">
      <alignment vertical="center"/>
    </xf>
    <xf numFmtId="168" fontId="29" fillId="0" borderId="298" xfId="9" applyNumberFormat="1" applyFont="1" applyBorder="1" applyAlignment="1">
      <alignment horizontal="left" vertical="center" wrapText="1" indent="3"/>
    </xf>
    <xf numFmtId="168" fontId="29" fillId="0" borderId="152" xfId="9" applyNumberFormat="1" applyFont="1" applyBorder="1" applyAlignment="1">
      <alignment vertical="center"/>
    </xf>
    <xf numFmtId="168" fontId="16" fillId="8" borderId="298" xfId="9" applyNumberFormat="1" applyFont="1" applyFill="1" applyBorder="1" applyAlignment="1">
      <alignment horizontal="center" vertical="center"/>
    </xf>
    <xf numFmtId="168" fontId="29" fillId="8" borderId="5" xfId="9" applyNumberFormat="1" applyFont="1" applyFill="1" applyBorder="1" applyAlignment="1">
      <alignment vertical="center"/>
    </xf>
    <xf numFmtId="41" fontId="16" fillId="0" borderId="120" xfId="9" applyNumberFormat="1" applyFont="1" applyBorder="1" applyAlignment="1">
      <alignment horizontal="right" vertical="center"/>
    </xf>
    <xf numFmtId="196" fontId="16" fillId="0" borderId="113" xfId="9" applyNumberFormat="1" applyFont="1" applyBorder="1" applyAlignment="1">
      <alignment horizontal="center" vertical="center"/>
    </xf>
    <xf numFmtId="41" fontId="29" fillId="100" borderId="328" xfId="9" applyNumberFormat="1" applyFont="1" applyFill="1" applyBorder="1" applyAlignment="1">
      <alignment horizontal="right" vertical="center"/>
    </xf>
    <xf numFmtId="168" fontId="29" fillId="8" borderId="298" xfId="9" applyNumberFormat="1" applyFont="1" applyFill="1" applyBorder="1" applyAlignment="1">
      <alignment horizontal="left" vertical="center"/>
    </xf>
    <xf numFmtId="168" fontId="16" fillId="0" borderId="298" xfId="9" applyNumberFormat="1" applyFont="1" applyBorder="1" applyAlignment="1">
      <alignment vertical="center" wrapText="1"/>
    </xf>
    <xf numFmtId="49" fontId="16" fillId="0" borderId="298" xfId="9" applyNumberFormat="1" applyFont="1" applyBorder="1" applyAlignment="1">
      <alignment horizontal="center" vertical="center"/>
    </xf>
    <xf numFmtId="168" fontId="29" fillId="8" borderId="298" xfId="9" applyNumberFormat="1" applyFont="1" applyFill="1" applyBorder="1" applyAlignment="1">
      <alignment vertical="center" wrapText="1"/>
    </xf>
    <xf numFmtId="168" fontId="29" fillId="0" borderId="298" xfId="9" applyNumberFormat="1" applyFont="1" applyBorder="1" applyAlignment="1">
      <alignment vertical="center" wrapText="1"/>
    </xf>
    <xf numFmtId="168" fontId="16" fillId="0" borderId="298" xfId="9" applyNumberFormat="1" applyFont="1" applyBorder="1" applyAlignment="1">
      <alignment horizontal="left" vertical="center"/>
    </xf>
    <xf numFmtId="168" fontId="29" fillId="9" borderId="298" xfId="9" applyNumberFormat="1" applyFont="1" applyFill="1" applyBorder="1" applyAlignment="1">
      <alignment vertical="center"/>
    </xf>
    <xf numFmtId="168" fontId="29" fillId="9" borderId="298" xfId="9" applyNumberFormat="1" applyFont="1" applyFill="1" applyBorder="1" applyAlignment="1">
      <alignment horizontal="left" vertical="center"/>
    </xf>
    <xf numFmtId="201" fontId="16" fillId="0" borderId="298" xfId="9" applyNumberFormat="1" applyFont="1" applyBorder="1" applyAlignment="1">
      <alignment vertical="center"/>
    </xf>
    <xf numFmtId="201" fontId="29" fillId="8" borderId="298" xfId="9" applyNumberFormat="1" applyFont="1" applyFill="1" applyBorder="1" applyAlignment="1">
      <alignment vertical="center"/>
    </xf>
    <xf numFmtId="168" fontId="16" fillId="0" borderId="0" xfId="9" applyNumberFormat="1" applyFont="1" applyAlignment="1">
      <alignment vertical="center"/>
    </xf>
    <xf numFmtId="168" fontId="29" fillId="0" borderId="298" xfId="12" applyNumberFormat="1" applyFont="1" applyBorder="1" applyAlignment="1">
      <alignment horizontal="left" vertical="center"/>
    </xf>
    <xf numFmtId="168" fontId="29" fillId="0" borderId="298" xfId="13" applyNumberFormat="1" applyFont="1" applyBorder="1" applyAlignment="1">
      <alignment horizontal="center" vertical="center"/>
    </xf>
    <xf numFmtId="168" fontId="29" fillId="0" borderId="305" xfId="12" applyNumberFormat="1" applyFont="1" applyBorder="1" applyAlignment="1">
      <alignment vertical="center"/>
    </xf>
    <xf numFmtId="168" fontId="29" fillId="0" borderId="305" xfId="13" applyNumberFormat="1" applyFont="1" applyBorder="1" applyAlignment="1">
      <alignment horizontal="center" vertical="center"/>
    </xf>
    <xf numFmtId="168" fontId="29" fillId="10" borderId="5" xfId="9" applyNumberFormat="1" applyFont="1" applyFill="1" applyBorder="1" applyAlignment="1">
      <alignment vertical="center"/>
    </xf>
    <xf numFmtId="168" fontId="29" fillId="10" borderId="5" xfId="9" applyNumberFormat="1" applyFont="1" applyFill="1" applyBorder="1" applyAlignment="1">
      <alignment horizontal="left" vertical="center"/>
    </xf>
    <xf numFmtId="168" fontId="9" fillId="0" borderId="5" xfId="9" applyNumberFormat="1" applyFont="1" applyBorder="1" applyAlignment="1">
      <alignment vertical="center" wrapText="1"/>
    </xf>
    <xf numFmtId="168" fontId="9" fillId="15" borderId="5" xfId="9" applyNumberFormat="1" applyFont="1" applyFill="1" applyBorder="1" applyAlignment="1">
      <alignment vertical="center"/>
    </xf>
    <xf numFmtId="168" fontId="16" fillId="0" borderId="5" xfId="9" applyNumberFormat="1" applyFont="1" applyBorder="1" applyAlignment="1">
      <alignment vertical="center" wrapText="1"/>
    </xf>
    <xf numFmtId="168" fontId="29" fillId="7" borderId="298" xfId="9" applyNumberFormat="1" applyFont="1" applyFill="1" applyBorder="1" applyAlignment="1">
      <alignment vertical="center" wrapText="1"/>
    </xf>
    <xf numFmtId="168" fontId="8" fillId="7" borderId="298" xfId="9" applyNumberFormat="1" applyFont="1" applyFill="1" applyBorder="1" applyAlignment="1">
      <alignment horizontal="left" vertical="center"/>
    </xf>
    <xf numFmtId="168" fontId="29" fillId="7" borderId="298" xfId="9" applyNumberFormat="1" applyFont="1" applyFill="1" applyBorder="1" applyAlignment="1">
      <alignment vertical="center"/>
    </xf>
    <xf numFmtId="168" fontId="29" fillId="0" borderId="0" xfId="9" applyNumberFormat="1" applyFont="1" applyAlignment="1">
      <alignment vertical="center"/>
    </xf>
    <xf numFmtId="168" fontId="9" fillId="0" borderId="305" xfId="9" applyNumberFormat="1" applyFont="1" applyBorder="1" applyAlignment="1">
      <alignment vertical="center" wrapText="1"/>
    </xf>
    <xf numFmtId="168" fontId="29" fillId="0" borderId="298" xfId="9" applyNumberFormat="1" applyFont="1" applyBorder="1" applyAlignment="1">
      <alignment horizontal="left" vertical="center"/>
    </xf>
    <xf numFmtId="168" fontId="29" fillId="0" borderId="298" xfId="9" applyNumberFormat="1" applyFont="1" applyBorder="1" applyAlignment="1">
      <alignment horizontal="center" vertical="center"/>
    </xf>
    <xf numFmtId="168" fontId="9" fillId="0" borderId="5" xfId="9" applyNumberFormat="1" applyFont="1" applyBorder="1" applyAlignment="1">
      <alignment vertical="center"/>
    </xf>
    <xf numFmtId="168" fontId="16" fillId="15" borderId="298" xfId="9" applyNumberFormat="1" applyFont="1" applyFill="1" applyBorder="1" applyAlignment="1">
      <alignment vertical="center"/>
    </xf>
    <xf numFmtId="168" fontId="16" fillId="0" borderId="298" xfId="17" applyNumberFormat="1" applyFont="1" applyBorder="1" applyAlignment="1">
      <alignment horizontal="right" vertical="center"/>
    </xf>
    <xf numFmtId="14" fontId="29" fillId="8" borderId="221" xfId="9" applyNumberFormat="1" applyFont="1" applyFill="1" applyBorder="1" applyAlignment="1">
      <alignment horizontal="center" vertical="center"/>
    </xf>
    <xf numFmtId="0" fontId="29" fillId="7" borderId="320" xfId="14" applyFont="1" applyFill="1" applyBorder="1" applyAlignment="1">
      <alignment horizontal="center" vertical="center"/>
    </xf>
    <xf numFmtId="0" fontId="16" fillId="0" borderId="229" xfId="14" applyFont="1" applyBorder="1" applyAlignment="1">
      <alignment horizontal="left" vertical="center" wrapText="1"/>
    </xf>
    <xf numFmtId="0" fontId="16" fillId="0" borderId="229" xfId="14" applyFont="1" applyBorder="1" applyAlignment="1">
      <alignment horizontal="center" vertical="center" wrapText="1"/>
    </xf>
    <xf numFmtId="170" fontId="16" fillId="15" borderId="229" xfId="14" applyNumberFormat="1" applyFont="1" applyFill="1" applyBorder="1" applyAlignment="1">
      <alignment horizontal="right" vertical="center" wrapText="1"/>
    </xf>
    <xf numFmtId="0" fontId="29" fillId="0" borderId="229" xfId="14" applyFont="1" applyBorder="1" applyAlignment="1">
      <alignment horizontal="left" vertical="center" wrapText="1"/>
    </xf>
    <xf numFmtId="0" fontId="29" fillId="0" borderId="229" xfId="14" applyFont="1" applyBorder="1" applyAlignment="1">
      <alignment horizontal="center" vertical="center" wrapText="1"/>
    </xf>
    <xf numFmtId="3" fontId="29" fillId="15" borderId="229" xfId="14" applyNumberFormat="1" applyFont="1" applyFill="1" applyBorder="1" applyAlignment="1">
      <alignment horizontal="right" vertical="center" wrapText="1"/>
    </xf>
    <xf numFmtId="0" fontId="24" fillId="0" borderId="229" xfId="14" applyFont="1" applyBorder="1" applyAlignment="1">
      <alignment horizontal="center" vertical="center" wrapText="1"/>
    </xf>
    <xf numFmtId="168" fontId="29" fillId="15" borderId="229" xfId="9" applyNumberFormat="1" applyFont="1" applyFill="1" applyBorder="1" applyAlignment="1">
      <alignment vertical="center"/>
    </xf>
    <xf numFmtId="3" fontId="16" fillId="15" borderId="229" xfId="14" applyNumberFormat="1" applyFont="1" applyFill="1" applyBorder="1" applyAlignment="1">
      <alignment horizontal="right" vertical="center" wrapText="1"/>
    </xf>
    <xf numFmtId="0" fontId="29" fillId="7" borderId="229" xfId="14" applyFont="1" applyFill="1" applyBorder="1" applyAlignment="1">
      <alignment horizontal="left" vertical="center" wrapText="1"/>
    </xf>
    <xf numFmtId="0" fontId="29" fillId="7" borderId="229" xfId="14" applyFont="1" applyFill="1" applyBorder="1" applyAlignment="1">
      <alignment horizontal="center" vertical="center" wrapText="1"/>
    </xf>
    <xf numFmtId="3" fontId="29" fillId="7" borderId="229" xfId="14" applyNumberFormat="1" applyFont="1" applyFill="1" applyBorder="1" applyAlignment="1">
      <alignment vertical="center" wrapText="1"/>
    </xf>
    <xf numFmtId="168" fontId="29" fillId="7" borderId="229" xfId="9" applyNumberFormat="1" applyFont="1" applyFill="1" applyBorder="1" applyAlignment="1">
      <alignment vertical="center"/>
    </xf>
    <xf numFmtId="3" fontId="17" fillId="13" borderId="229" xfId="14" applyNumberFormat="1" applyFont="1" applyFill="1" applyBorder="1" applyAlignment="1">
      <alignment horizontal="right" vertical="center" wrapText="1"/>
    </xf>
    <xf numFmtId="0" fontId="29" fillId="7" borderId="229" xfId="14" applyFont="1" applyFill="1" applyBorder="1" applyAlignment="1">
      <alignment vertical="center" wrapText="1"/>
    </xf>
    <xf numFmtId="0" fontId="16" fillId="7" borderId="229" xfId="14" applyFont="1" applyFill="1" applyBorder="1" applyAlignment="1">
      <alignment horizontal="center" vertical="center" wrapText="1"/>
    </xf>
    <xf numFmtId="3" fontId="16" fillId="7" borderId="229" xfId="14" applyNumberFormat="1" applyFont="1" applyFill="1" applyBorder="1" applyAlignment="1">
      <alignment horizontal="right" vertical="center" wrapText="1"/>
    </xf>
    <xf numFmtId="3" fontId="16" fillId="0" borderId="229" xfId="14" applyNumberFormat="1" applyFont="1" applyBorder="1" applyAlignment="1">
      <alignment horizontal="right" vertical="center" wrapText="1"/>
    </xf>
    <xf numFmtId="41" fontId="16" fillId="0" borderId="120" xfId="14" applyNumberFormat="1" applyFont="1" applyBorder="1" applyAlignment="1">
      <alignment vertical="center" wrapText="1"/>
    </xf>
    <xf numFmtId="196" fontId="16" fillId="0" borderId="113" xfId="1" applyNumberFormat="1" applyFont="1" applyBorder="1" applyAlignment="1">
      <alignment horizontal="center" vertical="center" wrapText="1"/>
    </xf>
    <xf numFmtId="41" fontId="29" fillId="0" borderId="120" xfId="14" applyNumberFormat="1" applyFont="1" applyBorder="1" applyAlignment="1">
      <alignment vertical="center" wrapText="1"/>
    </xf>
    <xf numFmtId="196" fontId="29" fillId="0" borderId="113" xfId="1" applyNumberFormat="1" applyFont="1" applyBorder="1" applyAlignment="1">
      <alignment horizontal="center" vertical="center" wrapText="1"/>
    </xf>
    <xf numFmtId="41" fontId="29" fillId="100" borderId="121" xfId="14" applyNumberFormat="1" applyFont="1" applyFill="1" applyBorder="1" applyAlignment="1">
      <alignment vertical="center" wrapText="1"/>
    </xf>
    <xf numFmtId="196" fontId="29" fillId="100" borderId="115" xfId="1" applyNumberFormat="1" applyFont="1" applyFill="1" applyBorder="1" applyAlignment="1">
      <alignment horizontal="center" vertical="center" wrapText="1"/>
    </xf>
    <xf numFmtId="41" fontId="16" fillId="100" borderId="121" xfId="14" applyNumberFormat="1" applyFont="1" applyFill="1" applyBorder="1" applyAlignment="1">
      <alignment vertical="center" wrapText="1"/>
    </xf>
    <xf numFmtId="196" fontId="16" fillId="100" borderId="115" xfId="1" applyNumberFormat="1" applyFont="1" applyFill="1" applyBorder="1" applyAlignment="1">
      <alignment horizontal="center" vertical="center" wrapText="1"/>
    </xf>
    <xf numFmtId="41" fontId="16" fillId="100" borderId="120" xfId="14" applyNumberFormat="1" applyFont="1" applyFill="1" applyBorder="1" applyAlignment="1">
      <alignment vertical="center" wrapText="1"/>
    </xf>
    <xf numFmtId="196" fontId="16" fillId="100" borderId="113" xfId="1" applyNumberFormat="1" applyFont="1" applyFill="1" applyBorder="1" applyAlignment="1">
      <alignment horizontal="center" vertical="center" wrapText="1"/>
    </xf>
    <xf numFmtId="41" fontId="29" fillId="100" borderId="328" xfId="14" applyNumberFormat="1" applyFont="1" applyFill="1" applyBorder="1" applyAlignment="1">
      <alignment vertical="center" wrapText="1"/>
    </xf>
    <xf numFmtId="196" fontId="29" fillId="100" borderId="117" xfId="1" applyNumberFormat="1" applyFont="1" applyFill="1" applyBorder="1" applyAlignment="1">
      <alignment horizontal="center" vertical="center" wrapText="1"/>
    </xf>
    <xf numFmtId="168" fontId="29" fillId="8" borderId="298" xfId="17" applyNumberFormat="1" applyFont="1" applyFill="1" applyBorder="1" applyAlignment="1">
      <alignment horizontal="left" vertical="center" wrapText="1"/>
    </xf>
    <xf numFmtId="165" fontId="29" fillId="8" borderId="298" xfId="18" applyFont="1" applyFill="1" applyBorder="1" applyAlignment="1">
      <alignment horizontal="right" vertical="center"/>
    </xf>
    <xf numFmtId="168" fontId="16" fillId="10" borderId="298" xfId="17" applyNumberFormat="1" applyFont="1" applyFill="1" applyBorder="1" applyAlignment="1">
      <alignment vertical="center" wrapText="1"/>
    </xf>
    <xf numFmtId="168" fontId="29" fillId="10" borderId="298" xfId="17" applyNumberFormat="1" applyFont="1" applyFill="1" applyBorder="1" applyAlignment="1">
      <alignment horizontal="center" vertical="center" wrapText="1"/>
    </xf>
    <xf numFmtId="168" fontId="16" fillId="15" borderId="298" xfId="17" applyNumberFormat="1" applyFont="1" applyFill="1" applyBorder="1" applyAlignment="1">
      <alignment horizontal="right" vertical="center"/>
    </xf>
    <xf numFmtId="168" fontId="29" fillId="0" borderId="298" xfId="17" applyNumberFormat="1" applyFont="1" applyBorder="1" applyAlignment="1">
      <alignment horizontal="right" vertical="center"/>
    </xf>
    <xf numFmtId="168" fontId="16" fillId="10" borderId="298" xfId="17" applyNumberFormat="1" applyFont="1" applyFill="1" applyBorder="1" applyAlignment="1">
      <alignment horizontal="center" vertical="center" wrapText="1"/>
    </xf>
    <xf numFmtId="168" fontId="29" fillId="7" borderId="298" xfId="17" applyNumberFormat="1" applyFont="1" applyFill="1" applyBorder="1" applyAlignment="1">
      <alignment horizontal="left" vertical="center" wrapText="1"/>
    </xf>
    <xf numFmtId="168" fontId="29" fillId="7" borderId="298" xfId="17" applyNumberFormat="1" applyFont="1" applyFill="1" applyBorder="1" applyAlignment="1">
      <alignment horizontal="right" vertical="center"/>
    </xf>
    <xf numFmtId="168" fontId="29" fillId="15" borderId="298" xfId="17" applyNumberFormat="1" applyFont="1" applyFill="1" applyBorder="1" applyAlignment="1">
      <alignment horizontal="right" vertical="center"/>
    </xf>
    <xf numFmtId="168" fontId="16" fillId="7" borderId="298" xfId="17" applyNumberFormat="1" applyFont="1" applyFill="1" applyBorder="1" applyAlignment="1">
      <alignment horizontal="center" vertical="center" wrapText="1"/>
    </xf>
    <xf numFmtId="49" fontId="29" fillId="8" borderId="298" xfId="17" applyNumberFormat="1" applyFont="1" applyFill="1" applyBorder="1" applyAlignment="1">
      <alignment horizontal="center" vertical="center" wrapText="1"/>
    </xf>
    <xf numFmtId="41" fontId="8" fillId="7" borderId="298" xfId="10" applyFont="1" applyFill="1" applyBorder="1" applyAlignment="1">
      <alignment horizontal="center" vertical="center" wrapText="1"/>
    </xf>
    <xf numFmtId="17" fontId="8" fillId="7" borderId="298" xfId="41" applyNumberFormat="1" applyFont="1" applyFill="1" applyBorder="1" applyAlignment="1">
      <alignment horizontal="center" vertical="center" wrapText="1"/>
    </xf>
    <xf numFmtId="0" fontId="9" fillId="0" borderId="298" xfId="41" applyFont="1" applyBorder="1" applyAlignment="1">
      <alignment horizontal="left" vertical="center" wrapText="1"/>
    </xf>
    <xf numFmtId="168" fontId="9" fillId="0" borderId="298" xfId="10" applyNumberFormat="1" applyFont="1" applyBorder="1" applyAlignment="1">
      <alignment horizontal="right" vertical="center"/>
    </xf>
    <xf numFmtId="10" fontId="9" fillId="0" borderId="298" xfId="0" applyNumberFormat="1" applyFont="1" applyBorder="1" applyAlignment="1">
      <alignment horizontal="center" vertical="center"/>
    </xf>
    <xf numFmtId="0" fontId="8" fillId="0" borderId="298" xfId="41" applyFont="1" applyBorder="1" applyAlignment="1">
      <alignment horizontal="left" vertical="center" wrapText="1"/>
    </xf>
    <xf numFmtId="168" fontId="8" fillId="0" borderId="298" xfId="10" applyNumberFormat="1" applyFont="1" applyBorder="1" applyAlignment="1">
      <alignment horizontal="right" vertical="center"/>
    </xf>
    <xf numFmtId="0" fontId="8" fillId="8" borderId="298" xfId="0" applyFont="1" applyFill="1" applyBorder="1" applyAlignment="1">
      <alignment vertical="center"/>
    </xf>
    <xf numFmtId="10" fontId="8" fillId="8" borderId="298" xfId="0" applyNumberFormat="1" applyFont="1" applyFill="1" applyBorder="1" applyAlignment="1">
      <alignment horizontal="center" vertical="center"/>
    </xf>
    <xf numFmtId="0" fontId="8" fillId="7" borderId="305" xfId="41" applyFont="1" applyFill="1" applyBorder="1" applyAlignment="1">
      <alignment horizontal="left" vertical="center" wrapText="1"/>
    </xf>
    <xf numFmtId="168" fontId="100" fillId="0" borderId="229" xfId="14" applyNumberFormat="1" applyFont="1" applyBorder="1" applyAlignment="1">
      <alignment horizontal="right"/>
    </xf>
    <xf numFmtId="41" fontId="9" fillId="0" borderId="55" xfId="4" applyFont="1" applyFill="1" applyBorder="1" applyAlignment="1">
      <alignment horizontal="right" vertical="center" wrapText="1"/>
    </xf>
    <xf numFmtId="0" fontId="26" fillId="0" borderId="317" xfId="0" applyFont="1" applyBorder="1" applyAlignment="1">
      <alignment horizontal="justify" vertical="center" wrapText="1"/>
    </xf>
    <xf numFmtId="0" fontId="9" fillId="0" borderId="46" xfId="36" applyFont="1" applyBorder="1" applyAlignment="1">
      <alignment horizontal="justify" vertical="center" wrapText="1"/>
    </xf>
    <xf numFmtId="0" fontId="10" fillId="0" borderId="28" xfId="0" applyFont="1" applyBorder="1"/>
    <xf numFmtId="3" fontId="26" fillId="0" borderId="173" xfId="0" applyNumberFormat="1" applyFont="1" applyBorder="1" applyAlignment="1">
      <alignment vertical="center"/>
    </xf>
    <xf numFmtId="168" fontId="9" fillId="0" borderId="18" xfId="37" applyNumberFormat="1" applyFont="1" applyBorder="1" applyAlignment="1">
      <alignment vertical="center"/>
    </xf>
    <xf numFmtId="14" fontId="11" fillId="7" borderId="49" xfId="0" applyNumberFormat="1" applyFont="1" applyFill="1" applyBorder="1" applyAlignment="1">
      <alignment horizontal="center" vertical="center" wrapText="1"/>
    </xf>
    <xf numFmtId="3" fontId="0" fillId="0" borderId="0" xfId="0" applyNumberFormat="1"/>
    <xf numFmtId="171" fontId="29" fillId="7" borderId="305" xfId="26" applyNumberFormat="1" applyFont="1" applyFill="1" applyBorder="1" applyAlignment="1">
      <alignment horizontal="center" vertical="center" wrapText="1"/>
    </xf>
    <xf numFmtId="0" fontId="16" fillId="0" borderId="298" xfId="30" applyFont="1" applyBorder="1" applyAlignment="1">
      <alignment vertical="center"/>
    </xf>
    <xf numFmtId="178" fontId="16" fillId="0" borderId="298" xfId="31" applyNumberFormat="1" applyFont="1" applyBorder="1" applyAlignment="1">
      <alignment horizontal="right" vertical="center"/>
    </xf>
    <xf numFmtId="178" fontId="16" fillId="0" borderId="298" xfId="31" applyNumberFormat="1" applyFont="1" applyBorder="1" applyAlignment="1">
      <alignment vertical="center"/>
    </xf>
    <xf numFmtId="0" fontId="29" fillId="8" borderId="298" xfId="30" applyFont="1" applyFill="1" applyBorder="1" applyAlignment="1">
      <alignment vertical="center"/>
    </xf>
    <xf numFmtId="178" fontId="29" fillId="8" borderId="298" xfId="31" applyNumberFormat="1" applyFont="1" applyFill="1" applyBorder="1" applyAlignment="1">
      <alignment vertical="center"/>
    </xf>
    <xf numFmtId="14" fontId="29" fillId="8" borderId="305" xfId="15" applyNumberFormat="1" applyFont="1" applyFill="1" applyBorder="1" applyAlignment="1">
      <alignment horizontal="center" vertical="center" wrapText="1"/>
    </xf>
    <xf numFmtId="41" fontId="24" fillId="0" borderId="294" xfId="4" applyFont="1" applyBorder="1" applyAlignment="1">
      <alignment horizontal="right"/>
    </xf>
    <xf numFmtId="14" fontId="29" fillId="7" borderId="229" xfId="0" applyNumberFormat="1" applyFont="1" applyFill="1" applyBorder="1" applyAlignment="1">
      <alignment horizontal="center" vertical="center" wrapText="1"/>
    </xf>
    <xf numFmtId="0" fontId="29" fillId="7" borderId="229" xfId="0" applyFont="1" applyFill="1" applyBorder="1" applyAlignment="1">
      <alignment horizontal="center" vertical="center" wrapText="1"/>
    </xf>
    <xf numFmtId="0" fontId="16" fillId="0" borderId="229" xfId="0" applyFont="1" applyBorder="1" applyAlignment="1">
      <alignment horizontal="justify" vertical="center" wrapText="1"/>
    </xf>
    <xf numFmtId="0" fontId="29" fillId="7" borderId="229" xfId="0" applyFont="1" applyFill="1" applyBorder="1" applyAlignment="1">
      <alignment horizontal="justify" vertical="center" wrapText="1"/>
    </xf>
    <xf numFmtId="168" fontId="29" fillId="7" borderId="229" xfId="1" applyNumberFormat="1" applyFont="1" applyFill="1" applyBorder="1" applyAlignment="1">
      <alignment horizontal="right" vertical="center" wrapText="1"/>
    </xf>
    <xf numFmtId="168" fontId="16" fillId="0" borderId="229" xfId="0" applyNumberFormat="1" applyFont="1" applyBorder="1" applyAlignment="1">
      <alignment horizontal="right" vertical="center" wrapText="1"/>
    </xf>
    <xf numFmtId="171" fontId="104" fillId="7" borderId="221" xfId="0" applyNumberFormat="1" applyFont="1" applyFill="1" applyBorder="1" applyAlignment="1">
      <alignment horizontal="center" vertical="center" wrapText="1"/>
    </xf>
    <xf numFmtId="14" fontId="29" fillId="7" borderId="320" xfId="0" applyNumberFormat="1" applyFont="1" applyFill="1" applyBorder="1" applyAlignment="1">
      <alignment horizontal="center" vertical="center" wrapText="1"/>
    </xf>
    <xf numFmtId="168" fontId="16" fillId="0" borderId="229" xfId="1" applyNumberFormat="1" applyFont="1" applyBorder="1" applyAlignment="1">
      <alignment horizontal="right" vertical="center" wrapText="1"/>
    </xf>
    <xf numFmtId="168" fontId="29" fillId="7" borderId="229" xfId="0" applyNumberFormat="1" applyFont="1" applyFill="1" applyBorder="1" applyAlignment="1">
      <alignment horizontal="right" vertical="center" wrapText="1"/>
    </xf>
    <xf numFmtId="171" fontId="104" fillId="7" borderId="320" xfId="0" applyNumberFormat="1" applyFont="1" applyFill="1" applyBorder="1" applyAlignment="1">
      <alignment horizontal="center" vertical="center" wrapText="1"/>
    </xf>
    <xf numFmtId="14" fontId="29" fillId="7" borderId="320" xfId="0" applyNumberFormat="1" applyFont="1" applyFill="1" applyBorder="1" applyAlignment="1">
      <alignment horizontal="center" vertical="top" wrapText="1"/>
    </xf>
    <xf numFmtId="0" fontId="29" fillId="0" borderId="229" xfId="0" applyFont="1" applyBorder="1" applyAlignment="1">
      <alignment horizontal="justify" vertical="center" wrapText="1"/>
    </xf>
    <xf numFmtId="3" fontId="16" fillId="0" borderId="229" xfId="0" applyNumberFormat="1" applyFont="1" applyBorder="1" applyAlignment="1">
      <alignment horizontal="right" vertical="center" wrapText="1"/>
    </xf>
    <xf numFmtId="3" fontId="16" fillId="15" borderId="229" xfId="0" applyNumberFormat="1" applyFont="1" applyFill="1" applyBorder="1" applyAlignment="1">
      <alignment horizontal="right" vertical="center" wrapText="1"/>
    </xf>
    <xf numFmtId="168" fontId="16" fillId="0" borderId="229" xfId="0" applyNumberFormat="1" applyFont="1" applyBorder="1" applyAlignment="1">
      <alignment horizontal="justify" vertical="center" wrapText="1"/>
    </xf>
    <xf numFmtId="168" fontId="16" fillId="15" borderId="229" xfId="0" applyNumberFormat="1" applyFont="1" applyFill="1" applyBorder="1" applyAlignment="1">
      <alignment horizontal="right" vertical="center" wrapText="1"/>
    </xf>
    <xf numFmtId="168" fontId="16" fillId="0" borderId="320" xfId="0" applyNumberFormat="1" applyFont="1" applyBorder="1" applyAlignment="1">
      <alignment horizontal="right" vertical="center" wrapText="1"/>
    </xf>
    <xf numFmtId="168" fontId="16" fillId="0" borderId="221" xfId="1" applyNumberFormat="1" applyFont="1" applyFill="1" applyBorder="1" applyAlignment="1">
      <alignment horizontal="right" vertical="center" wrapText="1"/>
    </xf>
    <xf numFmtId="168" fontId="29" fillId="8" borderId="5" xfId="9" applyNumberFormat="1" applyFont="1" applyFill="1" applyBorder="1" applyAlignment="1">
      <alignment horizontal="left" vertical="center"/>
    </xf>
    <xf numFmtId="168" fontId="29" fillId="8" borderId="5" xfId="9" applyNumberFormat="1" applyFont="1" applyFill="1" applyBorder="1" applyAlignment="1">
      <alignment horizontal="center" vertical="center"/>
    </xf>
    <xf numFmtId="41" fontId="29" fillId="100" borderId="108" xfId="9" applyNumberFormat="1" applyFont="1" applyFill="1" applyBorder="1" applyAlignment="1">
      <alignment horizontal="center" vertical="center"/>
    </xf>
    <xf numFmtId="41" fontId="29" fillId="100" borderId="110" xfId="9" applyNumberFormat="1" applyFont="1" applyFill="1" applyBorder="1" applyAlignment="1">
      <alignment horizontal="center" vertical="center"/>
    </xf>
    <xf numFmtId="196" fontId="29" fillId="100" borderId="109" xfId="1" applyNumberFormat="1" applyFont="1" applyFill="1" applyBorder="1" applyAlignment="1">
      <alignment horizontal="center" vertical="center"/>
    </xf>
    <xf numFmtId="196" fontId="29" fillId="100" borderId="111" xfId="1" applyNumberFormat="1" applyFont="1" applyFill="1" applyBorder="1" applyAlignment="1">
      <alignment horizontal="center" vertical="center"/>
    </xf>
    <xf numFmtId="168" fontId="29" fillId="8" borderId="305" xfId="9" applyNumberFormat="1" applyFont="1" applyFill="1" applyBorder="1" applyAlignment="1">
      <alignment horizontal="left" vertical="center"/>
    </xf>
    <xf numFmtId="168" fontId="29" fillId="8" borderId="305" xfId="9" applyNumberFormat="1" applyFont="1" applyFill="1" applyBorder="1" applyAlignment="1">
      <alignment horizontal="center" vertical="center"/>
    </xf>
    <xf numFmtId="168" fontId="29" fillId="100" borderId="118" xfId="9" applyNumberFormat="1" applyFont="1" applyFill="1" applyBorder="1" applyAlignment="1">
      <alignment horizontal="center" vertical="center"/>
    </xf>
    <xf numFmtId="168" fontId="29" fillId="100" borderId="119" xfId="9" applyNumberFormat="1" applyFont="1" applyFill="1" applyBorder="1" applyAlignment="1">
      <alignment horizontal="center" vertical="center"/>
    </xf>
    <xf numFmtId="196" fontId="29" fillId="100" borderId="109" xfId="9" applyNumberFormat="1" applyFont="1" applyFill="1" applyBorder="1" applyAlignment="1">
      <alignment horizontal="center" vertical="center"/>
    </xf>
    <xf numFmtId="196" fontId="29" fillId="100" borderId="111" xfId="9" applyNumberFormat="1" applyFont="1" applyFill="1" applyBorder="1" applyAlignment="1">
      <alignment horizontal="center" vertical="center"/>
    </xf>
    <xf numFmtId="168" fontId="29" fillId="8" borderId="298" xfId="9" applyNumberFormat="1" applyFont="1" applyFill="1" applyBorder="1" applyAlignment="1">
      <alignment horizontal="left" vertical="center"/>
    </xf>
    <xf numFmtId="168" fontId="29" fillId="8" borderId="305" xfId="12" applyNumberFormat="1" applyFont="1" applyFill="1" applyBorder="1" applyAlignment="1">
      <alignment horizontal="left" vertical="center"/>
    </xf>
    <xf numFmtId="168" fontId="16" fillId="0" borderId="25" xfId="0" applyNumberFormat="1" applyFont="1" applyBorder="1" applyAlignment="1">
      <alignment vertical="center"/>
    </xf>
    <xf numFmtId="168" fontId="8" fillId="8" borderId="152" xfId="9" applyNumberFormat="1" applyFont="1" applyFill="1" applyBorder="1" applyAlignment="1">
      <alignment horizontal="center" vertical="center"/>
    </xf>
    <xf numFmtId="168" fontId="8" fillId="8" borderId="329" xfId="9" applyNumberFormat="1" applyFont="1" applyFill="1" applyBorder="1" applyAlignment="1">
      <alignment horizontal="center" vertical="center"/>
    </xf>
    <xf numFmtId="168" fontId="8" fillId="8" borderId="153" xfId="9" applyNumberFormat="1" applyFont="1" applyFill="1" applyBorder="1" applyAlignment="1">
      <alignment horizontal="center" vertical="center"/>
    </xf>
    <xf numFmtId="0" fontId="29" fillId="7" borderId="229" xfId="14" applyFont="1" applyFill="1" applyBorder="1" applyAlignment="1">
      <alignment horizontal="left" vertical="center"/>
    </xf>
    <xf numFmtId="0" fontId="29" fillId="7" borderId="229" xfId="14" applyFont="1" applyFill="1" applyBorder="1" applyAlignment="1">
      <alignment horizontal="center" vertical="center"/>
    </xf>
    <xf numFmtId="41" fontId="29" fillId="100" borderId="118" xfId="14" applyNumberFormat="1" applyFont="1" applyFill="1" applyBorder="1" applyAlignment="1">
      <alignment horizontal="center" vertical="center"/>
    </xf>
    <xf numFmtId="41" fontId="29" fillId="100" borderId="119" xfId="14" applyNumberFormat="1" applyFont="1" applyFill="1" applyBorder="1" applyAlignment="1">
      <alignment horizontal="center" vertical="center"/>
    </xf>
    <xf numFmtId="196" fontId="29" fillId="100" borderId="109" xfId="14" applyNumberFormat="1" applyFont="1" applyFill="1" applyBorder="1" applyAlignment="1">
      <alignment horizontal="center" vertical="center"/>
    </xf>
    <xf numFmtId="196" fontId="29" fillId="100" borderId="111" xfId="14" applyNumberFormat="1" applyFont="1" applyFill="1" applyBorder="1" applyAlignment="1">
      <alignment horizontal="center" vertical="center"/>
    </xf>
    <xf numFmtId="165" fontId="29" fillId="8" borderId="305" xfId="18" applyFont="1" applyFill="1" applyBorder="1" applyAlignment="1">
      <alignment horizontal="center" vertical="center" wrapText="1"/>
    </xf>
    <xf numFmtId="165" fontId="29" fillId="8" borderId="25" xfId="18" applyFont="1" applyFill="1" applyBorder="1" applyAlignment="1">
      <alignment horizontal="center" vertical="center" wrapText="1"/>
    </xf>
    <xf numFmtId="168" fontId="29" fillId="8" borderId="305" xfId="17" applyNumberFormat="1" applyFont="1" applyFill="1" applyBorder="1" applyAlignment="1">
      <alignment horizontal="center" vertical="center" wrapText="1"/>
    </xf>
    <xf numFmtId="168" fontId="29" fillId="8" borderId="25" xfId="17" applyNumberFormat="1" applyFont="1" applyFill="1" applyBorder="1" applyAlignment="1">
      <alignment horizontal="center" vertical="center" wrapText="1"/>
    </xf>
    <xf numFmtId="168" fontId="29" fillId="8" borderId="298" xfId="17" applyNumberFormat="1" applyFont="1" applyFill="1" applyBorder="1" applyAlignment="1">
      <alignment horizontal="center" vertical="center" wrapText="1"/>
    </xf>
    <xf numFmtId="168" fontId="29" fillId="8" borderId="5" xfId="17" applyNumberFormat="1" applyFont="1" applyFill="1" applyBorder="1" applyAlignment="1">
      <alignment horizontal="center" vertical="center" wrapText="1"/>
    </xf>
    <xf numFmtId="168" fontId="70" fillId="0" borderId="0" xfId="0" applyNumberFormat="1" applyFont="1" applyAlignment="1">
      <alignment horizontal="justify" vertical="top" wrapText="1"/>
    </xf>
    <xf numFmtId="14" fontId="25" fillId="7" borderId="49" xfId="0" applyNumberFormat="1" applyFont="1" applyFill="1" applyBorder="1" applyAlignment="1">
      <alignment horizontal="center" vertical="center" wrapText="1"/>
    </xf>
    <xf numFmtId="0" fontId="24" fillId="0" borderId="16" xfId="0" applyFont="1" applyBorder="1" applyAlignment="1">
      <alignment horizontal="center" vertical="center" wrapText="1"/>
    </xf>
    <xf numFmtId="0" fontId="122" fillId="7" borderId="49" xfId="0" applyFont="1" applyFill="1" applyBorder="1" applyAlignment="1">
      <alignment horizontal="center" vertical="center" wrapText="1"/>
    </xf>
    <xf numFmtId="0" fontId="122" fillId="7" borderId="52" xfId="0" applyFont="1" applyFill="1" applyBorder="1" applyAlignment="1">
      <alignment horizontal="center" vertical="center" wrapText="1"/>
    </xf>
    <xf numFmtId="0" fontId="122" fillId="7" borderId="16" xfId="0" applyFont="1" applyFill="1" applyBorder="1" applyAlignment="1">
      <alignment horizontal="center" vertical="center" wrapText="1"/>
    </xf>
    <xf numFmtId="0" fontId="29" fillId="7" borderId="50" xfId="0" applyFont="1" applyFill="1" applyBorder="1" applyAlignment="1">
      <alignment horizontal="center" vertical="center" wrapText="1"/>
    </xf>
    <xf numFmtId="0" fontId="29" fillId="7" borderId="53" xfId="0" applyFont="1" applyFill="1" applyBorder="1" applyAlignment="1">
      <alignment horizontal="center" vertical="center" wrapText="1"/>
    </xf>
    <xf numFmtId="0" fontId="121" fillId="7" borderId="19" xfId="0" applyFont="1" applyFill="1" applyBorder="1" applyAlignment="1">
      <alignment horizontal="left"/>
    </xf>
    <xf numFmtId="0" fontId="121" fillId="7" borderId="36" xfId="0" applyFont="1" applyFill="1" applyBorder="1" applyAlignment="1">
      <alignment horizontal="left"/>
    </xf>
    <xf numFmtId="0" fontId="122" fillId="7" borderId="18" xfId="0" applyFont="1" applyFill="1" applyBorder="1" applyAlignment="1">
      <alignment horizontal="center" vertical="center" wrapText="1"/>
    </xf>
    <xf numFmtId="0" fontId="122" fillId="7" borderId="106" xfId="0" applyFont="1" applyFill="1" applyBorder="1" applyAlignment="1">
      <alignment horizontal="center" vertical="center" wrapText="1"/>
    </xf>
    <xf numFmtId="0" fontId="122" fillId="7" borderId="82" xfId="0" applyFont="1" applyFill="1" applyBorder="1" applyAlignment="1">
      <alignment horizontal="center" vertical="center" wrapText="1"/>
    </xf>
    <xf numFmtId="0" fontId="29" fillId="7" borderId="18" xfId="0" applyFont="1" applyFill="1" applyBorder="1" applyAlignment="1">
      <alignment horizontal="center" vertical="center" wrapText="1"/>
    </xf>
    <xf numFmtId="0" fontId="29" fillId="7" borderId="49" xfId="0" applyFont="1" applyFill="1" applyBorder="1" applyAlignment="1">
      <alignment horizontal="center" vertical="center" wrapText="1"/>
    </xf>
    <xf numFmtId="0" fontId="29" fillId="7" borderId="52"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7" borderId="106" xfId="0" applyFont="1" applyFill="1" applyBorder="1" applyAlignment="1">
      <alignment horizontal="center" vertical="center" wrapText="1"/>
    </xf>
    <xf numFmtId="0" fontId="28" fillId="7" borderId="82" xfId="0" applyFont="1" applyFill="1" applyBorder="1" applyAlignment="1">
      <alignment horizontal="center" vertical="center" wrapText="1"/>
    </xf>
    <xf numFmtId="0" fontId="106" fillId="7" borderId="60" xfId="0" applyFont="1" applyFill="1" applyBorder="1" applyAlignment="1">
      <alignment horizontal="left"/>
    </xf>
    <xf numFmtId="0" fontId="106" fillId="7" borderId="61" xfId="0" applyFont="1" applyFill="1" applyBorder="1" applyAlignment="1">
      <alignment horizontal="left"/>
    </xf>
    <xf numFmtId="0" fontId="106" fillId="7" borderId="62" xfId="0" applyFont="1" applyFill="1" applyBorder="1" applyAlignment="1">
      <alignment horizontal="left"/>
    </xf>
    <xf numFmtId="0" fontId="29" fillId="7" borderId="48" xfId="0" applyFont="1" applyFill="1" applyBorder="1" applyAlignment="1">
      <alignment horizontal="center" vertical="center" wrapText="1"/>
    </xf>
    <xf numFmtId="0" fontId="29" fillId="7" borderId="51" xfId="0" applyFont="1" applyFill="1" applyBorder="1" applyAlignment="1">
      <alignment horizontal="center" vertical="center" wrapText="1"/>
    </xf>
    <xf numFmtId="0" fontId="29" fillId="7" borderId="54" xfId="0" applyFont="1" applyFill="1" applyBorder="1" applyAlignment="1">
      <alignment horizontal="center" vertical="center" wrapText="1"/>
    </xf>
    <xf numFmtId="0" fontId="118" fillId="7" borderId="19" xfId="0" applyFont="1" applyFill="1" applyBorder="1" applyAlignment="1">
      <alignment horizontal="left"/>
    </xf>
    <xf numFmtId="0" fontId="118" fillId="7" borderId="36" xfId="0" applyFont="1" applyFill="1" applyBorder="1" applyAlignment="1">
      <alignment horizontal="left"/>
    </xf>
    <xf numFmtId="0" fontId="118" fillId="7" borderId="37" xfId="0" applyFont="1" applyFill="1" applyBorder="1" applyAlignment="1">
      <alignment horizontal="left"/>
    </xf>
    <xf numFmtId="0" fontId="28" fillId="7" borderId="49" xfId="0" applyFont="1" applyFill="1" applyBorder="1" applyAlignment="1">
      <alignment horizontal="center" vertical="center" wrapText="1"/>
    </xf>
    <xf numFmtId="0" fontId="28" fillId="7" borderId="52"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8" fillId="7" borderId="33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14" xfId="0" applyFont="1" applyFill="1" applyBorder="1" applyAlignment="1">
      <alignment horizontal="center" vertical="center"/>
    </xf>
    <xf numFmtId="0" fontId="8" fillId="9" borderId="31" xfId="30" applyFont="1" applyFill="1" applyBorder="1" applyAlignment="1">
      <alignment horizontal="left" vertical="center" wrapText="1"/>
    </xf>
    <xf numFmtId="0" fontId="8" fillId="9" borderId="29" xfId="30" applyFont="1" applyFill="1" applyBorder="1" applyAlignment="1">
      <alignment horizontal="left" vertical="center" wrapText="1"/>
    </xf>
    <xf numFmtId="3" fontId="8" fillId="9" borderId="31" xfId="30" applyNumberFormat="1" applyFont="1" applyFill="1" applyBorder="1" applyAlignment="1">
      <alignment horizontal="left" vertical="center" wrapText="1"/>
    </xf>
    <xf numFmtId="3" fontId="8" fillId="9" borderId="29" xfId="30" applyNumberFormat="1" applyFont="1" applyFill="1" applyBorder="1" applyAlignment="1">
      <alignment horizontal="left" vertical="center" wrapText="1"/>
    </xf>
    <xf numFmtId="0" fontId="22" fillId="9" borderId="80" xfId="0" applyFont="1" applyFill="1" applyBorder="1" applyAlignment="1">
      <alignment vertical="center" wrapText="1"/>
    </xf>
    <xf numFmtId="0" fontId="22" fillId="9" borderId="83" xfId="0" applyFont="1" applyFill="1" applyBorder="1" applyAlignment="1">
      <alignment vertical="center" wrapText="1"/>
    </xf>
    <xf numFmtId="0" fontId="22" fillId="9" borderId="135" xfId="0" applyFont="1" applyFill="1" applyBorder="1" applyAlignment="1">
      <alignment vertical="center" wrapText="1"/>
    </xf>
    <xf numFmtId="14" fontId="22" fillId="9" borderId="161" xfId="0" applyNumberFormat="1" applyFont="1" applyFill="1" applyBorder="1" applyAlignment="1">
      <alignment horizontal="center" vertical="center"/>
    </xf>
    <xf numFmtId="14" fontId="22" fillId="9" borderId="154" xfId="0" applyNumberFormat="1" applyFont="1" applyFill="1" applyBorder="1" applyAlignment="1">
      <alignment horizontal="center" vertical="center"/>
    </xf>
    <xf numFmtId="0" fontId="8" fillId="18" borderId="56" xfId="36" applyFont="1" applyFill="1" applyBorder="1" applyAlignment="1">
      <alignment horizontal="left" vertical="center" wrapText="1"/>
    </xf>
    <xf numFmtId="0" fontId="8" fillId="18" borderId="57" xfId="36" applyFont="1" applyFill="1" applyBorder="1" applyAlignment="1">
      <alignment horizontal="left" vertical="center" wrapText="1"/>
    </xf>
    <xf numFmtId="0" fontId="22" fillId="9" borderId="330" xfId="0" applyFont="1" applyFill="1" applyBorder="1" applyAlignment="1">
      <alignment vertical="center" wrapText="1"/>
    </xf>
    <xf numFmtId="0" fontId="22" fillId="9" borderId="331" xfId="0" applyFont="1" applyFill="1" applyBorder="1" applyAlignment="1">
      <alignment vertical="center" wrapText="1"/>
    </xf>
    <xf numFmtId="168" fontId="29" fillId="7" borderId="18" xfId="26" applyNumberFormat="1" applyFont="1" applyFill="1" applyBorder="1" applyAlignment="1">
      <alignment horizontal="left" vertical="center" wrapText="1"/>
    </xf>
    <xf numFmtId="168" fontId="29" fillId="7" borderId="18" xfId="26" applyNumberFormat="1" applyFont="1" applyFill="1" applyBorder="1" applyAlignment="1">
      <alignment horizontal="center" vertical="center" wrapText="1"/>
    </xf>
    <xf numFmtId="0" fontId="112" fillId="7" borderId="305" xfId="26" applyFont="1" applyFill="1" applyBorder="1" applyAlignment="1">
      <alignment horizontal="center" vertical="center" wrapText="1"/>
    </xf>
    <xf numFmtId="0" fontId="112" fillId="7" borderId="25" xfId="26" applyFont="1" applyFill="1" applyBorder="1" applyAlignment="1">
      <alignment horizontal="center" vertical="center" wrapText="1"/>
    </xf>
    <xf numFmtId="0" fontId="112" fillId="7" borderId="5" xfId="26" applyFont="1" applyFill="1" applyBorder="1" applyAlignment="1">
      <alignment horizontal="center" vertical="center" wrapText="1"/>
    </xf>
    <xf numFmtId="17" fontId="112" fillId="7" borderId="305" xfId="26" applyNumberFormat="1" applyFont="1" applyFill="1" applyBorder="1" applyAlignment="1">
      <alignment horizontal="center" vertical="center" wrapText="1"/>
    </xf>
    <xf numFmtId="17" fontId="112" fillId="7" borderId="25" xfId="26" applyNumberFormat="1" applyFont="1" applyFill="1" applyBorder="1" applyAlignment="1">
      <alignment horizontal="center" vertical="center" wrapText="1"/>
    </xf>
    <xf numFmtId="17" fontId="112" fillId="7" borderId="5" xfId="26" applyNumberFormat="1" applyFont="1" applyFill="1" applyBorder="1" applyAlignment="1">
      <alignment horizontal="center" vertical="center" wrapText="1"/>
    </xf>
    <xf numFmtId="0" fontId="112" fillId="7" borderId="298" xfId="26" applyFont="1" applyFill="1" applyBorder="1" applyAlignment="1">
      <alignment horizontal="center" vertical="center" wrapText="1"/>
    </xf>
    <xf numFmtId="17" fontId="112" fillId="7" borderId="298" xfId="26" applyNumberFormat="1" applyFont="1" applyFill="1" applyBorder="1" applyAlignment="1">
      <alignment horizontal="center" vertical="center" wrapText="1"/>
    </xf>
    <xf numFmtId="0" fontId="28" fillId="7" borderId="298" xfId="26" applyFont="1" applyFill="1" applyBorder="1" applyAlignment="1">
      <alignment horizontal="center" vertical="center" wrapText="1"/>
    </xf>
    <xf numFmtId="0" fontId="118" fillId="7" borderId="19" xfId="0" applyFont="1" applyFill="1" applyBorder="1" applyAlignment="1">
      <alignment horizontal="left" vertical="center"/>
    </xf>
    <xf numFmtId="0" fontId="118" fillId="7" borderId="36" xfId="0" applyFont="1" applyFill="1" applyBorder="1" applyAlignment="1">
      <alignment horizontal="left" vertical="center"/>
    </xf>
    <xf numFmtId="0" fontId="118" fillId="7" borderId="37" xfId="0" applyFont="1" applyFill="1" applyBorder="1" applyAlignment="1">
      <alignment horizontal="left" vertical="center"/>
    </xf>
    <xf numFmtId="0" fontId="8" fillId="7" borderId="49"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18" xfId="0" applyFont="1" applyFill="1" applyBorder="1" applyAlignment="1">
      <alignment horizontal="center" vertical="center"/>
    </xf>
    <xf numFmtId="0" fontId="118" fillId="7" borderId="60" xfId="0" applyFont="1" applyFill="1" applyBorder="1" applyAlignment="1">
      <alignment horizontal="left" vertical="center"/>
    </xf>
    <xf numFmtId="0" fontId="118" fillId="7" borderId="61" xfId="0" applyFont="1" applyFill="1" applyBorder="1" applyAlignment="1">
      <alignment horizontal="left" vertical="center"/>
    </xf>
    <xf numFmtId="0" fontId="118" fillId="7" borderId="62" xfId="0" applyFont="1" applyFill="1" applyBorder="1" applyAlignment="1">
      <alignment horizontal="left" vertical="center"/>
    </xf>
    <xf numFmtId="0" fontId="8" fillId="7" borderId="48"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8" fillId="7" borderId="19" xfId="0" applyFont="1" applyFill="1" applyBorder="1" applyAlignment="1">
      <alignment horizontal="center" vertical="center"/>
    </xf>
    <xf numFmtId="0" fontId="8" fillId="7" borderId="36"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39" xfId="0" applyFont="1" applyFill="1" applyBorder="1" applyAlignment="1">
      <alignment horizontal="center" vertical="center"/>
    </xf>
    <xf numFmtId="0" fontId="8" fillId="7" borderId="63" xfId="0" applyFont="1" applyFill="1" applyBorder="1" applyAlignment="1">
      <alignment horizontal="center" vertical="center"/>
    </xf>
    <xf numFmtId="0" fontId="8" fillId="7" borderId="64" xfId="0" applyFont="1" applyFill="1" applyBorder="1" applyAlignment="1">
      <alignment horizontal="center" vertical="center"/>
    </xf>
    <xf numFmtId="0" fontId="8" fillId="7" borderId="40" xfId="0" applyFont="1" applyFill="1" applyBorder="1" applyAlignment="1">
      <alignment horizontal="center" vertical="center"/>
    </xf>
    <xf numFmtId="0" fontId="8" fillId="7" borderId="65" xfId="0" applyFont="1" applyFill="1" applyBorder="1" applyAlignment="1">
      <alignment horizontal="center" vertical="center"/>
    </xf>
    <xf numFmtId="0" fontId="8" fillId="7" borderId="66" xfId="0" applyFont="1" applyFill="1" applyBorder="1" applyAlignment="1">
      <alignment horizontal="center" vertical="center"/>
    </xf>
    <xf numFmtId="0" fontId="29" fillId="7" borderId="49" xfId="24" applyFont="1" applyFill="1" applyBorder="1" applyAlignment="1">
      <alignment horizontal="left" vertical="center" wrapText="1"/>
    </xf>
    <xf numFmtId="0" fontId="29" fillId="7" borderId="16" xfId="24" applyFont="1" applyFill="1" applyBorder="1" applyAlignment="1">
      <alignment horizontal="left" vertical="center" wrapText="1"/>
    </xf>
    <xf numFmtId="0" fontId="29" fillId="7" borderId="49" xfId="24" applyFont="1" applyFill="1" applyBorder="1" applyAlignment="1">
      <alignment horizontal="left" vertical="center"/>
    </xf>
    <xf numFmtId="0" fontId="29" fillId="7" borderId="16" xfId="24" applyFont="1" applyFill="1" applyBorder="1" applyAlignment="1">
      <alignment horizontal="left" vertical="center"/>
    </xf>
    <xf numFmtId="0" fontId="29" fillId="7" borderId="298" xfId="30" applyFont="1" applyFill="1" applyBorder="1" applyAlignment="1">
      <alignment horizontal="left" vertical="center"/>
    </xf>
    <xf numFmtId="0" fontId="25" fillId="7" borderId="18" xfId="0" applyFont="1" applyFill="1" applyBorder="1" applyAlignment="1">
      <alignment horizontal="left" vertical="center" wrapText="1"/>
    </xf>
    <xf numFmtId="168" fontId="29" fillId="7" borderId="305" xfId="0" applyNumberFormat="1" applyFont="1" applyFill="1" applyBorder="1" applyAlignment="1">
      <alignment horizontal="left" vertical="center" wrapText="1"/>
    </xf>
    <xf numFmtId="168" fontId="29" fillId="7" borderId="25" xfId="0" applyNumberFormat="1" applyFont="1" applyFill="1" applyBorder="1" applyAlignment="1">
      <alignment horizontal="left" vertical="center" wrapText="1"/>
    </xf>
    <xf numFmtId="0" fontId="29" fillId="11" borderId="24" xfId="0" applyFont="1" applyFill="1" applyBorder="1" applyAlignment="1">
      <alignment horizontal="left" vertical="center"/>
    </xf>
    <xf numFmtId="168" fontId="7" fillId="8" borderId="2" xfId="9" applyNumberFormat="1" applyFont="1" applyFill="1" applyBorder="1" applyAlignment="1">
      <alignment horizontal="left" vertical="center"/>
    </xf>
    <xf numFmtId="168" fontId="7" fillId="8" borderId="4" xfId="9" applyNumberFormat="1" applyFont="1" applyFill="1" applyBorder="1" applyAlignment="1">
      <alignment horizontal="left" vertical="center"/>
    </xf>
    <xf numFmtId="168" fontId="7" fillId="8" borderId="7" xfId="9" applyNumberFormat="1" applyFont="1" applyFill="1" applyBorder="1" applyAlignment="1">
      <alignment horizontal="left" vertical="center"/>
    </xf>
    <xf numFmtId="168" fontId="8" fillId="8" borderId="2" xfId="9" applyNumberFormat="1" applyFont="1" applyFill="1" applyBorder="1" applyAlignment="1">
      <alignment horizontal="left" vertical="center"/>
    </xf>
    <xf numFmtId="168" fontId="8" fillId="8" borderId="4" xfId="9" applyNumberFormat="1" applyFont="1" applyFill="1" applyBorder="1" applyAlignment="1">
      <alignment horizontal="left" vertical="center"/>
    </xf>
    <xf numFmtId="0" fontId="7" fillId="7" borderId="8" xfId="14" applyFont="1" applyFill="1" applyBorder="1" applyAlignment="1">
      <alignment horizontal="left" vertical="center"/>
    </xf>
    <xf numFmtId="0" fontId="29" fillId="7" borderId="229" xfId="0" applyFont="1" applyFill="1" applyBorder="1" applyAlignment="1">
      <alignment horizontal="left" vertical="center" wrapText="1"/>
    </xf>
    <xf numFmtId="171" fontId="29" fillId="7" borderId="229" xfId="0" applyNumberFormat="1" applyFont="1" applyFill="1" applyBorder="1" applyAlignment="1">
      <alignment horizontal="center" vertical="center" wrapText="1"/>
    </xf>
    <xf numFmtId="0" fontId="29" fillId="7" borderId="221" xfId="0" applyFont="1" applyFill="1" applyBorder="1" applyAlignment="1">
      <alignment horizontal="center" vertical="center" wrapText="1"/>
    </xf>
    <xf numFmtId="0" fontId="29" fillId="7" borderId="34" xfId="0" applyFont="1" applyFill="1" applyBorder="1" applyAlignment="1">
      <alignment horizontal="center" vertical="center" wrapText="1"/>
    </xf>
    <xf numFmtId="0" fontId="29" fillId="7" borderId="320" xfId="0" applyFont="1" applyFill="1" applyBorder="1" applyAlignment="1">
      <alignment horizontal="center" vertical="center" wrapText="1"/>
    </xf>
    <xf numFmtId="0" fontId="29" fillId="7" borderId="123" xfId="0" applyFont="1" applyFill="1" applyBorder="1" applyAlignment="1">
      <alignment horizontal="center" vertical="center" wrapText="1"/>
    </xf>
    <xf numFmtId="0" fontId="29" fillId="7" borderId="127" xfId="0" applyFont="1" applyFill="1" applyBorder="1" applyAlignment="1">
      <alignment horizontal="center" vertical="center" wrapText="1"/>
    </xf>
    <xf numFmtId="0" fontId="29" fillId="7" borderId="122" xfId="0" applyFont="1" applyFill="1" applyBorder="1" applyAlignment="1">
      <alignment horizontal="center" vertical="center" wrapText="1"/>
    </xf>
    <xf numFmtId="171" fontId="29" fillId="7" borderId="124" xfId="0" applyNumberFormat="1" applyFont="1" applyFill="1" applyBorder="1" applyAlignment="1">
      <alignment horizontal="center" vertical="center" wrapText="1"/>
    </xf>
    <xf numFmtId="171" fontId="29" fillId="7" borderId="125" xfId="0" applyNumberFormat="1" applyFont="1" applyFill="1" applyBorder="1" applyAlignment="1">
      <alignment horizontal="center" vertical="center" wrapText="1"/>
    </xf>
    <xf numFmtId="171" fontId="29" fillId="7" borderId="126" xfId="0" applyNumberFormat="1" applyFont="1" applyFill="1" applyBorder="1" applyAlignment="1">
      <alignment horizontal="center" vertical="center" wrapText="1"/>
    </xf>
    <xf numFmtId="0" fontId="11" fillId="7" borderId="18" xfId="0" applyFont="1" applyFill="1" applyBorder="1" applyAlignment="1">
      <alignment horizontal="left" vertical="center"/>
    </xf>
    <xf numFmtId="14" fontId="11" fillId="7" borderId="13" xfId="0" applyNumberFormat="1" applyFont="1" applyFill="1" applyBorder="1" applyAlignment="1">
      <alignment horizontal="center" vertical="center"/>
    </xf>
    <xf numFmtId="14" fontId="11" fillId="7" borderId="14" xfId="0" applyNumberFormat="1" applyFont="1" applyFill="1" applyBorder="1" applyAlignment="1">
      <alignment horizontal="center" vertical="center"/>
    </xf>
    <xf numFmtId="0" fontId="11" fillId="7" borderId="16" xfId="0" applyFont="1" applyFill="1" applyBorder="1" applyAlignment="1">
      <alignment horizontal="center" vertical="center"/>
    </xf>
    <xf numFmtId="0" fontId="11" fillId="7" borderId="82" xfId="0" applyFont="1" applyFill="1" applyBorder="1" applyAlignment="1">
      <alignment horizontal="center" vertical="center"/>
    </xf>
    <xf numFmtId="0" fontId="11" fillId="7" borderId="195" xfId="0" applyFont="1" applyFill="1" applyBorder="1" applyAlignment="1">
      <alignment horizontal="center" vertical="center"/>
    </xf>
    <xf numFmtId="0" fontId="11" fillId="7" borderId="49" xfId="0" applyFont="1" applyFill="1" applyBorder="1" applyAlignment="1">
      <alignment horizontal="left" vertical="center"/>
    </xf>
    <xf numFmtId="0" fontId="11" fillId="7" borderId="52" xfId="0" applyFont="1" applyFill="1" applyBorder="1" applyAlignment="1">
      <alignment horizontal="left" vertical="center"/>
    </xf>
    <xf numFmtId="0" fontId="11" fillId="7" borderId="16" xfId="0" applyFont="1" applyFill="1" applyBorder="1" applyAlignment="1">
      <alignment horizontal="left" vertical="center"/>
    </xf>
    <xf numFmtId="14" fontId="11" fillId="7" borderId="106" xfId="0" applyNumberFormat="1" applyFont="1" applyFill="1" applyBorder="1" applyAlignment="1">
      <alignment horizontal="center" vertical="center"/>
    </xf>
    <xf numFmtId="14" fontId="11" fillId="7" borderId="77" xfId="0" applyNumberFormat="1" applyFont="1" applyFill="1" applyBorder="1" applyAlignment="1">
      <alignment horizontal="center" vertical="center"/>
    </xf>
    <xf numFmtId="168" fontId="16" fillId="0" borderId="298" xfId="9" quotePrefix="1" applyNumberFormat="1" applyFont="1" applyBorder="1" applyAlignment="1">
      <alignment horizontal="center" vertical="center"/>
    </xf>
    <xf numFmtId="168" fontId="29" fillId="7" borderId="298" xfId="9" applyNumberFormat="1" applyFont="1" applyFill="1" applyBorder="1" applyAlignment="1">
      <alignment horizontal="left" vertical="center"/>
    </xf>
    <xf numFmtId="168" fontId="7" fillId="0" borderId="324" xfId="9" applyNumberFormat="1" applyFont="1" applyBorder="1" applyAlignment="1">
      <alignment horizontal="left" vertical="center" indent="1"/>
    </xf>
    <xf numFmtId="168" fontId="5" fillId="0" borderId="324" xfId="9" applyNumberFormat="1" applyFont="1" applyBorder="1" applyAlignment="1">
      <alignment horizontal="left" vertical="center" indent="3"/>
    </xf>
    <xf numFmtId="168" fontId="7" fillId="7" borderId="324" xfId="9" applyNumberFormat="1" applyFont="1" applyFill="1" applyBorder="1" applyAlignment="1">
      <alignment horizontal="left" vertical="center"/>
    </xf>
    <xf numFmtId="168" fontId="7" fillId="8" borderId="324" xfId="9" applyNumberFormat="1" applyFont="1" applyFill="1" applyBorder="1" applyAlignment="1">
      <alignment horizontal="left" vertical="center"/>
    </xf>
    <xf numFmtId="168" fontId="7" fillId="8" borderId="324" xfId="9" applyNumberFormat="1" applyFont="1" applyFill="1" applyBorder="1" applyAlignment="1">
      <alignment horizontal="left" vertical="center"/>
    </xf>
    <xf numFmtId="168" fontId="7" fillId="8" borderId="324" xfId="9" applyNumberFormat="1" applyFont="1" applyFill="1" applyBorder="1" applyAlignment="1">
      <alignment horizontal="left" vertical="center" indent="2"/>
    </xf>
    <xf numFmtId="41" fontId="5" fillId="0" borderId="298" xfId="4" applyFont="1" applyBorder="1" applyAlignment="1">
      <alignment vertical="center"/>
    </xf>
    <xf numFmtId="41" fontId="7" fillId="0" borderId="305" xfId="9" applyNumberFormat="1" applyFont="1" applyBorder="1" applyAlignment="1">
      <alignment vertical="center"/>
    </xf>
    <xf numFmtId="41" fontId="5" fillId="0" borderId="298" xfId="9" applyNumberFormat="1" applyFont="1" applyBorder="1" applyAlignment="1">
      <alignment vertical="center"/>
    </xf>
    <xf numFmtId="41" fontId="7" fillId="8" borderId="310" xfId="9" applyNumberFormat="1" applyFont="1" applyFill="1" applyBorder="1" applyAlignment="1">
      <alignment vertical="center"/>
    </xf>
    <xf numFmtId="168" fontId="5" fillId="0" borderId="324" xfId="9" applyNumberFormat="1" applyFont="1" applyBorder="1" applyAlignment="1">
      <alignment vertical="center"/>
    </xf>
    <xf numFmtId="168" fontId="5" fillId="0" borderId="153" xfId="9" applyNumberFormat="1" applyFont="1" applyBorder="1" applyAlignment="1">
      <alignment vertical="center"/>
    </xf>
    <xf numFmtId="168" fontId="5" fillId="0" borderId="298" xfId="9" applyNumberFormat="1" applyFont="1" applyBorder="1" applyAlignment="1">
      <alignment vertical="center"/>
    </xf>
    <xf numFmtId="168" fontId="7" fillId="7" borderId="324" xfId="9" applyNumberFormat="1" applyFont="1" applyFill="1" applyBorder="1" applyAlignment="1">
      <alignment vertical="center"/>
    </xf>
    <xf numFmtId="41" fontId="7" fillId="7" borderId="298" xfId="9" applyNumberFormat="1" applyFont="1" applyFill="1" applyBorder="1" applyAlignment="1">
      <alignment vertical="center"/>
    </xf>
    <xf numFmtId="41" fontId="7" fillId="7" borderId="325" xfId="9" applyNumberFormat="1" applyFont="1" applyFill="1" applyBorder="1" applyAlignment="1">
      <alignment vertical="center"/>
    </xf>
    <xf numFmtId="41" fontId="7" fillId="7" borderId="310" xfId="9" applyNumberFormat="1" applyFont="1" applyFill="1" applyBorder="1" applyAlignment="1">
      <alignment vertical="center"/>
    </xf>
    <xf numFmtId="168" fontId="7" fillId="8" borderId="310" xfId="9" applyNumberFormat="1" applyFont="1" applyFill="1" applyBorder="1" applyAlignment="1">
      <alignment vertical="center"/>
    </xf>
    <xf numFmtId="168" fontId="9" fillId="0" borderId="324" xfId="9" applyNumberFormat="1" applyFont="1" applyBorder="1" applyAlignment="1">
      <alignment vertical="center"/>
    </xf>
    <xf numFmtId="41" fontId="9" fillId="0" borderId="298" xfId="9" applyNumberFormat="1" applyFont="1" applyBorder="1" applyAlignment="1">
      <alignment vertical="center"/>
    </xf>
    <xf numFmtId="168" fontId="9" fillId="0" borderId="153" xfId="9" applyNumberFormat="1" applyFont="1" applyBorder="1" applyAlignment="1">
      <alignment vertical="center"/>
    </xf>
    <xf numFmtId="41" fontId="5" fillId="0" borderId="324" xfId="9" applyNumberFormat="1" applyFont="1" applyBorder="1" applyAlignment="1">
      <alignment vertical="center"/>
    </xf>
    <xf numFmtId="168" fontId="8" fillId="7" borderId="324" xfId="9" applyNumberFormat="1" applyFont="1" applyFill="1" applyBorder="1" applyAlignment="1">
      <alignment vertical="center"/>
    </xf>
    <xf numFmtId="41" fontId="8" fillId="7" borderId="298" xfId="9" applyNumberFormat="1" applyFont="1" applyFill="1" applyBorder="1" applyAlignment="1">
      <alignment vertical="center"/>
    </xf>
    <xf numFmtId="168" fontId="7" fillId="7" borderId="325" xfId="9" applyNumberFormat="1" applyFont="1" applyFill="1" applyBorder="1" applyAlignment="1">
      <alignment vertical="center"/>
    </xf>
    <xf numFmtId="168" fontId="8" fillId="8" borderId="324" xfId="9" applyNumberFormat="1" applyFont="1" applyFill="1" applyBorder="1" applyAlignment="1">
      <alignment vertical="center"/>
    </xf>
    <xf numFmtId="168" fontId="7" fillId="8" borderId="324" xfId="9" applyNumberFormat="1" applyFont="1" applyFill="1" applyBorder="1" applyAlignment="1">
      <alignment vertical="center"/>
    </xf>
    <xf numFmtId="41" fontId="8" fillId="8" borderId="310" xfId="9" applyNumberFormat="1" applyFont="1" applyFill="1" applyBorder="1" applyAlignment="1">
      <alignment vertical="center"/>
    </xf>
    <xf numFmtId="168" fontId="8" fillId="8" borderId="324" xfId="9" applyNumberFormat="1" applyFont="1" applyFill="1" applyBorder="1" applyAlignment="1">
      <alignment vertical="center" wrapText="1"/>
    </xf>
    <xf numFmtId="41" fontId="8" fillId="8" borderId="298" xfId="9" applyNumberFormat="1" applyFont="1" applyFill="1" applyBorder="1" applyAlignment="1">
      <alignment vertical="center"/>
    </xf>
    <xf numFmtId="168" fontId="8" fillId="8" borderId="153" xfId="9" applyNumberFormat="1" applyFont="1" applyFill="1" applyBorder="1" applyAlignment="1">
      <alignment vertical="center"/>
    </xf>
    <xf numFmtId="168" fontId="7" fillId="8" borderId="153" xfId="9" applyNumberFormat="1" applyFont="1" applyFill="1" applyBorder="1" applyAlignment="1">
      <alignment vertical="center"/>
    </xf>
    <xf numFmtId="168" fontId="8" fillId="9" borderId="324" xfId="9" applyNumberFormat="1" applyFont="1" applyFill="1" applyBorder="1" applyAlignment="1">
      <alignment vertical="center"/>
    </xf>
    <xf numFmtId="41" fontId="8" fillId="9" borderId="298" xfId="9" applyNumberFormat="1" applyFont="1" applyFill="1" applyBorder="1" applyAlignment="1">
      <alignment vertical="center"/>
    </xf>
    <xf numFmtId="168" fontId="8" fillId="9" borderId="153" xfId="9" applyNumberFormat="1" applyFont="1" applyFill="1" applyBorder="1" applyAlignment="1">
      <alignment vertical="center"/>
    </xf>
    <xf numFmtId="168" fontId="7" fillId="9" borderId="153" xfId="9" applyNumberFormat="1" applyFont="1" applyFill="1" applyBorder="1" applyAlignment="1">
      <alignment vertical="center"/>
    </xf>
    <xf numFmtId="0" fontId="7" fillId="7" borderId="188" xfId="14" applyFont="1" applyFill="1" applyBorder="1" applyAlignment="1">
      <alignment horizontal="left" vertical="center"/>
    </xf>
    <xf numFmtId="0" fontId="5" fillId="0" borderId="188" xfId="0" applyFont="1" applyBorder="1" applyAlignment="1">
      <alignment horizontal="left" vertical="center" wrapText="1"/>
    </xf>
    <xf numFmtId="168" fontId="5" fillId="0" borderId="229" xfId="4" applyNumberFormat="1" applyFont="1" applyBorder="1" applyAlignment="1">
      <alignment horizontal="right" vertical="center" wrapText="1"/>
    </xf>
    <xf numFmtId="168" fontId="5" fillId="0" borderId="322" xfId="4" applyNumberFormat="1" applyFont="1" applyBorder="1" applyAlignment="1">
      <alignment horizontal="right" vertical="center" wrapText="1"/>
    </xf>
    <xf numFmtId="0" fontId="7" fillId="0" borderId="188" xfId="0" applyFont="1" applyBorder="1" applyAlignment="1">
      <alignment horizontal="left" vertical="center" wrapText="1"/>
    </xf>
    <xf numFmtId="168" fontId="7" fillId="0" borderId="229" xfId="4" applyNumberFormat="1" applyFont="1" applyBorder="1" applyAlignment="1">
      <alignment horizontal="right" vertical="center" wrapText="1"/>
    </xf>
    <xf numFmtId="168" fontId="7" fillId="0" borderId="322" xfId="4" applyNumberFormat="1" applyFont="1" applyBorder="1" applyAlignment="1">
      <alignment horizontal="right" vertical="center" wrapText="1"/>
    </xf>
    <xf numFmtId="0" fontId="7" fillId="7" borderId="188" xfId="0" applyFont="1" applyFill="1" applyBorder="1" applyAlignment="1">
      <alignment horizontal="left" vertical="center" wrapText="1"/>
    </xf>
    <xf numFmtId="168" fontId="7" fillId="7" borderId="229" xfId="4" applyNumberFormat="1" applyFont="1" applyFill="1" applyBorder="1" applyAlignment="1">
      <alignment vertical="center" wrapText="1"/>
    </xf>
    <xf numFmtId="168" fontId="7" fillId="0" borderId="229" xfId="4" applyNumberFormat="1" applyFont="1" applyBorder="1" applyAlignment="1">
      <alignment vertical="center" wrapText="1"/>
    </xf>
    <xf numFmtId="0" fontId="7" fillId="17" borderId="323" xfId="0" applyFont="1" applyFill="1" applyBorder="1" applyAlignment="1">
      <alignment horizontal="left" vertical="center" wrapText="1"/>
    </xf>
    <xf numFmtId="168" fontId="7" fillId="17" borderId="229" xfId="4" applyNumberFormat="1" applyFont="1" applyFill="1" applyBorder="1" applyAlignment="1">
      <alignment vertical="center" wrapText="1"/>
    </xf>
    <xf numFmtId="0" fontId="7" fillId="0" borderId="188" xfId="0" applyFont="1" applyBorder="1" applyAlignment="1">
      <alignment vertical="center" wrapText="1"/>
    </xf>
    <xf numFmtId="0" fontId="7" fillId="7" borderId="323" xfId="0" applyFont="1" applyFill="1" applyBorder="1" applyAlignment="1">
      <alignment horizontal="left" vertical="center" wrapText="1"/>
    </xf>
    <xf numFmtId="168" fontId="7" fillId="7" borderId="164" xfId="4" applyNumberFormat="1" applyFont="1" applyFill="1" applyBorder="1" applyAlignment="1">
      <alignment vertical="center" wrapText="1"/>
    </xf>
  </cellXfs>
  <cellStyles count="15923">
    <cellStyle name="0,0_x000d__x000a_NA_x000d__x000a_" xfId="15" xr:uid="{00000000-0005-0000-0000-000000000000}"/>
    <cellStyle name="0,0_x000d__x000a_NA_x000d__x000a_ 2" xfId="190" xr:uid="{00000000-0005-0000-0000-000001000000}"/>
    <cellStyle name="0,0_x000d__x000a_NA_x000d__x000a_ 2 2" xfId="5223" xr:uid="{FF4577B6-9BE0-4771-8A66-A6706FC965B6}"/>
    <cellStyle name="0,0_x000d__x000a_NA_x000d__x000a_ 3" xfId="5224" xr:uid="{B3659A5D-B133-4D5D-8B29-9651DDFFD74F}"/>
    <cellStyle name="20% - Accent1" xfId="64" xr:uid="{00000000-0005-0000-0000-000002000000}"/>
    <cellStyle name="20% - Accent2" xfId="65" xr:uid="{00000000-0005-0000-0000-000003000000}"/>
    <cellStyle name="20% - Accent3" xfId="66" xr:uid="{00000000-0005-0000-0000-000004000000}"/>
    <cellStyle name="20% - Accent4" xfId="67" xr:uid="{00000000-0005-0000-0000-000005000000}"/>
    <cellStyle name="20% - Accent5" xfId="68" xr:uid="{00000000-0005-0000-0000-000006000000}"/>
    <cellStyle name="20% - Accent6" xfId="69" xr:uid="{00000000-0005-0000-0000-000007000000}"/>
    <cellStyle name="20% - akcent 1" xfId="70" xr:uid="{00000000-0005-0000-0000-000008000000}"/>
    <cellStyle name="20% - akcent 2" xfId="71" xr:uid="{00000000-0005-0000-0000-000009000000}"/>
    <cellStyle name="20% - akcent 3" xfId="72" xr:uid="{00000000-0005-0000-0000-00000A000000}"/>
    <cellStyle name="20% - akcent 4" xfId="73" xr:uid="{00000000-0005-0000-0000-00000B000000}"/>
    <cellStyle name="20% - akcent 5" xfId="74" xr:uid="{00000000-0005-0000-0000-00000C000000}"/>
    <cellStyle name="20% - akcent 6" xfId="75" xr:uid="{00000000-0005-0000-0000-00000D000000}"/>
    <cellStyle name="20% - Énfasis1 10" xfId="2419" xr:uid="{00000000-0005-0000-0000-00000E000000}"/>
    <cellStyle name="20% - Énfasis1 11" xfId="76" xr:uid="{00000000-0005-0000-0000-00000F000000}"/>
    <cellStyle name="20% - Énfasis1 2" xfId="191" xr:uid="{00000000-0005-0000-0000-000010000000}"/>
    <cellStyle name="20% - Énfasis1 2 2" xfId="192" xr:uid="{00000000-0005-0000-0000-000011000000}"/>
    <cellStyle name="20% - Énfasis1 2 3" xfId="5225" xr:uid="{EDD11C83-5E66-436E-BE57-05BDB0CBFD98}"/>
    <cellStyle name="20% - Énfasis1 3" xfId="193" xr:uid="{00000000-0005-0000-0000-000012000000}"/>
    <cellStyle name="20% - Énfasis1 3 2" xfId="2420" xr:uid="{00000000-0005-0000-0000-000013000000}"/>
    <cellStyle name="20% - Énfasis1 4" xfId="194" xr:uid="{00000000-0005-0000-0000-000014000000}"/>
    <cellStyle name="20% - Énfasis1 4 2" xfId="2421" xr:uid="{00000000-0005-0000-0000-000015000000}"/>
    <cellStyle name="20% - Énfasis1 5" xfId="195" xr:uid="{00000000-0005-0000-0000-000016000000}"/>
    <cellStyle name="20% - Énfasis1 5 2" xfId="2422" xr:uid="{00000000-0005-0000-0000-000017000000}"/>
    <cellStyle name="20% - Énfasis1 6" xfId="196" xr:uid="{00000000-0005-0000-0000-000018000000}"/>
    <cellStyle name="20% - Énfasis1 6 2" xfId="2423" xr:uid="{00000000-0005-0000-0000-000019000000}"/>
    <cellStyle name="20% - Énfasis1 7" xfId="2424" xr:uid="{00000000-0005-0000-0000-00001A000000}"/>
    <cellStyle name="20% - Énfasis1 7 2" xfId="2425" xr:uid="{00000000-0005-0000-0000-00001B000000}"/>
    <cellStyle name="20% - Énfasis1 8" xfId="2426" xr:uid="{00000000-0005-0000-0000-00001C000000}"/>
    <cellStyle name="20% - Énfasis1 8 2" xfId="2427" xr:uid="{00000000-0005-0000-0000-00001D000000}"/>
    <cellStyle name="20% - Énfasis1 9" xfId="2428" xr:uid="{00000000-0005-0000-0000-00001E000000}"/>
    <cellStyle name="20% - Énfasis1 9 2" xfId="2429" xr:uid="{00000000-0005-0000-0000-00001F000000}"/>
    <cellStyle name="20% - Énfasis2 10" xfId="2430" xr:uid="{00000000-0005-0000-0000-000020000000}"/>
    <cellStyle name="20% - Énfasis2 11" xfId="77" xr:uid="{00000000-0005-0000-0000-000021000000}"/>
    <cellStyle name="20% - Énfasis2 2" xfId="197" xr:uid="{00000000-0005-0000-0000-000022000000}"/>
    <cellStyle name="20% - Énfasis2 2 2" xfId="198" xr:uid="{00000000-0005-0000-0000-000023000000}"/>
    <cellStyle name="20% - Énfasis2 2 3" xfId="5226" xr:uid="{83F28958-73E6-4800-BE2E-7A542BB4EFB1}"/>
    <cellStyle name="20% - Énfasis2 3" xfId="199" xr:uid="{00000000-0005-0000-0000-000024000000}"/>
    <cellStyle name="20% - Énfasis2 3 2" xfId="2431" xr:uid="{00000000-0005-0000-0000-000025000000}"/>
    <cellStyle name="20% - Énfasis2 4" xfId="200" xr:uid="{00000000-0005-0000-0000-000026000000}"/>
    <cellStyle name="20% - Énfasis2 4 2" xfId="2432" xr:uid="{00000000-0005-0000-0000-000027000000}"/>
    <cellStyle name="20% - Énfasis2 5" xfId="201" xr:uid="{00000000-0005-0000-0000-000028000000}"/>
    <cellStyle name="20% - Énfasis2 5 2" xfId="2433" xr:uid="{00000000-0005-0000-0000-000029000000}"/>
    <cellStyle name="20% - Énfasis2 6" xfId="202" xr:uid="{00000000-0005-0000-0000-00002A000000}"/>
    <cellStyle name="20% - Énfasis2 6 2" xfId="2434" xr:uid="{00000000-0005-0000-0000-00002B000000}"/>
    <cellStyle name="20% - Énfasis2 7" xfId="2435" xr:uid="{00000000-0005-0000-0000-00002C000000}"/>
    <cellStyle name="20% - Énfasis2 7 2" xfId="2436" xr:uid="{00000000-0005-0000-0000-00002D000000}"/>
    <cellStyle name="20% - Énfasis2 8" xfId="2437" xr:uid="{00000000-0005-0000-0000-00002E000000}"/>
    <cellStyle name="20% - Énfasis2 8 2" xfId="2438" xr:uid="{00000000-0005-0000-0000-00002F000000}"/>
    <cellStyle name="20% - Énfasis2 9" xfId="2439" xr:uid="{00000000-0005-0000-0000-000030000000}"/>
    <cellStyle name="20% - Énfasis2 9 2" xfId="2440" xr:uid="{00000000-0005-0000-0000-000031000000}"/>
    <cellStyle name="20% - Énfasis3 10" xfId="2441" xr:uid="{00000000-0005-0000-0000-000032000000}"/>
    <cellStyle name="20% - Énfasis3 11" xfId="78" xr:uid="{00000000-0005-0000-0000-000033000000}"/>
    <cellStyle name="20% - Énfasis3 2" xfId="203" xr:uid="{00000000-0005-0000-0000-000034000000}"/>
    <cellStyle name="20% - Énfasis3 2 2" xfId="204" xr:uid="{00000000-0005-0000-0000-000035000000}"/>
    <cellStyle name="20% - Énfasis3 2 3" xfId="5227" xr:uid="{897180F1-A22E-451C-99B6-C26533C9F6F8}"/>
    <cellStyle name="20% - Énfasis3 3" xfId="205" xr:uid="{00000000-0005-0000-0000-000036000000}"/>
    <cellStyle name="20% - Énfasis3 3 2" xfId="2442" xr:uid="{00000000-0005-0000-0000-000037000000}"/>
    <cellStyle name="20% - Énfasis3 4" xfId="206" xr:uid="{00000000-0005-0000-0000-000038000000}"/>
    <cellStyle name="20% - Énfasis3 4 2" xfId="2443" xr:uid="{00000000-0005-0000-0000-000039000000}"/>
    <cellStyle name="20% - Énfasis3 5" xfId="207" xr:uid="{00000000-0005-0000-0000-00003A000000}"/>
    <cellStyle name="20% - Énfasis3 5 2" xfId="2444" xr:uid="{00000000-0005-0000-0000-00003B000000}"/>
    <cellStyle name="20% - Énfasis3 6" xfId="208" xr:uid="{00000000-0005-0000-0000-00003C000000}"/>
    <cellStyle name="20% - Énfasis3 6 2" xfId="2445" xr:uid="{00000000-0005-0000-0000-00003D000000}"/>
    <cellStyle name="20% - Énfasis3 7" xfId="2446" xr:uid="{00000000-0005-0000-0000-00003E000000}"/>
    <cellStyle name="20% - Énfasis3 7 2" xfId="2447" xr:uid="{00000000-0005-0000-0000-00003F000000}"/>
    <cellStyle name="20% - Énfasis3 8" xfId="2448" xr:uid="{00000000-0005-0000-0000-000040000000}"/>
    <cellStyle name="20% - Énfasis3 8 2" xfId="2449" xr:uid="{00000000-0005-0000-0000-000041000000}"/>
    <cellStyle name="20% - Énfasis3 9" xfId="2450" xr:uid="{00000000-0005-0000-0000-000042000000}"/>
    <cellStyle name="20% - Énfasis3 9 2" xfId="2451" xr:uid="{00000000-0005-0000-0000-000043000000}"/>
    <cellStyle name="20% - Énfasis4 10" xfId="2452" xr:uid="{00000000-0005-0000-0000-000044000000}"/>
    <cellStyle name="20% - Énfasis4 11" xfId="79" xr:uid="{00000000-0005-0000-0000-000045000000}"/>
    <cellStyle name="20% - Énfasis4 2" xfId="209" xr:uid="{00000000-0005-0000-0000-000046000000}"/>
    <cellStyle name="20% - Énfasis4 2 2" xfId="210" xr:uid="{00000000-0005-0000-0000-000047000000}"/>
    <cellStyle name="20% - Énfasis4 2 3" xfId="5228" xr:uid="{105A96B4-60B9-4C87-807C-1F8404F1EB4D}"/>
    <cellStyle name="20% - Énfasis4 3" xfId="211" xr:uid="{00000000-0005-0000-0000-000048000000}"/>
    <cellStyle name="20% - Énfasis4 3 2" xfId="2453" xr:uid="{00000000-0005-0000-0000-000049000000}"/>
    <cellStyle name="20% - Énfasis4 4" xfId="212" xr:uid="{00000000-0005-0000-0000-00004A000000}"/>
    <cellStyle name="20% - Énfasis4 4 2" xfId="2454" xr:uid="{00000000-0005-0000-0000-00004B000000}"/>
    <cellStyle name="20% - Énfasis4 5" xfId="213" xr:uid="{00000000-0005-0000-0000-00004C000000}"/>
    <cellStyle name="20% - Énfasis4 5 2" xfId="2455" xr:uid="{00000000-0005-0000-0000-00004D000000}"/>
    <cellStyle name="20% - Énfasis4 6" xfId="214" xr:uid="{00000000-0005-0000-0000-00004E000000}"/>
    <cellStyle name="20% - Énfasis4 6 2" xfId="2456" xr:uid="{00000000-0005-0000-0000-00004F000000}"/>
    <cellStyle name="20% - Énfasis4 7" xfId="2457" xr:uid="{00000000-0005-0000-0000-000050000000}"/>
    <cellStyle name="20% - Énfasis4 7 2" xfId="2458" xr:uid="{00000000-0005-0000-0000-000051000000}"/>
    <cellStyle name="20% - Énfasis4 8" xfId="2459" xr:uid="{00000000-0005-0000-0000-000052000000}"/>
    <cellStyle name="20% - Énfasis4 8 2" xfId="2460" xr:uid="{00000000-0005-0000-0000-000053000000}"/>
    <cellStyle name="20% - Énfasis4 9" xfId="2461" xr:uid="{00000000-0005-0000-0000-000054000000}"/>
    <cellStyle name="20% - Énfasis4 9 2" xfId="2462" xr:uid="{00000000-0005-0000-0000-000055000000}"/>
    <cellStyle name="20% - Énfasis5 10" xfId="2463" xr:uid="{00000000-0005-0000-0000-000056000000}"/>
    <cellStyle name="20% - Énfasis5 11" xfId="80" xr:uid="{00000000-0005-0000-0000-000057000000}"/>
    <cellStyle name="20% - Énfasis5 2" xfId="215" xr:uid="{00000000-0005-0000-0000-000058000000}"/>
    <cellStyle name="20% - Énfasis5 2 2" xfId="216" xr:uid="{00000000-0005-0000-0000-000059000000}"/>
    <cellStyle name="20% - Énfasis5 2 3" xfId="5229" xr:uid="{26556358-B7C4-42CB-956A-E77F66B2BEC4}"/>
    <cellStyle name="20% - Énfasis5 3" xfId="217" xr:uid="{00000000-0005-0000-0000-00005A000000}"/>
    <cellStyle name="20% - Énfasis5 3 2" xfId="2464" xr:uid="{00000000-0005-0000-0000-00005B000000}"/>
    <cellStyle name="20% - Énfasis5 4" xfId="218" xr:uid="{00000000-0005-0000-0000-00005C000000}"/>
    <cellStyle name="20% - Énfasis5 4 2" xfId="2465" xr:uid="{00000000-0005-0000-0000-00005D000000}"/>
    <cellStyle name="20% - Énfasis5 5" xfId="219" xr:uid="{00000000-0005-0000-0000-00005E000000}"/>
    <cellStyle name="20% - Énfasis5 5 2" xfId="2466" xr:uid="{00000000-0005-0000-0000-00005F000000}"/>
    <cellStyle name="20% - Énfasis5 6" xfId="220" xr:uid="{00000000-0005-0000-0000-000060000000}"/>
    <cellStyle name="20% - Énfasis5 6 2" xfId="2467" xr:uid="{00000000-0005-0000-0000-000061000000}"/>
    <cellStyle name="20% - Énfasis5 7" xfId="2468" xr:uid="{00000000-0005-0000-0000-000062000000}"/>
    <cellStyle name="20% - Énfasis5 7 2" xfId="2469" xr:uid="{00000000-0005-0000-0000-000063000000}"/>
    <cellStyle name="20% - Énfasis5 8" xfId="2470" xr:uid="{00000000-0005-0000-0000-000064000000}"/>
    <cellStyle name="20% - Énfasis5 8 2" xfId="2471" xr:uid="{00000000-0005-0000-0000-000065000000}"/>
    <cellStyle name="20% - Énfasis5 9" xfId="2472" xr:uid="{00000000-0005-0000-0000-000066000000}"/>
    <cellStyle name="20% - Énfasis5 9 2" xfId="2473" xr:uid="{00000000-0005-0000-0000-000067000000}"/>
    <cellStyle name="20% - Énfasis6 10" xfId="2474" xr:uid="{00000000-0005-0000-0000-000068000000}"/>
    <cellStyle name="20% - Énfasis6 11" xfId="81" xr:uid="{00000000-0005-0000-0000-000069000000}"/>
    <cellStyle name="20% - Énfasis6 2" xfId="221" xr:uid="{00000000-0005-0000-0000-00006A000000}"/>
    <cellStyle name="20% - Énfasis6 2 2" xfId="222" xr:uid="{00000000-0005-0000-0000-00006B000000}"/>
    <cellStyle name="20% - Énfasis6 2 3" xfId="5230" xr:uid="{106E0538-5374-4CF1-B9BD-64C6747EBCAE}"/>
    <cellStyle name="20% - Énfasis6 3" xfId="223" xr:uid="{00000000-0005-0000-0000-00006C000000}"/>
    <cellStyle name="20% - Énfasis6 3 2" xfId="2475" xr:uid="{00000000-0005-0000-0000-00006D000000}"/>
    <cellStyle name="20% - Énfasis6 4" xfId="224" xr:uid="{00000000-0005-0000-0000-00006E000000}"/>
    <cellStyle name="20% - Énfasis6 4 2" xfId="2476" xr:uid="{00000000-0005-0000-0000-00006F000000}"/>
    <cellStyle name="20% - Énfasis6 5" xfId="225" xr:uid="{00000000-0005-0000-0000-000070000000}"/>
    <cellStyle name="20% - Énfasis6 5 2" xfId="2477" xr:uid="{00000000-0005-0000-0000-000071000000}"/>
    <cellStyle name="20% - Énfasis6 6" xfId="226" xr:uid="{00000000-0005-0000-0000-000072000000}"/>
    <cellStyle name="20% - Énfasis6 6 2" xfId="2478" xr:uid="{00000000-0005-0000-0000-000073000000}"/>
    <cellStyle name="20% - Énfasis6 7" xfId="2479" xr:uid="{00000000-0005-0000-0000-000074000000}"/>
    <cellStyle name="20% - Énfasis6 7 2" xfId="2480" xr:uid="{00000000-0005-0000-0000-000075000000}"/>
    <cellStyle name="20% - Énfasis6 8" xfId="2481" xr:uid="{00000000-0005-0000-0000-000076000000}"/>
    <cellStyle name="20% - Énfasis6 8 2" xfId="2482" xr:uid="{00000000-0005-0000-0000-000077000000}"/>
    <cellStyle name="20% - Énfasis6 9" xfId="2483" xr:uid="{00000000-0005-0000-0000-000078000000}"/>
    <cellStyle name="20% - Énfasis6 9 2" xfId="2484" xr:uid="{00000000-0005-0000-0000-000079000000}"/>
    <cellStyle name="40% - Accent1" xfId="82" xr:uid="{00000000-0005-0000-0000-00007A000000}"/>
    <cellStyle name="40% - Accent2" xfId="83" xr:uid="{00000000-0005-0000-0000-00007B000000}"/>
    <cellStyle name="40% - Accent3" xfId="84" xr:uid="{00000000-0005-0000-0000-00007C000000}"/>
    <cellStyle name="40% - Accent4" xfId="85" xr:uid="{00000000-0005-0000-0000-00007D000000}"/>
    <cellStyle name="40% - Accent5" xfId="86" xr:uid="{00000000-0005-0000-0000-00007E000000}"/>
    <cellStyle name="40% - Accent6" xfId="87" xr:uid="{00000000-0005-0000-0000-00007F000000}"/>
    <cellStyle name="40% - akcent 1" xfId="88" xr:uid="{00000000-0005-0000-0000-000080000000}"/>
    <cellStyle name="40% - akcent 2" xfId="89" xr:uid="{00000000-0005-0000-0000-000081000000}"/>
    <cellStyle name="40% - akcent 3" xfId="90" xr:uid="{00000000-0005-0000-0000-000082000000}"/>
    <cellStyle name="40% - akcent 4" xfId="91" xr:uid="{00000000-0005-0000-0000-000083000000}"/>
    <cellStyle name="40% - akcent 5" xfId="92" xr:uid="{00000000-0005-0000-0000-000084000000}"/>
    <cellStyle name="40% - akcent 6" xfId="93" xr:uid="{00000000-0005-0000-0000-000085000000}"/>
    <cellStyle name="40% - Énfasis1 10" xfId="2485" xr:uid="{00000000-0005-0000-0000-000086000000}"/>
    <cellStyle name="40% - Énfasis1 11" xfId="94" xr:uid="{00000000-0005-0000-0000-000087000000}"/>
    <cellStyle name="40% - Énfasis1 2" xfId="227" xr:uid="{00000000-0005-0000-0000-000088000000}"/>
    <cellStyle name="40% - Énfasis1 2 2" xfId="228" xr:uid="{00000000-0005-0000-0000-000089000000}"/>
    <cellStyle name="40% - Énfasis1 2 3" xfId="5231" xr:uid="{65324C04-5C0F-4A3E-92B2-5D519DE5BF82}"/>
    <cellStyle name="40% - Énfasis1 3" xfId="229" xr:uid="{00000000-0005-0000-0000-00008A000000}"/>
    <cellStyle name="40% - Énfasis1 3 2" xfId="2486" xr:uid="{00000000-0005-0000-0000-00008B000000}"/>
    <cellStyle name="40% - Énfasis1 4" xfId="230" xr:uid="{00000000-0005-0000-0000-00008C000000}"/>
    <cellStyle name="40% - Énfasis1 4 2" xfId="2487" xr:uid="{00000000-0005-0000-0000-00008D000000}"/>
    <cellStyle name="40% - Énfasis1 5" xfId="231" xr:uid="{00000000-0005-0000-0000-00008E000000}"/>
    <cellStyle name="40% - Énfasis1 5 2" xfId="2488" xr:uid="{00000000-0005-0000-0000-00008F000000}"/>
    <cellStyle name="40% - Énfasis1 6" xfId="232" xr:uid="{00000000-0005-0000-0000-000090000000}"/>
    <cellStyle name="40% - Énfasis1 6 2" xfId="2489" xr:uid="{00000000-0005-0000-0000-000091000000}"/>
    <cellStyle name="40% - Énfasis1 7" xfId="2490" xr:uid="{00000000-0005-0000-0000-000092000000}"/>
    <cellStyle name="40% - Énfasis1 7 2" xfId="2491" xr:uid="{00000000-0005-0000-0000-000093000000}"/>
    <cellStyle name="40% - Énfasis1 8" xfId="2492" xr:uid="{00000000-0005-0000-0000-000094000000}"/>
    <cellStyle name="40% - Énfasis1 8 2" xfId="2493" xr:uid="{00000000-0005-0000-0000-000095000000}"/>
    <cellStyle name="40% - Énfasis1 9" xfId="2494" xr:uid="{00000000-0005-0000-0000-000096000000}"/>
    <cellStyle name="40% - Énfasis1 9 2" xfId="2495" xr:uid="{00000000-0005-0000-0000-000097000000}"/>
    <cellStyle name="40% - Énfasis2 10" xfId="2496" xr:uid="{00000000-0005-0000-0000-000098000000}"/>
    <cellStyle name="40% - Énfasis2 11" xfId="95" xr:uid="{00000000-0005-0000-0000-000099000000}"/>
    <cellStyle name="40% - Énfasis2 2" xfId="233" xr:uid="{00000000-0005-0000-0000-00009A000000}"/>
    <cellStyle name="40% - Énfasis2 2 2" xfId="234" xr:uid="{00000000-0005-0000-0000-00009B000000}"/>
    <cellStyle name="40% - Énfasis2 2 3" xfId="5232" xr:uid="{D336228F-DE17-4152-8764-6F5827D2BC08}"/>
    <cellStyle name="40% - Énfasis2 3" xfId="235" xr:uid="{00000000-0005-0000-0000-00009C000000}"/>
    <cellStyle name="40% - Énfasis2 3 2" xfId="2497" xr:uid="{00000000-0005-0000-0000-00009D000000}"/>
    <cellStyle name="40% - Énfasis2 4" xfId="236" xr:uid="{00000000-0005-0000-0000-00009E000000}"/>
    <cellStyle name="40% - Énfasis2 4 2" xfId="2498" xr:uid="{00000000-0005-0000-0000-00009F000000}"/>
    <cellStyle name="40% - Énfasis2 5" xfId="237" xr:uid="{00000000-0005-0000-0000-0000A0000000}"/>
    <cellStyle name="40% - Énfasis2 5 2" xfId="2499" xr:uid="{00000000-0005-0000-0000-0000A1000000}"/>
    <cellStyle name="40% - Énfasis2 6" xfId="238" xr:uid="{00000000-0005-0000-0000-0000A2000000}"/>
    <cellStyle name="40% - Énfasis2 6 2" xfId="2500" xr:uid="{00000000-0005-0000-0000-0000A3000000}"/>
    <cellStyle name="40% - Énfasis2 7" xfId="2501" xr:uid="{00000000-0005-0000-0000-0000A4000000}"/>
    <cellStyle name="40% - Énfasis2 7 2" xfId="2502" xr:uid="{00000000-0005-0000-0000-0000A5000000}"/>
    <cellStyle name="40% - Énfasis2 8" xfId="2503" xr:uid="{00000000-0005-0000-0000-0000A6000000}"/>
    <cellStyle name="40% - Énfasis2 8 2" xfId="2504" xr:uid="{00000000-0005-0000-0000-0000A7000000}"/>
    <cellStyle name="40% - Énfasis2 9" xfId="2505" xr:uid="{00000000-0005-0000-0000-0000A8000000}"/>
    <cellStyle name="40% - Énfasis2 9 2" xfId="2506" xr:uid="{00000000-0005-0000-0000-0000A9000000}"/>
    <cellStyle name="40% - Énfasis3 10" xfId="2507" xr:uid="{00000000-0005-0000-0000-0000AA000000}"/>
    <cellStyle name="40% - Énfasis3 11" xfId="96" xr:uid="{00000000-0005-0000-0000-0000AB000000}"/>
    <cellStyle name="40% - Énfasis3 2" xfId="239" xr:uid="{00000000-0005-0000-0000-0000AC000000}"/>
    <cellStyle name="40% - Énfasis3 2 2" xfId="240" xr:uid="{00000000-0005-0000-0000-0000AD000000}"/>
    <cellStyle name="40% - Énfasis3 2 3" xfId="5233" xr:uid="{DDD53D12-CFAC-4B28-BDA9-22BCF0CD39E2}"/>
    <cellStyle name="40% - Énfasis3 3" xfId="241" xr:uid="{00000000-0005-0000-0000-0000AE000000}"/>
    <cellStyle name="40% - Énfasis3 3 2" xfId="2508" xr:uid="{00000000-0005-0000-0000-0000AF000000}"/>
    <cellStyle name="40% - Énfasis3 4" xfId="242" xr:uid="{00000000-0005-0000-0000-0000B0000000}"/>
    <cellStyle name="40% - Énfasis3 4 2" xfId="2509" xr:uid="{00000000-0005-0000-0000-0000B1000000}"/>
    <cellStyle name="40% - Énfasis3 5" xfId="243" xr:uid="{00000000-0005-0000-0000-0000B2000000}"/>
    <cellStyle name="40% - Énfasis3 5 2" xfId="2510" xr:uid="{00000000-0005-0000-0000-0000B3000000}"/>
    <cellStyle name="40% - Énfasis3 6" xfId="244" xr:uid="{00000000-0005-0000-0000-0000B4000000}"/>
    <cellStyle name="40% - Énfasis3 6 2" xfId="2511" xr:uid="{00000000-0005-0000-0000-0000B5000000}"/>
    <cellStyle name="40% - Énfasis3 7" xfId="2512" xr:uid="{00000000-0005-0000-0000-0000B6000000}"/>
    <cellStyle name="40% - Énfasis3 7 2" xfId="2513" xr:uid="{00000000-0005-0000-0000-0000B7000000}"/>
    <cellStyle name="40% - Énfasis3 8" xfId="2514" xr:uid="{00000000-0005-0000-0000-0000B8000000}"/>
    <cellStyle name="40% - Énfasis3 8 2" xfId="2515" xr:uid="{00000000-0005-0000-0000-0000B9000000}"/>
    <cellStyle name="40% - Énfasis3 9" xfId="2516" xr:uid="{00000000-0005-0000-0000-0000BA000000}"/>
    <cellStyle name="40% - Énfasis3 9 2" xfId="2517" xr:uid="{00000000-0005-0000-0000-0000BB000000}"/>
    <cellStyle name="40% - Énfasis4 10" xfId="2518" xr:uid="{00000000-0005-0000-0000-0000BC000000}"/>
    <cellStyle name="40% - Énfasis4 11" xfId="97" xr:uid="{00000000-0005-0000-0000-0000BD000000}"/>
    <cellStyle name="40% - Énfasis4 2" xfId="245" xr:uid="{00000000-0005-0000-0000-0000BE000000}"/>
    <cellStyle name="40% - Énfasis4 2 2" xfId="246" xr:uid="{00000000-0005-0000-0000-0000BF000000}"/>
    <cellStyle name="40% - Énfasis4 2 3" xfId="5234" xr:uid="{C0C135C8-5310-4955-A3EC-CAB8FB65CD0E}"/>
    <cellStyle name="40% - Énfasis4 3" xfId="247" xr:uid="{00000000-0005-0000-0000-0000C0000000}"/>
    <cellStyle name="40% - Énfasis4 3 2" xfId="2519" xr:uid="{00000000-0005-0000-0000-0000C1000000}"/>
    <cellStyle name="40% - Énfasis4 4" xfId="248" xr:uid="{00000000-0005-0000-0000-0000C2000000}"/>
    <cellStyle name="40% - Énfasis4 4 2" xfId="2520" xr:uid="{00000000-0005-0000-0000-0000C3000000}"/>
    <cellStyle name="40% - Énfasis4 5" xfId="249" xr:uid="{00000000-0005-0000-0000-0000C4000000}"/>
    <cellStyle name="40% - Énfasis4 5 2" xfId="2521" xr:uid="{00000000-0005-0000-0000-0000C5000000}"/>
    <cellStyle name="40% - Énfasis4 6" xfId="250" xr:uid="{00000000-0005-0000-0000-0000C6000000}"/>
    <cellStyle name="40% - Énfasis4 6 2" xfId="2522" xr:uid="{00000000-0005-0000-0000-0000C7000000}"/>
    <cellStyle name="40% - Énfasis4 7" xfId="2523" xr:uid="{00000000-0005-0000-0000-0000C8000000}"/>
    <cellStyle name="40% - Énfasis4 7 2" xfId="2524" xr:uid="{00000000-0005-0000-0000-0000C9000000}"/>
    <cellStyle name="40% - Énfasis4 8" xfId="2525" xr:uid="{00000000-0005-0000-0000-0000CA000000}"/>
    <cellStyle name="40% - Énfasis4 8 2" xfId="2526" xr:uid="{00000000-0005-0000-0000-0000CB000000}"/>
    <cellStyle name="40% - Énfasis4 9" xfId="2527" xr:uid="{00000000-0005-0000-0000-0000CC000000}"/>
    <cellStyle name="40% - Énfasis4 9 2" xfId="2528" xr:uid="{00000000-0005-0000-0000-0000CD000000}"/>
    <cellStyle name="40% - Énfasis5 10" xfId="2529" xr:uid="{00000000-0005-0000-0000-0000CE000000}"/>
    <cellStyle name="40% - Énfasis5 11" xfId="98" xr:uid="{00000000-0005-0000-0000-0000CF000000}"/>
    <cellStyle name="40% - Énfasis5 2" xfId="251" xr:uid="{00000000-0005-0000-0000-0000D0000000}"/>
    <cellStyle name="40% - Énfasis5 2 2" xfId="252" xr:uid="{00000000-0005-0000-0000-0000D1000000}"/>
    <cellStyle name="40% - Énfasis5 2 3" xfId="5235" xr:uid="{6343F07A-93C0-41B6-A1CF-88BDB73AB4DB}"/>
    <cellStyle name="40% - Énfasis5 3" xfId="253" xr:uid="{00000000-0005-0000-0000-0000D2000000}"/>
    <cellStyle name="40% - Énfasis5 3 2" xfId="2530" xr:uid="{00000000-0005-0000-0000-0000D3000000}"/>
    <cellStyle name="40% - Énfasis5 4" xfId="254" xr:uid="{00000000-0005-0000-0000-0000D4000000}"/>
    <cellStyle name="40% - Énfasis5 4 2" xfId="2531" xr:uid="{00000000-0005-0000-0000-0000D5000000}"/>
    <cellStyle name="40% - Énfasis5 5" xfId="255" xr:uid="{00000000-0005-0000-0000-0000D6000000}"/>
    <cellStyle name="40% - Énfasis5 5 2" xfId="2532" xr:uid="{00000000-0005-0000-0000-0000D7000000}"/>
    <cellStyle name="40% - Énfasis5 6" xfId="256" xr:uid="{00000000-0005-0000-0000-0000D8000000}"/>
    <cellStyle name="40% - Énfasis5 6 2" xfId="2533" xr:uid="{00000000-0005-0000-0000-0000D9000000}"/>
    <cellStyle name="40% - Énfasis5 7" xfId="2534" xr:uid="{00000000-0005-0000-0000-0000DA000000}"/>
    <cellStyle name="40% - Énfasis5 7 2" xfId="2535" xr:uid="{00000000-0005-0000-0000-0000DB000000}"/>
    <cellStyle name="40% - Énfasis5 8" xfId="2536" xr:uid="{00000000-0005-0000-0000-0000DC000000}"/>
    <cellStyle name="40% - Énfasis5 8 2" xfId="2537" xr:uid="{00000000-0005-0000-0000-0000DD000000}"/>
    <cellStyle name="40% - Énfasis5 9" xfId="2538" xr:uid="{00000000-0005-0000-0000-0000DE000000}"/>
    <cellStyle name="40% - Énfasis5 9 2" xfId="2539" xr:uid="{00000000-0005-0000-0000-0000DF000000}"/>
    <cellStyle name="40% - Énfasis6 10" xfId="2540" xr:uid="{00000000-0005-0000-0000-0000E0000000}"/>
    <cellStyle name="40% - Énfasis6 11" xfId="99" xr:uid="{00000000-0005-0000-0000-0000E1000000}"/>
    <cellStyle name="40% - Énfasis6 2" xfId="257" xr:uid="{00000000-0005-0000-0000-0000E2000000}"/>
    <cellStyle name="40% - Énfasis6 2 2" xfId="258" xr:uid="{00000000-0005-0000-0000-0000E3000000}"/>
    <cellStyle name="40% - Énfasis6 2 3" xfId="5236" xr:uid="{9B791F2B-DAC5-46E9-B283-FB745AB9D02D}"/>
    <cellStyle name="40% - Énfasis6 3" xfId="259" xr:uid="{00000000-0005-0000-0000-0000E4000000}"/>
    <cellStyle name="40% - Énfasis6 3 2" xfId="2541" xr:uid="{00000000-0005-0000-0000-0000E5000000}"/>
    <cellStyle name="40% - Énfasis6 4" xfId="260" xr:uid="{00000000-0005-0000-0000-0000E6000000}"/>
    <cellStyle name="40% - Énfasis6 4 2" xfId="2542" xr:uid="{00000000-0005-0000-0000-0000E7000000}"/>
    <cellStyle name="40% - Énfasis6 5" xfId="261" xr:uid="{00000000-0005-0000-0000-0000E8000000}"/>
    <cellStyle name="40% - Énfasis6 5 2" xfId="2543" xr:uid="{00000000-0005-0000-0000-0000E9000000}"/>
    <cellStyle name="40% - Énfasis6 6" xfId="262" xr:uid="{00000000-0005-0000-0000-0000EA000000}"/>
    <cellStyle name="40% - Énfasis6 6 2" xfId="2544" xr:uid="{00000000-0005-0000-0000-0000EB000000}"/>
    <cellStyle name="40% - Énfasis6 7" xfId="2545" xr:uid="{00000000-0005-0000-0000-0000EC000000}"/>
    <cellStyle name="40% - Énfasis6 7 2" xfId="2546" xr:uid="{00000000-0005-0000-0000-0000ED000000}"/>
    <cellStyle name="40% - Énfasis6 8" xfId="2547" xr:uid="{00000000-0005-0000-0000-0000EE000000}"/>
    <cellStyle name="40% - Énfasis6 8 2" xfId="2548" xr:uid="{00000000-0005-0000-0000-0000EF000000}"/>
    <cellStyle name="40% - Énfasis6 9" xfId="2549" xr:uid="{00000000-0005-0000-0000-0000F0000000}"/>
    <cellStyle name="40% - Énfasis6 9 2" xfId="2550" xr:uid="{00000000-0005-0000-0000-0000F1000000}"/>
    <cellStyle name="60% - Accent1" xfId="100" xr:uid="{00000000-0005-0000-0000-0000F2000000}"/>
    <cellStyle name="60% - Accent2" xfId="101" xr:uid="{00000000-0005-0000-0000-0000F3000000}"/>
    <cellStyle name="60% - Accent3" xfId="102" xr:uid="{00000000-0005-0000-0000-0000F4000000}"/>
    <cellStyle name="60% - Accent4" xfId="103" xr:uid="{00000000-0005-0000-0000-0000F5000000}"/>
    <cellStyle name="60% - Accent5" xfId="104" xr:uid="{00000000-0005-0000-0000-0000F6000000}"/>
    <cellStyle name="60% - Accent6" xfId="105" xr:uid="{00000000-0005-0000-0000-0000F7000000}"/>
    <cellStyle name="60% - akcent 1" xfId="106" xr:uid="{00000000-0005-0000-0000-0000F8000000}"/>
    <cellStyle name="60% - akcent 2" xfId="107" xr:uid="{00000000-0005-0000-0000-0000F9000000}"/>
    <cellStyle name="60% - akcent 3" xfId="108" xr:uid="{00000000-0005-0000-0000-0000FA000000}"/>
    <cellStyle name="60% - akcent 4" xfId="109" xr:uid="{00000000-0005-0000-0000-0000FB000000}"/>
    <cellStyle name="60% - akcent 5" xfId="110" xr:uid="{00000000-0005-0000-0000-0000FC000000}"/>
    <cellStyle name="60% - akcent 6" xfId="111" xr:uid="{00000000-0005-0000-0000-0000FD000000}"/>
    <cellStyle name="60% - Énfasis1 10" xfId="112" xr:uid="{00000000-0005-0000-0000-0000FE000000}"/>
    <cellStyle name="60% - Énfasis1 2" xfId="263" xr:uid="{00000000-0005-0000-0000-0000FF000000}"/>
    <cellStyle name="60% - Énfasis1 2 2" xfId="264" xr:uid="{00000000-0005-0000-0000-000000010000}"/>
    <cellStyle name="60% - Énfasis1 3" xfId="265" xr:uid="{00000000-0005-0000-0000-000001010000}"/>
    <cellStyle name="60% - Énfasis1 4" xfId="266" xr:uid="{00000000-0005-0000-0000-000002010000}"/>
    <cellStyle name="60% - Énfasis1 5" xfId="267" xr:uid="{00000000-0005-0000-0000-000003010000}"/>
    <cellStyle name="60% - Énfasis1 6" xfId="268" xr:uid="{00000000-0005-0000-0000-000004010000}"/>
    <cellStyle name="60% - Énfasis1 7" xfId="2551" xr:uid="{00000000-0005-0000-0000-000005010000}"/>
    <cellStyle name="60% - Énfasis1 8" xfId="2552" xr:uid="{00000000-0005-0000-0000-000006010000}"/>
    <cellStyle name="60% - Énfasis1 9" xfId="2553" xr:uid="{00000000-0005-0000-0000-000007010000}"/>
    <cellStyle name="60% - Énfasis2 10" xfId="113" xr:uid="{00000000-0005-0000-0000-000008010000}"/>
    <cellStyle name="60% - Énfasis2 2" xfId="269" xr:uid="{00000000-0005-0000-0000-000009010000}"/>
    <cellStyle name="60% - Énfasis2 2 2" xfId="270" xr:uid="{00000000-0005-0000-0000-00000A010000}"/>
    <cellStyle name="60% - Énfasis2 3" xfId="271" xr:uid="{00000000-0005-0000-0000-00000B010000}"/>
    <cellStyle name="60% - Énfasis2 4" xfId="272" xr:uid="{00000000-0005-0000-0000-00000C010000}"/>
    <cellStyle name="60% - Énfasis2 5" xfId="273" xr:uid="{00000000-0005-0000-0000-00000D010000}"/>
    <cellStyle name="60% - Énfasis2 6" xfId="274" xr:uid="{00000000-0005-0000-0000-00000E010000}"/>
    <cellStyle name="60% - Énfasis2 7" xfId="2554" xr:uid="{00000000-0005-0000-0000-00000F010000}"/>
    <cellStyle name="60% - Énfasis2 8" xfId="2555" xr:uid="{00000000-0005-0000-0000-000010010000}"/>
    <cellStyle name="60% - Énfasis2 9" xfId="2556" xr:uid="{00000000-0005-0000-0000-000011010000}"/>
    <cellStyle name="60% - Énfasis3 10" xfId="114" xr:uid="{00000000-0005-0000-0000-000012010000}"/>
    <cellStyle name="60% - Énfasis3 2" xfId="275" xr:uid="{00000000-0005-0000-0000-000013010000}"/>
    <cellStyle name="60% - Énfasis3 2 2" xfId="276" xr:uid="{00000000-0005-0000-0000-000014010000}"/>
    <cellStyle name="60% - Énfasis3 3" xfId="277" xr:uid="{00000000-0005-0000-0000-000015010000}"/>
    <cellStyle name="60% - Énfasis3 4" xfId="278" xr:uid="{00000000-0005-0000-0000-000016010000}"/>
    <cellStyle name="60% - Énfasis3 5" xfId="279" xr:uid="{00000000-0005-0000-0000-000017010000}"/>
    <cellStyle name="60% - Énfasis3 6" xfId="280" xr:uid="{00000000-0005-0000-0000-000018010000}"/>
    <cellStyle name="60% - Énfasis3 7" xfId="2557" xr:uid="{00000000-0005-0000-0000-000019010000}"/>
    <cellStyle name="60% - Énfasis3 8" xfId="2558" xr:uid="{00000000-0005-0000-0000-00001A010000}"/>
    <cellStyle name="60% - Énfasis3 9" xfId="2559" xr:uid="{00000000-0005-0000-0000-00001B010000}"/>
    <cellStyle name="60% - Énfasis4 10" xfId="115" xr:uid="{00000000-0005-0000-0000-00001C010000}"/>
    <cellStyle name="60% - Énfasis4 2" xfId="281" xr:uid="{00000000-0005-0000-0000-00001D010000}"/>
    <cellStyle name="60% - Énfasis4 2 2" xfId="282" xr:uid="{00000000-0005-0000-0000-00001E010000}"/>
    <cellStyle name="60% - Énfasis4 3" xfId="283" xr:uid="{00000000-0005-0000-0000-00001F010000}"/>
    <cellStyle name="60% - Énfasis4 4" xfId="284" xr:uid="{00000000-0005-0000-0000-000020010000}"/>
    <cellStyle name="60% - Énfasis4 5" xfId="285" xr:uid="{00000000-0005-0000-0000-000021010000}"/>
    <cellStyle name="60% - Énfasis4 6" xfId="286" xr:uid="{00000000-0005-0000-0000-000022010000}"/>
    <cellStyle name="60% - Énfasis4 7" xfId="2560" xr:uid="{00000000-0005-0000-0000-000023010000}"/>
    <cellStyle name="60% - Énfasis4 8" xfId="2561" xr:uid="{00000000-0005-0000-0000-000024010000}"/>
    <cellStyle name="60% - Énfasis4 9" xfId="2562" xr:uid="{00000000-0005-0000-0000-000025010000}"/>
    <cellStyle name="60% - Énfasis5 10" xfId="116" xr:uid="{00000000-0005-0000-0000-000026010000}"/>
    <cellStyle name="60% - Énfasis5 2" xfId="287" xr:uid="{00000000-0005-0000-0000-000027010000}"/>
    <cellStyle name="60% - Énfasis5 2 2" xfId="288" xr:uid="{00000000-0005-0000-0000-000028010000}"/>
    <cellStyle name="60% - Énfasis5 3" xfId="289" xr:uid="{00000000-0005-0000-0000-000029010000}"/>
    <cellStyle name="60% - Énfasis5 4" xfId="290" xr:uid="{00000000-0005-0000-0000-00002A010000}"/>
    <cellStyle name="60% - Énfasis5 5" xfId="291" xr:uid="{00000000-0005-0000-0000-00002B010000}"/>
    <cellStyle name="60% - Énfasis5 6" xfId="292" xr:uid="{00000000-0005-0000-0000-00002C010000}"/>
    <cellStyle name="60% - Énfasis5 7" xfId="2563" xr:uid="{00000000-0005-0000-0000-00002D010000}"/>
    <cellStyle name="60% - Énfasis5 8" xfId="2564" xr:uid="{00000000-0005-0000-0000-00002E010000}"/>
    <cellStyle name="60% - Énfasis5 9" xfId="2565" xr:uid="{00000000-0005-0000-0000-00002F010000}"/>
    <cellStyle name="60% - Énfasis6 10" xfId="117" xr:uid="{00000000-0005-0000-0000-000030010000}"/>
    <cellStyle name="60% - Énfasis6 2" xfId="293" xr:uid="{00000000-0005-0000-0000-000031010000}"/>
    <cellStyle name="60% - Énfasis6 2 2" xfId="294" xr:uid="{00000000-0005-0000-0000-000032010000}"/>
    <cellStyle name="60% - Énfasis6 3" xfId="295" xr:uid="{00000000-0005-0000-0000-000033010000}"/>
    <cellStyle name="60% - Énfasis6 4" xfId="296" xr:uid="{00000000-0005-0000-0000-000034010000}"/>
    <cellStyle name="60% - Énfasis6 5" xfId="297" xr:uid="{00000000-0005-0000-0000-000035010000}"/>
    <cellStyle name="60% - Énfasis6 6" xfId="298" xr:uid="{00000000-0005-0000-0000-000036010000}"/>
    <cellStyle name="60% - Énfasis6 7" xfId="2566" xr:uid="{00000000-0005-0000-0000-000037010000}"/>
    <cellStyle name="60% - Énfasis6 8" xfId="2567" xr:uid="{00000000-0005-0000-0000-000038010000}"/>
    <cellStyle name="60% - Énfasis6 9" xfId="2568" xr:uid="{00000000-0005-0000-0000-000039010000}"/>
    <cellStyle name="A3 297 x 420 mm" xfId="299" xr:uid="{00000000-0005-0000-0000-00003A010000}"/>
    <cellStyle name="Accent1" xfId="118" xr:uid="{00000000-0005-0000-0000-00003B010000}"/>
    <cellStyle name="Accent1 - 20%" xfId="300" xr:uid="{00000000-0005-0000-0000-00003C010000}"/>
    <cellStyle name="Accent1 - 20% 10" xfId="301" xr:uid="{00000000-0005-0000-0000-00003D010000}"/>
    <cellStyle name="Accent1 - 20% 11" xfId="302" xr:uid="{00000000-0005-0000-0000-00003E010000}"/>
    <cellStyle name="Accent1 - 20% 12" xfId="5237" xr:uid="{67484955-05A6-417E-A87E-823766F382E2}"/>
    <cellStyle name="Accent1 - 20% 13" xfId="5238" xr:uid="{8DE12232-9550-4629-BB7D-32A13D3D534A}"/>
    <cellStyle name="Accent1 - 20% 2" xfId="303" xr:uid="{00000000-0005-0000-0000-00003F010000}"/>
    <cellStyle name="Accent1 - 20% 2 2" xfId="304" xr:uid="{00000000-0005-0000-0000-000040010000}"/>
    <cellStyle name="Accent1 - 20% 2 2 2" xfId="305" xr:uid="{00000000-0005-0000-0000-000041010000}"/>
    <cellStyle name="Accent1 - 20% 3" xfId="306" xr:uid="{00000000-0005-0000-0000-000042010000}"/>
    <cellStyle name="Accent1 - 20% 3 2" xfId="5239" xr:uid="{F33C4228-95B2-4836-B50F-BE1C6DD3B0CA}"/>
    <cellStyle name="Accent1 - 20% 4" xfId="307" xr:uid="{00000000-0005-0000-0000-000043010000}"/>
    <cellStyle name="Accent1 - 20% 4 2" xfId="5240" xr:uid="{BEA2ABF2-7FE8-4394-81A3-A47883BD1FD3}"/>
    <cellStyle name="Accent1 - 20% 5" xfId="308" xr:uid="{00000000-0005-0000-0000-000044010000}"/>
    <cellStyle name="Accent1 - 20% 5 2" xfId="5241" xr:uid="{A0241346-E722-4A73-AE1B-29211ED34803}"/>
    <cellStyle name="Accent1 - 20% 6" xfId="309" xr:uid="{00000000-0005-0000-0000-000045010000}"/>
    <cellStyle name="Accent1 - 20% 6 2" xfId="5243" xr:uid="{D8E551AF-494C-425A-B387-B537FBD39FE1}"/>
    <cellStyle name="Accent1 - 20% 6 3" xfId="5242" xr:uid="{8EF76F48-12F6-4634-B624-340ED1BB7F01}"/>
    <cellStyle name="Accent1 - 20% 7" xfId="310" xr:uid="{00000000-0005-0000-0000-000046010000}"/>
    <cellStyle name="Accent1 - 20% 8" xfId="311" xr:uid="{00000000-0005-0000-0000-000047010000}"/>
    <cellStyle name="Accent1 - 20% 8 2" xfId="5244" xr:uid="{304BF00F-0ADA-4D64-8F37-4D8612079DCB}"/>
    <cellStyle name="Accent1 - 20% 9" xfId="312" xr:uid="{00000000-0005-0000-0000-000048010000}"/>
    <cellStyle name="Accent1 - 20%_Combinación de negocios - AA-IAMv3" xfId="5245" xr:uid="{589301E5-D5B7-43FC-BE41-8BC6E9C67073}"/>
    <cellStyle name="Accent1 - 40%" xfId="313" xr:uid="{00000000-0005-0000-0000-00004A010000}"/>
    <cellStyle name="Accent1 - 40% 10" xfId="314" xr:uid="{00000000-0005-0000-0000-00004B010000}"/>
    <cellStyle name="Accent1 - 40% 11" xfId="315" xr:uid="{00000000-0005-0000-0000-00004C010000}"/>
    <cellStyle name="Accent1 - 40% 12" xfId="5246" xr:uid="{0AD02138-E67F-4525-9DB5-F1B8A804E98D}"/>
    <cellStyle name="Accent1 - 40% 13" xfId="5247" xr:uid="{22460284-C833-4A27-AD4D-6FF63EC5EC5E}"/>
    <cellStyle name="Accent1 - 40% 2" xfId="316" xr:uid="{00000000-0005-0000-0000-00004D010000}"/>
    <cellStyle name="Accent1 - 40% 2 2" xfId="317" xr:uid="{00000000-0005-0000-0000-00004E010000}"/>
    <cellStyle name="Accent1 - 40% 2 2 2" xfId="318" xr:uid="{00000000-0005-0000-0000-00004F010000}"/>
    <cellStyle name="Accent1 - 40% 3" xfId="319" xr:uid="{00000000-0005-0000-0000-000050010000}"/>
    <cellStyle name="Accent1 - 40% 3 2" xfId="5248" xr:uid="{4F2A4842-0F06-4EDC-BCC3-A780072ED83B}"/>
    <cellStyle name="Accent1 - 40% 4" xfId="320" xr:uid="{00000000-0005-0000-0000-000051010000}"/>
    <cellStyle name="Accent1 - 40% 4 2" xfId="5249" xr:uid="{B6BAD90C-7233-4928-A353-723D632DAD3B}"/>
    <cellStyle name="Accent1 - 40% 5" xfId="321" xr:uid="{00000000-0005-0000-0000-000052010000}"/>
    <cellStyle name="Accent1 - 40% 5 2" xfId="5250" xr:uid="{37E097D9-EE88-4ECE-8483-BD366EA2FDB6}"/>
    <cellStyle name="Accent1 - 40% 6" xfId="322" xr:uid="{00000000-0005-0000-0000-000053010000}"/>
    <cellStyle name="Accent1 - 40% 6 2" xfId="5252" xr:uid="{ED991F28-1AD5-4103-98A2-A97BE3E9F98F}"/>
    <cellStyle name="Accent1 - 40% 6 3" xfId="5251" xr:uid="{F95E2626-B1D5-406D-B376-1B56E434604B}"/>
    <cellStyle name="Accent1 - 40% 7" xfId="323" xr:uid="{00000000-0005-0000-0000-000054010000}"/>
    <cellStyle name="Accent1 - 40% 8" xfId="324" xr:uid="{00000000-0005-0000-0000-000055010000}"/>
    <cellStyle name="Accent1 - 40% 8 2" xfId="5253" xr:uid="{68B8F70D-887B-4C87-98C5-103110719C8A}"/>
    <cellStyle name="Accent1 - 40% 9" xfId="325" xr:uid="{00000000-0005-0000-0000-000056010000}"/>
    <cellStyle name="Accent1 - 40%_Combinación de negocios - AA-IAMv3" xfId="5254" xr:uid="{5B59206F-9FAF-48F6-8E66-BE40BEA0E51B}"/>
    <cellStyle name="Accent1 - 60%" xfId="326" xr:uid="{00000000-0005-0000-0000-000058010000}"/>
    <cellStyle name="Accent1 - 60% 10" xfId="327" xr:uid="{00000000-0005-0000-0000-000059010000}"/>
    <cellStyle name="Accent1 - 60% 11" xfId="328" xr:uid="{00000000-0005-0000-0000-00005A010000}"/>
    <cellStyle name="Accent1 - 60% 2" xfId="329" xr:uid="{00000000-0005-0000-0000-00005B010000}"/>
    <cellStyle name="Accent1 - 60% 2 2" xfId="330" xr:uid="{00000000-0005-0000-0000-00005C010000}"/>
    <cellStyle name="Accent1 - 60% 2 2 2" xfId="331" xr:uid="{00000000-0005-0000-0000-00005D010000}"/>
    <cellStyle name="Accent1 - 60% 3" xfId="332" xr:uid="{00000000-0005-0000-0000-00005E010000}"/>
    <cellStyle name="Accent1 - 60% 4" xfId="333" xr:uid="{00000000-0005-0000-0000-00005F010000}"/>
    <cellStyle name="Accent1 - 60% 5" xfId="334" xr:uid="{00000000-0005-0000-0000-000060010000}"/>
    <cellStyle name="Accent1 - 60% 6" xfId="335" xr:uid="{00000000-0005-0000-0000-000061010000}"/>
    <cellStyle name="Accent1 - 60% 7" xfId="336" xr:uid="{00000000-0005-0000-0000-000062010000}"/>
    <cellStyle name="Accent1 - 60% 8" xfId="337" xr:uid="{00000000-0005-0000-0000-000063010000}"/>
    <cellStyle name="Accent1 - 60% 9" xfId="338" xr:uid="{00000000-0005-0000-0000-000064010000}"/>
    <cellStyle name="Accent2" xfId="119" xr:uid="{00000000-0005-0000-0000-000065010000}"/>
    <cellStyle name="Accent2 - 20%" xfId="339" xr:uid="{00000000-0005-0000-0000-000066010000}"/>
    <cellStyle name="Accent2 - 20% 10" xfId="340" xr:uid="{00000000-0005-0000-0000-000067010000}"/>
    <cellStyle name="Accent2 - 20% 11" xfId="341" xr:uid="{00000000-0005-0000-0000-000068010000}"/>
    <cellStyle name="Accent2 - 20% 12" xfId="5255" xr:uid="{399D5183-731F-4783-B499-8BBC8A5B337E}"/>
    <cellStyle name="Accent2 - 20% 13" xfId="5256" xr:uid="{BA775739-DE14-4A97-8433-142AD25BB4A2}"/>
    <cellStyle name="Accent2 - 20% 2" xfId="342" xr:uid="{00000000-0005-0000-0000-000069010000}"/>
    <cellStyle name="Accent2 - 20% 2 2" xfId="343" xr:uid="{00000000-0005-0000-0000-00006A010000}"/>
    <cellStyle name="Accent2 - 20% 2 2 2" xfId="344" xr:uid="{00000000-0005-0000-0000-00006B010000}"/>
    <cellStyle name="Accent2 - 20% 3" xfId="345" xr:uid="{00000000-0005-0000-0000-00006C010000}"/>
    <cellStyle name="Accent2 - 20% 3 2" xfId="5257" xr:uid="{F04CC518-1852-48FD-AD50-F7E45A66419A}"/>
    <cellStyle name="Accent2 - 20% 4" xfId="346" xr:uid="{00000000-0005-0000-0000-00006D010000}"/>
    <cellStyle name="Accent2 - 20% 4 2" xfId="5258" xr:uid="{508EDFAF-4F3C-488A-A6B6-4A1A9C19DD61}"/>
    <cellStyle name="Accent2 - 20% 5" xfId="347" xr:uid="{00000000-0005-0000-0000-00006E010000}"/>
    <cellStyle name="Accent2 - 20% 5 2" xfId="5259" xr:uid="{811D02B0-9F66-49D8-ACEC-EAF7827CFE56}"/>
    <cellStyle name="Accent2 - 20% 6" xfId="348" xr:uid="{00000000-0005-0000-0000-00006F010000}"/>
    <cellStyle name="Accent2 - 20% 6 2" xfId="5261" xr:uid="{E11E2EDE-B7E9-46A4-A9C7-31489F9D959F}"/>
    <cellStyle name="Accent2 - 20% 6 3" xfId="5260" xr:uid="{51339F5A-C036-408E-9CCF-0E476C293C18}"/>
    <cellStyle name="Accent2 - 20% 7" xfId="349" xr:uid="{00000000-0005-0000-0000-000070010000}"/>
    <cellStyle name="Accent2 - 20% 8" xfId="350" xr:uid="{00000000-0005-0000-0000-000071010000}"/>
    <cellStyle name="Accent2 - 20% 8 2" xfId="5262" xr:uid="{B50F347A-43D4-4125-920E-AC0AE8070087}"/>
    <cellStyle name="Accent2 - 20% 9" xfId="351" xr:uid="{00000000-0005-0000-0000-000072010000}"/>
    <cellStyle name="Accent2 - 20%_Combinación de negocios - AA-IAMv3" xfId="5263" xr:uid="{B826306A-260E-45D2-8379-16C1F021E392}"/>
    <cellStyle name="Accent2 - 40%" xfId="352" xr:uid="{00000000-0005-0000-0000-000074010000}"/>
    <cellStyle name="Accent2 - 40% 10" xfId="353" xr:uid="{00000000-0005-0000-0000-000075010000}"/>
    <cellStyle name="Accent2 - 40% 11" xfId="354" xr:uid="{00000000-0005-0000-0000-000076010000}"/>
    <cellStyle name="Accent2 - 40% 12" xfId="5264" xr:uid="{20D6DEFA-887C-47F8-A2F6-4133501415A9}"/>
    <cellStyle name="Accent2 - 40% 13" xfId="5265" xr:uid="{F53B993A-9F45-44C3-A535-EB11744801D9}"/>
    <cellStyle name="Accent2 - 40% 2" xfId="355" xr:uid="{00000000-0005-0000-0000-000077010000}"/>
    <cellStyle name="Accent2 - 40% 2 2" xfId="356" xr:uid="{00000000-0005-0000-0000-000078010000}"/>
    <cellStyle name="Accent2 - 40% 2 2 2" xfId="357" xr:uid="{00000000-0005-0000-0000-000079010000}"/>
    <cellStyle name="Accent2 - 40% 3" xfId="358" xr:uid="{00000000-0005-0000-0000-00007A010000}"/>
    <cellStyle name="Accent2 - 40% 3 2" xfId="5266" xr:uid="{1BB599F5-55AF-47F9-9E16-8FD2C79DF322}"/>
    <cellStyle name="Accent2 - 40% 4" xfId="359" xr:uid="{00000000-0005-0000-0000-00007B010000}"/>
    <cellStyle name="Accent2 - 40% 4 2" xfId="5267" xr:uid="{87253E2A-8BB3-476D-A70D-927CEBA0F078}"/>
    <cellStyle name="Accent2 - 40% 5" xfId="360" xr:uid="{00000000-0005-0000-0000-00007C010000}"/>
    <cellStyle name="Accent2 - 40% 5 2" xfId="5268" xr:uid="{93943884-40FE-4174-AF7D-80CE3DD3646F}"/>
    <cellStyle name="Accent2 - 40% 6" xfId="361" xr:uid="{00000000-0005-0000-0000-00007D010000}"/>
    <cellStyle name="Accent2 - 40% 6 2" xfId="5270" xr:uid="{3B04CFA0-5C26-4F24-99CB-21688D8CF1A3}"/>
    <cellStyle name="Accent2 - 40% 6 3" xfId="5269" xr:uid="{7EBF5A4C-FF7B-4C93-9E47-06C1E59530E5}"/>
    <cellStyle name="Accent2 - 40% 7" xfId="362" xr:uid="{00000000-0005-0000-0000-00007E010000}"/>
    <cellStyle name="Accent2 - 40% 8" xfId="363" xr:uid="{00000000-0005-0000-0000-00007F010000}"/>
    <cellStyle name="Accent2 - 40% 8 2" xfId="5271" xr:uid="{43FA9184-FA08-49C3-BA0D-FC7C3B673136}"/>
    <cellStyle name="Accent2 - 40% 9" xfId="364" xr:uid="{00000000-0005-0000-0000-000080010000}"/>
    <cellStyle name="Accent2 - 40%_Combinación de negocios - AA-IAMv3" xfId="5272" xr:uid="{B58A8DC5-D65E-4F71-A174-5C203AFC2C64}"/>
    <cellStyle name="Accent2 - 60%" xfId="365" xr:uid="{00000000-0005-0000-0000-000082010000}"/>
    <cellStyle name="Accent2 - 60% 10" xfId="366" xr:uid="{00000000-0005-0000-0000-000083010000}"/>
    <cellStyle name="Accent2 - 60% 11" xfId="367" xr:uid="{00000000-0005-0000-0000-000084010000}"/>
    <cellStyle name="Accent2 - 60% 2" xfId="368" xr:uid="{00000000-0005-0000-0000-000085010000}"/>
    <cellStyle name="Accent2 - 60% 2 2" xfId="369" xr:uid="{00000000-0005-0000-0000-000086010000}"/>
    <cellStyle name="Accent2 - 60% 2 2 2" xfId="370" xr:uid="{00000000-0005-0000-0000-000087010000}"/>
    <cellStyle name="Accent2 - 60% 3" xfId="371" xr:uid="{00000000-0005-0000-0000-000088010000}"/>
    <cellStyle name="Accent2 - 60% 4" xfId="372" xr:uid="{00000000-0005-0000-0000-000089010000}"/>
    <cellStyle name="Accent2 - 60% 5" xfId="373" xr:uid="{00000000-0005-0000-0000-00008A010000}"/>
    <cellStyle name="Accent2 - 60% 6" xfId="374" xr:uid="{00000000-0005-0000-0000-00008B010000}"/>
    <cellStyle name="Accent2 - 60% 7" xfId="375" xr:uid="{00000000-0005-0000-0000-00008C010000}"/>
    <cellStyle name="Accent2 - 60% 8" xfId="376" xr:uid="{00000000-0005-0000-0000-00008D010000}"/>
    <cellStyle name="Accent2 - 60% 9" xfId="377" xr:uid="{00000000-0005-0000-0000-00008E010000}"/>
    <cellStyle name="Accent3" xfId="120" xr:uid="{00000000-0005-0000-0000-00008F010000}"/>
    <cellStyle name="Accent3 - 20%" xfId="378" xr:uid="{00000000-0005-0000-0000-000090010000}"/>
    <cellStyle name="Accent3 - 20% 10" xfId="379" xr:uid="{00000000-0005-0000-0000-000091010000}"/>
    <cellStyle name="Accent3 - 20% 11" xfId="380" xr:uid="{00000000-0005-0000-0000-000092010000}"/>
    <cellStyle name="Accent3 - 20% 12" xfId="5273" xr:uid="{5580412C-6FCA-4997-8BB9-2081B1CA5A48}"/>
    <cellStyle name="Accent3 - 20% 13" xfId="5274" xr:uid="{3D46E4B4-0D40-42A0-8FE0-33BAB7D225E0}"/>
    <cellStyle name="Accent3 - 20% 2" xfId="381" xr:uid="{00000000-0005-0000-0000-000093010000}"/>
    <cellStyle name="Accent3 - 20% 2 2" xfId="382" xr:uid="{00000000-0005-0000-0000-000094010000}"/>
    <cellStyle name="Accent3 - 20% 2 2 2" xfId="383" xr:uid="{00000000-0005-0000-0000-000095010000}"/>
    <cellStyle name="Accent3 - 20% 3" xfId="384" xr:uid="{00000000-0005-0000-0000-000096010000}"/>
    <cellStyle name="Accent3 - 20% 3 2" xfId="5275" xr:uid="{E4CFF743-9640-4858-A5EB-7BA113204504}"/>
    <cellStyle name="Accent3 - 20% 4" xfId="385" xr:uid="{00000000-0005-0000-0000-000097010000}"/>
    <cellStyle name="Accent3 - 20% 4 2" xfId="5276" xr:uid="{703856AC-2EE2-4F42-9EAD-1D0BDFB4A096}"/>
    <cellStyle name="Accent3 - 20% 5" xfId="386" xr:uid="{00000000-0005-0000-0000-000098010000}"/>
    <cellStyle name="Accent3 - 20% 5 2" xfId="5277" xr:uid="{AEF7C976-DC61-43A7-A89A-B173C09807A9}"/>
    <cellStyle name="Accent3 - 20% 6" xfId="387" xr:uid="{00000000-0005-0000-0000-000099010000}"/>
    <cellStyle name="Accent3 - 20% 6 2" xfId="5279" xr:uid="{DC7DCB5C-30EB-41BA-A3EC-F434357C0B4B}"/>
    <cellStyle name="Accent3 - 20% 6 3" xfId="5278" xr:uid="{B47537C1-9B71-48EC-A8E8-6D142FE59BF4}"/>
    <cellStyle name="Accent3 - 20% 7" xfId="388" xr:uid="{00000000-0005-0000-0000-00009A010000}"/>
    <cellStyle name="Accent3 - 20% 8" xfId="389" xr:uid="{00000000-0005-0000-0000-00009B010000}"/>
    <cellStyle name="Accent3 - 20% 8 2" xfId="5280" xr:uid="{72A4D481-A449-4EF9-9569-87F235913CD1}"/>
    <cellStyle name="Accent3 - 20% 9" xfId="390" xr:uid="{00000000-0005-0000-0000-00009C010000}"/>
    <cellStyle name="Accent3 - 20%_Combinación de negocios - AA-IAMv3" xfId="5281" xr:uid="{F7012A3C-7591-4457-95F3-A5EE425979F9}"/>
    <cellStyle name="Accent3 - 40%" xfId="391" xr:uid="{00000000-0005-0000-0000-00009E010000}"/>
    <cellStyle name="Accent3 - 40% 10" xfId="392" xr:uid="{00000000-0005-0000-0000-00009F010000}"/>
    <cellStyle name="Accent3 - 40% 11" xfId="393" xr:uid="{00000000-0005-0000-0000-0000A0010000}"/>
    <cellStyle name="Accent3 - 40% 12" xfId="5282" xr:uid="{BE29E325-C923-40ED-B308-7213680D40C3}"/>
    <cellStyle name="Accent3 - 40% 13" xfId="5283" xr:uid="{97DE7764-2151-4FC9-8D49-340D977385ED}"/>
    <cellStyle name="Accent3 - 40% 2" xfId="394" xr:uid="{00000000-0005-0000-0000-0000A1010000}"/>
    <cellStyle name="Accent3 - 40% 2 2" xfId="395" xr:uid="{00000000-0005-0000-0000-0000A2010000}"/>
    <cellStyle name="Accent3 - 40% 2 2 2" xfId="396" xr:uid="{00000000-0005-0000-0000-0000A3010000}"/>
    <cellStyle name="Accent3 - 40% 3" xfId="397" xr:uid="{00000000-0005-0000-0000-0000A4010000}"/>
    <cellStyle name="Accent3 - 40% 3 2" xfId="5284" xr:uid="{A7D7FF4D-5142-4C66-BAA0-26A3FF19A313}"/>
    <cellStyle name="Accent3 - 40% 4" xfId="398" xr:uid="{00000000-0005-0000-0000-0000A5010000}"/>
    <cellStyle name="Accent3 - 40% 4 2" xfId="5285" xr:uid="{B0A684A7-B38E-4B8C-93B6-DE5DACF8A148}"/>
    <cellStyle name="Accent3 - 40% 5" xfId="399" xr:uid="{00000000-0005-0000-0000-0000A6010000}"/>
    <cellStyle name="Accent3 - 40% 5 2" xfId="5286" xr:uid="{A533592E-A7D9-4FDB-98D2-842D39ED3CA8}"/>
    <cellStyle name="Accent3 - 40% 6" xfId="400" xr:uid="{00000000-0005-0000-0000-0000A7010000}"/>
    <cellStyle name="Accent3 - 40% 6 2" xfId="5288" xr:uid="{D605318B-F0B7-4870-A4CE-804C0DABF9F5}"/>
    <cellStyle name="Accent3 - 40% 6 3" xfId="5287" xr:uid="{4B544B90-9B6A-4996-BE42-D721D1021965}"/>
    <cellStyle name="Accent3 - 40% 7" xfId="401" xr:uid="{00000000-0005-0000-0000-0000A8010000}"/>
    <cellStyle name="Accent3 - 40% 8" xfId="402" xr:uid="{00000000-0005-0000-0000-0000A9010000}"/>
    <cellStyle name="Accent3 - 40% 8 2" xfId="5289" xr:uid="{AEDD03DC-056A-4658-875F-73954737184D}"/>
    <cellStyle name="Accent3 - 40% 9" xfId="403" xr:uid="{00000000-0005-0000-0000-0000AA010000}"/>
    <cellStyle name="Accent3 - 40%_Combinación de negocios - AA-IAMv3" xfId="5290" xr:uid="{864EB891-E5BD-4C8F-AB59-D1CD8C2E3AF2}"/>
    <cellStyle name="Accent3 - 60%" xfId="404" xr:uid="{00000000-0005-0000-0000-0000AC010000}"/>
    <cellStyle name="Accent3 - 60% 10" xfId="405" xr:uid="{00000000-0005-0000-0000-0000AD010000}"/>
    <cellStyle name="Accent3 - 60% 11" xfId="406" xr:uid="{00000000-0005-0000-0000-0000AE010000}"/>
    <cellStyle name="Accent3 - 60% 2" xfId="407" xr:uid="{00000000-0005-0000-0000-0000AF010000}"/>
    <cellStyle name="Accent3 - 60% 2 2" xfId="408" xr:uid="{00000000-0005-0000-0000-0000B0010000}"/>
    <cellStyle name="Accent3 - 60% 2 2 2" xfId="409" xr:uid="{00000000-0005-0000-0000-0000B1010000}"/>
    <cellStyle name="Accent3 - 60% 3" xfId="410" xr:uid="{00000000-0005-0000-0000-0000B2010000}"/>
    <cellStyle name="Accent3 - 60% 4" xfId="411" xr:uid="{00000000-0005-0000-0000-0000B3010000}"/>
    <cellStyle name="Accent3 - 60% 5" xfId="412" xr:uid="{00000000-0005-0000-0000-0000B4010000}"/>
    <cellStyle name="Accent3 - 60% 6" xfId="413" xr:uid="{00000000-0005-0000-0000-0000B5010000}"/>
    <cellStyle name="Accent3 - 60% 7" xfId="414" xr:uid="{00000000-0005-0000-0000-0000B6010000}"/>
    <cellStyle name="Accent3 - 60% 8" xfId="415" xr:uid="{00000000-0005-0000-0000-0000B7010000}"/>
    <cellStyle name="Accent3 - 60% 9" xfId="416" xr:uid="{00000000-0005-0000-0000-0000B8010000}"/>
    <cellStyle name="Accent4" xfId="121" xr:uid="{00000000-0005-0000-0000-0000B9010000}"/>
    <cellStyle name="Accent4 - 20%" xfId="417" xr:uid="{00000000-0005-0000-0000-0000BA010000}"/>
    <cellStyle name="Accent4 - 20% 10" xfId="418" xr:uid="{00000000-0005-0000-0000-0000BB010000}"/>
    <cellStyle name="Accent4 - 20% 11" xfId="419" xr:uid="{00000000-0005-0000-0000-0000BC010000}"/>
    <cellStyle name="Accent4 - 20% 12" xfId="5291" xr:uid="{CCB87F38-EFE8-4D9C-BD19-F3D61F3D5E6C}"/>
    <cellStyle name="Accent4 - 20% 13" xfId="5292" xr:uid="{76AF68AF-C00E-4B0F-9BC5-EF1449BE0B60}"/>
    <cellStyle name="Accent4 - 20% 2" xfId="420" xr:uid="{00000000-0005-0000-0000-0000BD010000}"/>
    <cellStyle name="Accent4 - 20% 2 2" xfId="421" xr:uid="{00000000-0005-0000-0000-0000BE010000}"/>
    <cellStyle name="Accent4 - 20% 2 2 2" xfId="422" xr:uid="{00000000-0005-0000-0000-0000BF010000}"/>
    <cellStyle name="Accent4 - 20% 3" xfId="423" xr:uid="{00000000-0005-0000-0000-0000C0010000}"/>
    <cellStyle name="Accent4 - 20% 3 2" xfId="5293" xr:uid="{79F9A494-8869-4B7A-89EE-E4A0840092E5}"/>
    <cellStyle name="Accent4 - 20% 4" xfId="424" xr:uid="{00000000-0005-0000-0000-0000C1010000}"/>
    <cellStyle name="Accent4 - 20% 4 2" xfId="5294" xr:uid="{B156BBCC-792B-41B2-A3DA-E28293BC2503}"/>
    <cellStyle name="Accent4 - 20% 5" xfId="425" xr:uid="{00000000-0005-0000-0000-0000C2010000}"/>
    <cellStyle name="Accent4 - 20% 5 2" xfId="5295" xr:uid="{92398153-B9D9-4E95-8C92-6062E368F8D2}"/>
    <cellStyle name="Accent4 - 20% 6" xfId="426" xr:uid="{00000000-0005-0000-0000-0000C3010000}"/>
    <cellStyle name="Accent4 - 20% 6 2" xfId="5297" xr:uid="{53BC557F-6A7B-4595-9DBB-35231B692D3A}"/>
    <cellStyle name="Accent4 - 20% 6 3" xfId="5296" xr:uid="{87266025-43CE-499E-950D-5DE6ED401408}"/>
    <cellStyle name="Accent4 - 20% 7" xfId="427" xr:uid="{00000000-0005-0000-0000-0000C4010000}"/>
    <cellStyle name="Accent4 - 20% 8" xfId="428" xr:uid="{00000000-0005-0000-0000-0000C5010000}"/>
    <cellStyle name="Accent4 - 20% 8 2" xfId="5298" xr:uid="{EE8D69AB-BFB0-4A0A-9659-875BEDD2EB97}"/>
    <cellStyle name="Accent4 - 20% 9" xfId="429" xr:uid="{00000000-0005-0000-0000-0000C6010000}"/>
    <cellStyle name="Accent4 - 20%_Combinación de negocios - AA-IAMv3" xfId="5299" xr:uid="{60DD2D8F-F415-46A9-97AE-BD30DD0CA0C5}"/>
    <cellStyle name="Accent4 - 40%" xfId="430" xr:uid="{00000000-0005-0000-0000-0000C8010000}"/>
    <cellStyle name="Accent4 - 40% 10" xfId="431" xr:uid="{00000000-0005-0000-0000-0000C9010000}"/>
    <cellStyle name="Accent4 - 40% 11" xfId="432" xr:uid="{00000000-0005-0000-0000-0000CA010000}"/>
    <cellStyle name="Accent4 - 40% 12" xfId="5300" xr:uid="{CB00E40F-9E7C-47D7-BE6D-81EAD9219A6E}"/>
    <cellStyle name="Accent4 - 40% 13" xfId="5301" xr:uid="{B45453AB-249E-4454-B645-E1E4BBFB83DD}"/>
    <cellStyle name="Accent4 - 40% 2" xfId="433" xr:uid="{00000000-0005-0000-0000-0000CB010000}"/>
    <cellStyle name="Accent4 - 40% 2 2" xfId="434" xr:uid="{00000000-0005-0000-0000-0000CC010000}"/>
    <cellStyle name="Accent4 - 40% 2 2 2" xfId="435" xr:uid="{00000000-0005-0000-0000-0000CD010000}"/>
    <cellStyle name="Accent4 - 40% 3" xfId="436" xr:uid="{00000000-0005-0000-0000-0000CE010000}"/>
    <cellStyle name="Accent4 - 40% 3 2" xfId="5302" xr:uid="{DA60E195-C3A6-4601-833B-04561490F829}"/>
    <cellStyle name="Accent4 - 40% 4" xfId="437" xr:uid="{00000000-0005-0000-0000-0000CF010000}"/>
    <cellStyle name="Accent4 - 40% 4 2" xfId="5303" xr:uid="{4353A77D-D7B3-4799-8DA7-2A6B6F293570}"/>
    <cellStyle name="Accent4 - 40% 5" xfId="438" xr:uid="{00000000-0005-0000-0000-0000D0010000}"/>
    <cellStyle name="Accent4 - 40% 5 2" xfId="5304" xr:uid="{7B1A06D3-FF43-4B69-B686-3FB536DB7BAC}"/>
    <cellStyle name="Accent4 - 40% 6" xfId="439" xr:uid="{00000000-0005-0000-0000-0000D1010000}"/>
    <cellStyle name="Accent4 - 40% 6 2" xfId="5306" xr:uid="{C1D87E3C-CCEF-4518-A66A-8E67F42C110D}"/>
    <cellStyle name="Accent4 - 40% 6 3" xfId="5305" xr:uid="{8905DE98-3F81-46F5-B459-67B10F52014B}"/>
    <cellStyle name="Accent4 - 40% 7" xfId="440" xr:uid="{00000000-0005-0000-0000-0000D2010000}"/>
    <cellStyle name="Accent4 - 40% 8" xfId="441" xr:uid="{00000000-0005-0000-0000-0000D3010000}"/>
    <cellStyle name="Accent4 - 40% 8 2" xfId="5307" xr:uid="{ACBF3A67-52B5-4285-8BAB-28FAF1FD1112}"/>
    <cellStyle name="Accent4 - 40% 9" xfId="442" xr:uid="{00000000-0005-0000-0000-0000D4010000}"/>
    <cellStyle name="Accent4 - 40%_Combinación de negocios - AA-IAMv3" xfId="5308" xr:uid="{514A6F5B-072E-4BDB-9CA2-D5D432BD137F}"/>
    <cellStyle name="Accent4 - 60%" xfId="443" xr:uid="{00000000-0005-0000-0000-0000D6010000}"/>
    <cellStyle name="Accent4 - 60% 10" xfId="444" xr:uid="{00000000-0005-0000-0000-0000D7010000}"/>
    <cellStyle name="Accent4 - 60% 11" xfId="445" xr:uid="{00000000-0005-0000-0000-0000D8010000}"/>
    <cellStyle name="Accent4 - 60% 2" xfId="446" xr:uid="{00000000-0005-0000-0000-0000D9010000}"/>
    <cellStyle name="Accent4 - 60% 2 2" xfId="447" xr:uid="{00000000-0005-0000-0000-0000DA010000}"/>
    <cellStyle name="Accent4 - 60% 2 2 2" xfId="448" xr:uid="{00000000-0005-0000-0000-0000DB010000}"/>
    <cellStyle name="Accent4 - 60% 3" xfId="449" xr:uid="{00000000-0005-0000-0000-0000DC010000}"/>
    <cellStyle name="Accent4 - 60% 4" xfId="450" xr:uid="{00000000-0005-0000-0000-0000DD010000}"/>
    <cellStyle name="Accent4 - 60% 5" xfId="451" xr:uid="{00000000-0005-0000-0000-0000DE010000}"/>
    <cellStyle name="Accent4 - 60% 6" xfId="452" xr:uid="{00000000-0005-0000-0000-0000DF010000}"/>
    <cellStyle name="Accent4 - 60% 7" xfId="453" xr:uid="{00000000-0005-0000-0000-0000E0010000}"/>
    <cellStyle name="Accent4 - 60% 8" xfId="454" xr:uid="{00000000-0005-0000-0000-0000E1010000}"/>
    <cellStyle name="Accent4 - 60% 9" xfId="455" xr:uid="{00000000-0005-0000-0000-0000E2010000}"/>
    <cellStyle name="Accent5" xfId="122" xr:uid="{00000000-0005-0000-0000-0000E3010000}"/>
    <cellStyle name="Accent5 - 20%" xfId="456" xr:uid="{00000000-0005-0000-0000-0000E4010000}"/>
    <cellStyle name="Accent5 - 20% 10" xfId="457" xr:uid="{00000000-0005-0000-0000-0000E5010000}"/>
    <cellStyle name="Accent5 - 20% 11" xfId="458" xr:uid="{00000000-0005-0000-0000-0000E6010000}"/>
    <cellStyle name="Accent5 - 20% 12" xfId="5309" xr:uid="{B9F2C8D4-A617-43AB-B0BE-B5EF79548E1D}"/>
    <cellStyle name="Accent5 - 20% 13" xfId="5310" xr:uid="{9D0A624B-E334-45FC-8614-395B24D1D8F5}"/>
    <cellStyle name="Accent5 - 20% 2" xfId="459" xr:uid="{00000000-0005-0000-0000-0000E7010000}"/>
    <cellStyle name="Accent5 - 20% 2 2" xfId="460" xr:uid="{00000000-0005-0000-0000-0000E8010000}"/>
    <cellStyle name="Accent5 - 20% 2 2 2" xfId="461" xr:uid="{00000000-0005-0000-0000-0000E9010000}"/>
    <cellStyle name="Accent5 - 20% 3" xfId="462" xr:uid="{00000000-0005-0000-0000-0000EA010000}"/>
    <cellStyle name="Accent5 - 20% 3 2" xfId="5311" xr:uid="{9974A40D-51E2-4E3E-A3B5-E70AE6D5848A}"/>
    <cellStyle name="Accent5 - 20% 4" xfId="463" xr:uid="{00000000-0005-0000-0000-0000EB010000}"/>
    <cellStyle name="Accent5 - 20% 4 2" xfId="5312" xr:uid="{3BA800E6-3897-4217-97EF-CE2C82EC6FA7}"/>
    <cellStyle name="Accent5 - 20% 5" xfId="464" xr:uid="{00000000-0005-0000-0000-0000EC010000}"/>
    <cellStyle name="Accent5 - 20% 5 2" xfId="5313" xr:uid="{BA15B56A-1550-4C81-AE37-68F8A2881418}"/>
    <cellStyle name="Accent5 - 20% 6" xfId="465" xr:uid="{00000000-0005-0000-0000-0000ED010000}"/>
    <cellStyle name="Accent5 - 20% 6 2" xfId="5315" xr:uid="{1C0C199C-9914-4DAC-B4D3-2DD28D467EE0}"/>
    <cellStyle name="Accent5 - 20% 6 3" xfId="5314" xr:uid="{BFAD9581-84BD-49DB-9422-7B41F105B646}"/>
    <cellStyle name="Accent5 - 20% 7" xfId="466" xr:uid="{00000000-0005-0000-0000-0000EE010000}"/>
    <cellStyle name="Accent5 - 20% 8" xfId="467" xr:uid="{00000000-0005-0000-0000-0000EF010000}"/>
    <cellStyle name="Accent5 - 20% 8 2" xfId="5316" xr:uid="{89A6ABA1-272E-48A8-8C1E-13BAA27B4970}"/>
    <cellStyle name="Accent5 - 20% 9" xfId="468" xr:uid="{00000000-0005-0000-0000-0000F0010000}"/>
    <cellStyle name="Accent5 - 20%_Combinación de negocios - AA-IAMv3" xfId="5317" xr:uid="{EBE17EDA-DF09-4405-8012-97AC5FC63495}"/>
    <cellStyle name="Accent5 - 40%" xfId="469" xr:uid="{00000000-0005-0000-0000-0000F2010000}"/>
    <cellStyle name="Accent5 - 40% 2" xfId="470" xr:uid="{00000000-0005-0000-0000-0000F3010000}"/>
    <cellStyle name="Accent5 - 40% 2 2" xfId="5318" xr:uid="{F086242B-DA7D-4589-8FD2-6092AC73319E}"/>
    <cellStyle name="Accent5 - 40% 3" xfId="471" xr:uid="{00000000-0005-0000-0000-0000F4010000}"/>
    <cellStyle name="Accent5 - 40% 3 2" xfId="5319" xr:uid="{0D3BB62C-3F0D-40E6-9006-717BFF785F3F}"/>
    <cellStyle name="Accent5 - 40% 4" xfId="472" xr:uid="{00000000-0005-0000-0000-0000F5010000}"/>
    <cellStyle name="Accent5 - 40% 4 2" xfId="5320" xr:uid="{B34190E8-CCC3-4156-A918-84C9D65D7ED9}"/>
    <cellStyle name="Accent5 - 40% 5" xfId="473" xr:uid="{00000000-0005-0000-0000-0000F6010000}"/>
    <cellStyle name="Accent5 - 40% 5 2" xfId="5321" xr:uid="{35C43C34-0D52-4ED0-803B-F275D6CFAB47}"/>
    <cellStyle name="Accent5 - 40% 6" xfId="474" xr:uid="{00000000-0005-0000-0000-0000F7010000}"/>
    <cellStyle name="Accent5 - 40% 6 2" xfId="5322" xr:uid="{F8F21208-E18F-4387-88D1-84705F959915}"/>
    <cellStyle name="Accent5 - 40% 7" xfId="5323" xr:uid="{57F186C2-76A9-467A-81A6-57ED203EA6F4}"/>
    <cellStyle name="Accent5 - 40% 8" xfId="5324" xr:uid="{0A4FBA5B-AAA3-4A8C-83E4-D275EC9C86DA}"/>
    <cellStyle name="Accent5 - 40% 9" xfId="5325" xr:uid="{B54FB635-FC5E-414C-BCAB-DBFF8C2AAAA8}"/>
    <cellStyle name="Accent5 - 40%_Combinación de negocios - AA-IAMv3" xfId="5326" xr:uid="{DEC6D2AF-FE4C-4002-BC6E-C6396480E920}"/>
    <cellStyle name="Accent5 - 60%" xfId="475" xr:uid="{00000000-0005-0000-0000-0000F9010000}"/>
    <cellStyle name="Accent5 - 60% 10" xfId="476" xr:uid="{00000000-0005-0000-0000-0000FA010000}"/>
    <cellStyle name="Accent5 - 60% 11" xfId="477" xr:uid="{00000000-0005-0000-0000-0000FB010000}"/>
    <cellStyle name="Accent5 - 60% 2" xfId="478" xr:uid="{00000000-0005-0000-0000-0000FC010000}"/>
    <cellStyle name="Accent5 - 60% 2 2" xfId="479" xr:uid="{00000000-0005-0000-0000-0000FD010000}"/>
    <cellStyle name="Accent5 - 60% 2 2 2" xfId="480" xr:uid="{00000000-0005-0000-0000-0000FE010000}"/>
    <cellStyle name="Accent5 - 60% 3" xfId="481" xr:uid="{00000000-0005-0000-0000-0000FF010000}"/>
    <cellStyle name="Accent5 - 60% 4" xfId="482" xr:uid="{00000000-0005-0000-0000-000000020000}"/>
    <cellStyle name="Accent5 - 60% 5" xfId="483" xr:uid="{00000000-0005-0000-0000-000001020000}"/>
    <cellStyle name="Accent5 - 60% 6" xfId="484" xr:uid="{00000000-0005-0000-0000-000002020000}"/>
    <cellStyle name="Accent5 - 60% 7" xfId="485" xr:uid="{00000000-0005-0000-0000-000003020000}"/>
    <cellStyle name="Accent5 - 60% 8" xfId="486" xr:uid="{00000000-0005-0000-0000-000004020000}"/>
    <cellStyle name="Accent5 - 60% 9" xfId="487" xr:uid="{00000000-0005-0000-0000-000005020000}"/>
    <cellStyle name="Accent6" xfId="123" xr:uid="{00000000-0005-0000-0000-000006020000}"/>
    <cellStyle name="Accent6 - 20%" xfId="488" xr:uid="{00000000-0005-0000-0000-000007020000}"/>
    <cellStyle name="Accent6 - 20% 2" xfId="489" xr:uid="{00000000-0005-0000-0000-000008020000}"/>
    <cellStyle name="Accent6 - 20% 2 2" xfId="5327" xr:uid="{312D5A7F-3C0C-4277-BB19-EBE250A27975}"/>
    <cellStyle name="Accent6 - 20% 3" xfId="490" xr:uid="{00000000-0005-0000-0000-000009020000}"/>
    <cellStyle name="Accent6 - 20% 3 2" xfId="5328" xr:uid="{01B407C9-4494-47F1-BC2A-7CEA45DEE4A9}"/>
    <cellStyle name="Accent6 - 20% 4" xfId="491" xr:uid="{00000000-0005-0000-0000-00000A020000}"/>
    <cellStyle name="Accent6 - 20% 4 2" xfId="5329" xr:uid="{A35F72AA-DE13-4825-B6F7-3F62629F2C7C}"/>
    <cellStyle name="Accent6 - 20% 5" xfId="492" xr:uid="{00000000-0005-0000-0000-00000B020000}"/>
    <cellStyle name="Accent6 - 20% 5 2" xfId="5330" xr:uid="{0F1A8B59-808B-44ED-8D4E-27CC33A03DAA}"/>
    <cellStyle name="Accent6 - 20% 6" xfId="493" xr:uid="{00000000-0005-0000-0000-00000C020000}"/>
    <cellStyle name="Accent6 - 20% 6 2" xfId="5331" xr:uid="{7CCD7E4D-68D2-4167-840C-FD0E825F55C7}"/>
    <cellStyle name="Accent6 - 20% 7" xfId="5332" xr:uid="{3DA81038-80D1-47E2-89B5-05B9C65F411C}"/>
    <cellStyle name="Accent6 - 20% 8" xfId="5333" xr:uid="{34815180-6E72-4D00-AAD3-5B126309D4D8}"/>
    <cellStyle name="Accent6 - 20% 9" xfId="5334" xr:uid="{EE9F893F-AB36-432E-A4E1-79125BCB1516}"/>
    <cellStyle name="Accent6 - 20%_Combinación de negocios - AA-IAMv3" xfId="5335" xr:uid="{85139F8F-810B-4247-8483-E95A6738EB13}"/>
    <cellStyle name="Accent6 - 40%" xfId="494" xr:uid="{00000000-0005-0000-0000-00000E020000}"/>
    <cellStyle name="Accent6 - 40% 10" xfId="495" xr:uid="{00000000-0005-0000-0000-00000F020000}"/>
    <cellStyle name="Accent6 - 40% 11" xfId="496" xr:uid="{00000000-0005-0000-0000-000010020000}"/>
    <cellStyle name="Accent6 - 40% 12" xfId="5336" xr:uid="{9F9CFF16-4653-4E04-9270-42D42017EC15}"/>
    <cellStyle name="Accent6 - 40% 13" xfId="5337" xr:uid="{94921788-1710-407B-AA66-346CB6C0C1FA}"/>
    <cellStyle name="Accent6 - 40% 2" xfId="497" xr:uid="{00000000-0005-0000-0000-000011020000}"/>
    <cellStyle name="Accent6 - 40% 2 2" xfId="498" xr:uid="{00000000-0005-0000-0000-000012020000}"/>
    <cellStyle name="Accent6 - 40% 2 2 2" xfId="499" xr:uid="{00000000-0005-0000-0000-000013020000}"/>
    <cellStyle name="Accent6 - 40% 3" xfId="500" xr:uid="{00000000-0005-0000-0000-000014020000}"/>
    <cellStyle name="Accent6 - 40% 3 2" xfId="5338" xr:uid="{F908D863-5FBB-41AD-BC2F-1C12C3E13AF9}"/>
    <cellStyle name="Accent6 - 40% 4" xfId="501" xr:uid="{00000000-0005-0000-0000-000015020000}"/>
    <cellStyle name="Accent6 - 40% 4 2" xfId="5339" xr:uid="{5F117AD7-34BB-4B20-903D-28DB6BE4AC0D}"/>
    <cellStyle name="Accent6 - 40% 5" xfId="502" xr:uid="{00000000-0005-0000-0000-000016020000}"/>
    <cellStyle name="Accent6 - 40% 5 2" xfId="5340" xr:uid="{A1F17D53-5006-4ADF-B37A-F5C9EA41868F}"/>
    <cellStyle name="Accent6 - 40% 6" xfId="503" xr:uid="{00000000-0005-0000-0000-000017020000}"/>
    <cellStyle name="Accent6 - 40% 6 2" xfId="5342" xr:uid="{AB36DAE0-D0BA-4229-8AC5-AEA96043A3E3}"/>
    <cellStyle name="Accent6 - 40% 6 3" xfId="5341" xr:uid="{095FCF89-B1C1-4003-B2D5-5924853CBAD2}"/>
    <cellStyle name="Accent6 - 40% 7" xfId="504" xr:uid="{00000000-0005-0000-0000-000018020000}"/>
    <cellStyle name="Accent6 - 40% 8" xfId="505" xr:uid="{00000000-0005-0000-0000-000019020000}"/>
    <cellStyle name="Accent6 - 40% 8 2" xfId="5343" xr:uid="{8C2218CB-FA94-492A-8CE4-1E8F9E793255}"/>
    <cellStyle name="Accent6 - 40% 9" xfId="506" xr:uid="{00000000-0005-0000-0000-00001A020000}"/>
    <cellStyle name="Accent6 - 40%_Combinación de negocios - AA-IAMv3" xfId="5344" xr:uid="{073CEDE4-4ABD-464D-A5C7-32007CA798F6}"/>
    <cellStyle name="Accent6 - 60%" xfId="507" xr:uid="{00000000-0005-0000-0000-00001C020000}"/>
    <cellStyle name="Accent6 - 60% 10" xfId="508" xr:uid="{00000000-0005-0000-0000-00001D020000}"/>
    <cellStyle name="Accent6 - 60% 11" xfId="509" xr:uid="{00000000-0005-0000-0000-00001E020000}"/>
    <cellStyle name="Accent6 - 60% 2" xfId="510" xr:uid="{00000000-0005-0000-0000-00001F020000}"/>
    <cellStyle name="Accent6 - 60% 2 2" xfId="511" xr:uid="{00000000-0005-0000-0000-000020020000}"/>
    <cellStyle name="Accent6 - 60% 2 2 2" xfId="512" xr:uid="{00000000-0005-0000-0000-000021020000}"/>
    <cellStyle name="Accent6 - 60% 3" xfId="513" xr:uid="{00000000-0005-0000-0000-000022020000}"/>
    <cellStyle name="Accent6 - 60% 4" xfId="514" xr:uid="{00000000-0005-0000-0000-000023020000}"/>
    <cellStyle name="Accent6 - 60% 5" xfId="515" xr:uid="{00000000-0005-0000-0000-000024020000}"/>
    <cellStyle name="Accent6 - 60% 6" xfId="516" xr:uid="{00000000-0005-0000-0000-000025020000}"/>
    <cellStyle name="Accent6 - 60% 7" xfId="517" xr:uid="{00000000-0005-0000-0000-000026020000}"/>
    <cellStyle name="Accent6 - 60% 8" xfId="518" xr:uid="{00000000-0005-0000-0000-000027020000}"/>
    <cellStyle name="Accent6 - 60% 9" xfId="519" xr:uid="{00000000-0005-0000-0000-000028020000}"/>
    <cellStyle name="Akcent 1" xfId="124" xr:uid="{00000000-0005-0000-0000-000029020000}"/>
    <cellStyle name="Akcent 2" xfId="125" xr:uid="{00000000-0005-0000-0000-00002A020000}"/>
    <cellStyle name="Akcent 3" xfId="126" xr:uid="{00000000-0005-0000-0000-00002B020000}"/>
    <cellStyle name="Akcent 4" xfId="127" xr:uid="{00000000-0005-0000-0000-00002C020000}"/>
    <cellStyle name="Akcent 5" xfId="128" xr:uid="{00000000-0005-0000-0000-00002D020000}"/>
    <cellStyle name="Akcent 6" xfId="129" xr:uid="{00000000-0005-0000-0000-00002E020000}"/>
    <cellStyle name="Bad" xfId="130" xr:uid="{00000000-0005-0000-0000-00002F020000}"/>
    <cellStyle name="Buena 10" xfId="520" xr:uid="{00000000-0005-0000-0000-000030020000}"/>
    <cellStyle name="Buena 10 2" xfId="521" xr:uid="{00000000-0005-0000-0000-000031020000}"/>
    <cellStyle name="Buena 10 3" xfId="522" xr:uid="{00000000-0005-0000-0000-000032020000}"/>
    <cellStyle name="Buena 10 4" xfId="523" xr:uid="{00000000-0005-0000-0000-000033020000}"/>
    <cellStyle name="Buena 10 5" xfId="524" xr:uid="{00000000-0005-0000-0000-000034020000}"/>
    <cellStyle name="Buena 11" xfId="525" xr:uid="{00000000-0005-0000-0000-000035020000}"/>
    <cellStyle name="Buena 12" xfId="526" xr:uid="{00000000-0005-0000-0000-000036020000}"/>
    <cellStyle name="Buena 13" xfId="527" xr:uid="{00000000-0005-0000-0000-000037020000}"/>
    <cellStyle name="Buena 14" xfId="528" xr:uid="{00000000-0005-0000-0000-000038020000}"/>
    <cellStyle name="Buena 2" xfId="529" xr:uid="{00000000-0005-0000-0000-000039020000}"/>
    <cellStyle name="Buena 2 2" xfId="530" xr:uid="{00000000-0005-0000-0000-00003A020000}"/>
    <cellStyle name="Buena 2 3" xfId="531" xr:uid="{00000000-0005-0000-0000-00003B020000}"/>
    <cellStyle name="Buena 2 4" xfId="532" xr:uid="{00000000-0005-0000-0000-00003C020000}"/>
    <cellStyle name="Buena 2 5" xfId="533" xr:uid="{00000000-0005-0000-0000-00003D020000}"/>
    <cellStyle name="Buena 2 6" xfId="534" xr:uid="{00000000-0005-0000-0000-00003E020000}"/>
    <cellStyle name="Buena 3" xfId="535" xr:uid="{00000000-0005-0000-0000-00003F020000}"/>
    <cellStyle name="Buena 3 2" xfId="536" xr:uid="{00000000-0005-0000-0000-000040020000}"/>
    <cellStyle name="Buena 3 3" xfId="537" xr:uid="{00000000-0005-0000-0000-000041020000}"/>
    <cellStyle name="Buena 3 4" xfId="538" xr:uid="{00000000-0005-0000-0000-000042020000}"/>
    <cellStyle name="Buena 3 5" xfId="539" xr:uid="{00000000-0005-0000-0000-000043020000}"/>
    <cellStyle name="Buena 4" xfId="540" xr:uid="{00000000-0005-0000-0000-000044020000}"/>
    <cellStyle name="Buena 4 2" xfId="541" xr:uid="{00000000-0005-0000-0000-000045020000}"/>
    <cellStyle name="Buena 4 3" xfId="542" xr:uid="{00000000-0005-0000-0000-000046020000}"/>
    <cellStyle name="Buena 4 4" xfId="543" xr:uid="{00000000-0005-0000-0000-000047020000}"/>
    <cellStyle name="Buena 4 5" xfId="544" xr:uid="{00000000-0005-0000-0000-000048020000}"/>
    <cellStyle name="Buena 5" xfId="545" xr:uid="{00000000-0005-0000-0000-000049020000}"/>
    <cellStyle name="Buena 5 2" xfId="546" xr:uid="{00000000-0005-0000-0000-00004A020000}"/>
    <cellStyle name="Buena 5 3" xfId="547" xr:uid="{00000000-0005-0000-0000-00004B020000}"/>
    <cellStyle name="Buena 5 4" xfId="548" xr:uid="{00000000-0005-0000-0000-00004C020000}"/>
    <cellStyle name="Buena 5 5" xfId="549" xr:uid="{00000000-0005-0000-0000-00004D020000}"/>
    <cellStyle name="Buena 6" xfId="550" xr:uid="{00000000-0005-0000-0000-00004E020000}"/>
    <cellStyle name="Buena 6 2" xfId="551" xr:uid="{00000000-0005-0000-0000-00004F020000}"/>
    <cellStyle name="Buena 6 2 2" xfId="5345" xr:uid="{CFF43D42-F4A5-4025-AE33-49C45A03CA0E}"/>
    <cellStyle name="Buena 6 3" xfId="552" xr:uid="{00000000-0005-0000-0000-000050020000}"/>
    <cellStyle name="Buena 6 4" xfId="553" xr:uid="{00000000-0005-0000-0000-000051020000}"/>
    <cellStyle name="Buena 6 5" xfId="554" xr:uid="{00000000-0005-0000-0000-000052020000}"/>
    <cellStyle name="Buena 7" xfId="555" xr:uid="{00000000-0005-0000-0000-000053020000}"/>
    <cellStyle name="Buena 7 2" xfId="556" xr:uid="{00000000-0005-0000-0000-000054020000}"/>
    <cellStyle name="Buena 7 3" xfId="557" xr:uid="{00000000-0005-0000-0000-000055020000}"/>
    <cellStyle name="Buena 7 4" xfId="558" xr:uid="{00000000-0005-0000-0000-000056020000}"/>
    <cellStyle name="Buena 7 5" xfId="559" xr:uid="{00000000-0005-0000-0000-000057020000}"/>
    <cellStyle name="Buena 8" xfId="560" xr:uid="{00000000-0005-0000-0000-000058020000}"/>
    <cellStyle name="Buena 8 2" xfId="561" xr:uid="{00000000-0005-0000-0000-000059020000}"/>
    <cellStyle name="Buena 8 3" xfId="562" xr:uid="{00000000-0005-0000-0000-00005A020000}"/>
    <cellStyle name="Buena 8 4" xfId="563" xr:uid="{00000000-0005-0000-0000-00005B020000}"/>
    <cellStyle name="Buena 8 5" xfId="564" xr:uid="{00000000-0005-0000-0000-00005C020000}"/>
    <cellStyle name="Buena 9" xfId="565" xr:uid="{00000000-0005-0000-0000-00005D020000}"/>
    <cellStyle name="Buena 9 2" xfId="566" xr:uid="{00000000-0005-0000-0000-00005E020000}"/>
    <cellStyle name="Buena 9 3" xfId="567" xr:uid="{00000000-0005-0000-0000-00005F020000}"/>
    <cellStyle name="Buena 9 4" xfId="568" xr:uid="{00000000-0005-0000-0000-000060020000}"/>
    <cellStyle name="Buena 9 5" xfId="569" xr:uid="{00000000-0005-0000-0000-000061020000}"/>
    <cellStyle name="Bueno 2" xfId="2651" xr:uid="{00000000-0005-0000-0000-000062020000}"/>
    <cellStyle name="Bueno 3" xfId="131" xr:uid="{00000000-0005-0000-0000-000063020000}"/>
    <cellStyle name="Cabece - Estilo3" xfId="570" xr:uid="{00000000-0005-0000-0000-000064020000}"/>
    <cellStyle name="Cabecera 1" xfId="571" xr:uid="{00000000-0005-0000-0000-000065020000}"/>
    <cellStyle name="Cabecera 2" xfId="572" xr:uid="{00000000-0005-0000-0000-000066020000}"/>
    <cellStyle name="Calculation" xfId="132" xr:uid="{00000000-0005-0000-0000-000067020000}"/>
    <cellStyle name="Calculation 10" xfId="12316" xr:uid="{3273D385-783E-4ADD-A425-6D450B6AEF3D}"/>
    <cellStyle name="Calculation 11" xfId="13500" xr:uid="{3554F914-E4BF-4245-B623-1DE2C2CECA8B}"/>
    <cellStyle name="Calculation 12" xfId="14542" xr:uid="{5DBA4207-82BE-47C4-95A0-137EC36345DF}"/>
    <cellStyle name="Calculation 2" xfId="5346" xr:uid="{938BC48F-CF90-46D8-A148-DC9CD87F0EEC}"/>
    <cellStyle name="Calculation 2 10" xfId="15470" xr:uid="{D877A582-F696-4EEB-BFFB-757A964C0254}"/>
    <cellStyle name="Calculation 2 2" xfId="6822" xr:uid="{F200DCFF-13DA-45E8-B4EA-B9E16779D8A5}"/>
    <cellStyle name="Calculation 2 3" xfId="8043" xr:uid="{40216C88-B508-42C7-BE70-236D8CF34E71}"/>
    <cellStyle name="Calculation 2 4" xfId="9298" xr:uid="{A2435419-A3C3-459F-B864-03CEDA288D46}"/>
    <cellStyle name="Calculation 2 5" xfId="10529" xr:uid="{2EFF3076-1764-4044-A7A8-C4E87EFCBD2F}"/>
    <cellStyle name="Calculation 2 6" xfId="11709" xr:uid="{D6552E60-860B-4BE7-8C09-0174A69C0694}"/>
    <cellStyle name="Calculation 2 7" xfId="12826" xr:uid="{D698F45C-5978-4A03-A686-C2452018C036}"/>
    <cellStyle name="Calculation 2 8" xfId="13935" xr:uid="{BBA207DB-4AE7-4461-BDC4-CC0CCD1BDD90}"/>
    <cellStyle name="Calculation 2 9" xfId="14878" xr:uid="{29D66570-7B33-4A52-B95B-2C8B48F16EE1}"/>
    <cellStyle name="Calculation 3" xfId="3126" xr:uid="{D6541DBE-0062-4403-BFB4-6CF78998CF47}"/>
    <cellStyle name="Calculation 4" xfId="4812" xr:uid="{854791C9-3671-4005-BDDB-694CE079CCAF}"/>
    <cellStyle name="Calculation 5" xfId="6294" xr:uid="{0408FE88-9EDB-4B53-9EC7-D6EAC9778BD0}"/>
    <cellStyle name="Calculation 6" xfId="7517" xr:uid="{C0600D5F-3704-45F4-A2A1-512B913AD5C5}"/>
    <cellStyle name="Calculation 7" xfId="8763" xr:uid="{D1800C01-9948-46FB-BCC3-E39FF3ACE69D}"/>
    <cellStyle name="Calculation 8" xfId="10008" xr:uid="{44B10A52-B773-42BC-B05F-350D4AD8CDC4}"/>
    <cellStyle name="Calculation 9" xfId="11235" xr:uid="{BEA044B1-ADD3-49D5-97B6-89ABA1239228}"/>
    <cellStyle name="Cálculo 10" xfId="573" xr:uid="{00000000-0005-0000-0000-000068020000}"/>
    <cellStyle name="Cálculo 10 10" xfId="9159" xr:uid="{5520B90C-3932-4B87-AA6B-F30BFDC6284C}"/>
    <cellStyle name="Cálculo 10 11" xfId="10402" xr:uid="{17D8DE75-DF81-4E59-966A-CF45CE0B151E}"/>
    <cellStyle name="Cálculo 10 12" xfId="4796" xr:uid="{989A52B1-3C60-4BAE-84F2-66F9A87DC3DD}"/>
    <cellStyle name="Cálculo 10 13" xfId="12689" xr:uid="{2FF8FCA0-00FC-47FA-8803-7208EEA0CDFC}"/>
    <cellStyle name="Cálculo 10 14" xfId="13782" xr:uid="{6D615456-5532-4AE4-A2FC-F102770206DA}"/>
    <cellStyle name="Cálculo 10 15" xfId="14774" xr:uid="{FC349E8D-D7A3-4602-BF6E-FFA6E2EF048C}"/>
    <cellStyle name="Cálculo 10 2" xfId="574" xr:uid="{00000000-0005-0000-0000-000069020000}"/>
    <cellStyle name="Cálculo 10 2 10" xfId="12686" xr:uid="{FF810CFB-0C12-4DF5-9D42-C0E066EA3B68}"/>
    <cellStyle name="Cálculo 10 2 11" xfId="13781" xr:uid="{CD0FEBF3-8732-4A9C-9684-3CD1848F1312}"/>
    <cellStyle name="Cálculo 10 2 12" xfId="14773" xr:uid="{66751AE9-7190-4D89-9A2D-4AF8D438060F}"/>
    <cellStyle name="Cálculo 10 2 2" xfId="5347" xr:uid="{914F84CC-AF4C-4E1B-89F2-41FF1D471808}"/>
    <cellStyle name="Cálculo 10 2 2 10" xfId="15471" xr:uid="{47D02243-3599-45DF-A591-703E74DB93B6}"/>
    <cellStyle name="Cálculo 10 2 2 2" xfId="6823" xr:uid="{2028E201-A453-4AAE-BE73-7E3E213AB837}"/>
    <cellStyle name="Cálculo 10 2 2 3" xfId="8044" xr:uid="{E721D211-DA7D-4E13-817A-13E33D3831B7}"/>
    <cellStyle name="Cálculo 10 2 2 4" xfId="9299" xr:uid="{DE741A04-C3FF-44AC-804D-C12FA2DFD3D2}"/>
    <cellStyle name="Cálculo 10 2 2 5" xfId="10530" xr:uid="{6A7462ED-5F21-4E21-97A5-B8CDC22F5137}"/>
    <cellStyle name="Cálculo 10 2 2 6" xfId="11710" xr:uid="{8A15DEC0-92E3-4AA7-A09B-FEC2BA6E8311}"/>
    <cellStyle name="Cálculo 10 2 2 7" xfId="12827" xr:uid="{9A0B5F82-1D76-457B-84F2-40C1B11D43F1}"/>
    <cellStyle name="Cálculo 10 2 2 8" xfId="13936" xr:uid="{0FB4813C-13BC-4B85-95A3-D5C34C1F812B}"/>
    <cellStyle name="Cálculo 10 2 2 9" xfId="14879" xr:uid="{7D1B3D50-B76D-4E50-A087-8732B5865C66}"/>
    <cellStyle name="Cálculo 10 2 3" xfId="3521" xr:uid="{5B8E9F88-35CB-40B9-9FBE-71CCEAAE3911}"/>
    <cellStyle name="Cálculo 10 2 4" xfId="3858" xr:uid="{3FFD2E9C-62B2-46D5-880C-7FCD55ED4CF7}"/>
    <cellStyle name="Cálculo 10 2 5" xfId="6628" xr:uid="{C19BAFE3-81D8-4E91-8962-E7655EBA8FE7}"/>
    <cellStyle name="Cálculo 10 2 6" xfId="6371" xr:uid="{E1125FBC-6101-4525-8FBF-57E626563F1B}"/>
    <cellStyle name="Cálculo 10 2 7" xfId="9156" xr:uid="{1445F199-4E4F-4E02-AAF5-0832333E392A}"/>
    <cellStyle name="Cálculo 10 2 8" xfId="10399" xr:uid="{064DB05E-EFCE-465D-AE14-6835B2F1AF7B}"/>
    <cellStyle name="Cálculo 10 2 9" xfId="6301" xr:uid="{C1D29886-77F2-4D52-852A-DA640177F0E8}"/>
    <cellStyle name="Cálculo 10 3" xfId="575" xr:uid="{00000000-0005-0000-0000-00006A020000}"/>
    <cellStyle name="Cálculo 10 3 10" xfId="12635" xr:uid="{737D29A3-46A5-4A3A-BAE7-BBDE947062EB}"/>
    <cellStyle name="Cálculo 10 3 11" xfId="13780" xr:uid="{23F55540-A01E-4760-8539-6A845D9683B7}"/>
    <cellStyle name="Cálculo 10 3 12" xfId="14769" xr:uid="{FACB939D-0AD0-4F47-B03D-CF80C0AABEA0}"/>
    <cellStyle name="Cálculo 10 3 2" xfId="5348" xr:uid="{0510113C-1F27-4ACE-AE7A-522AB01BBE3B}"/>
    <cellStyle name="Cálculo 10 3 2 10" xfId="15472" xr:uid="{1C946F59-2931-4668-8A11-08A58A64995F}"/>
    <cellStyle name="Cálculo 10 3 2 2" xfId="6824" xr:uid="{5ACCBAD9-8B2B-44DF-8393-15B51E4221F8}"/>
    <cellStyle name="Cálculo 10 3 2 3" xfId="8045" xr:uid="{850A3ECD-5791-4746-8687-328B8B45339D}"/>
    <cellStyle name="Cálculo 10 3 2 4" xfId="9300" xr:uid="{71BA51F0-086C-41D0-9261-E046430B0C33}"/>
    <cellStyle name="Cálculo 10 3 2 5" xfId="10531" xr:uid="{4127A699-2AC7-4009-82A6-D19856F090E3}"/>
    <cellStyle name="Cálculo 10 3 2 6" xfId="11711" xr:uid="{61CE27B4-69D0-4F65-9C9E-4A1501F430DD}"/>
    <cellStyle name="Cálculo 10 3 2 7" xfId="12828" xr:uid="{7467A0D4-BB45-46DA-B04C-51B10A0BC955}"/>
    <cellStyle name="Cálculo 10 3 2 8" xfId="13937" xr:uid="{A83E7323-9183-4ACD-8DDB-3017E60A6A0C}"/>
    <cellStyle name="Cálculo 10 3 2 9" xfId="14880" xr:uid="{7FE8F2C1-7B0B-4BE7-9F4B-E2E2C8E33DB9}"/>
    <cellStyle name="Cálculo 10 3 3" xfId="3522" xr:uid="{C017FC05-42D3-4903-A203-6C28716FEBEB}"/>
    <cellStyle name="Cálculo 10 3 4" xfId="3857" xr:uid="{2A993E2F-0C63-44ED-A09A-834ABE902A7F}"/>
    <cellStyle name="Cálculo 10 3 5" xfId="6627" xr:uid="{461B0EDB-69D0-4B3E-AF52-A3D615BDF104}"/>
    <cellStyle name="Cálculo 10 3 6" xfId="7851" xr:uid="{2299463F-5F7D-43EE-B8B3-69C540137960}"/>
    <cellStyle name="Cálculo 10 3 7" xfId="9096" xr:uid="{561CD037-EDD3-4E75-84E0-FBA126C72D90}"/>
    <cellStyle name="Cálculo 10 3 8" xfId="10344" xr:uid="{D5F4C009-C363-42B4-A7CF-A12440C68C9A}"/>
    <cellStyle name="Cálculo 10 3 9" xfId="6300" xr:uid="{6B2B619A-B513-4827-A667-7E785341BAE6}"/>
    <cellStyle name="Cálculo 10 4" xfId="576" xr:uid="{00000000-0005-0000-0000-00006B020000}"/>
    <cellStyle name="Cálculo 10 4 10" xfId="12634" xr:uid="{DE1CE3F2-0DE9-45B9-B736-BA6765BDD579}"/>
    <cellStyle name="Cálculo 10 4 11" xfId="13779" xr:uid="{1FB81634-6D87-4602-BC16-F5E1C31F4BCE}"/>
    <cellStyle name="Cálculo 10 4 12" xfId="14768" xr:uid="{7BCE733B-73EF-4B08-AECF-DE2C5B55A171}"/>
    <cellStyle name="Cálculo 10 4 2" xfId="5349" xr:uid="{D48997CC-D9D3-4CD9-8962-90228F7D08D3}"/>
    <cellStyle name="Cálculo 10 4 2 10" xfId="15473" xr:uid="{BB280B67-49B8-43CC-9288-100E34785354}"/>
    <cellStyle name="Cálculo 10 4 2 2" xfId="6825" xr:uid="{1993D5E1-1E50-4651-A9E1-BE58616D162B}"/>
    <cellStyle name="Cálculo 10 4 2 3" xfId="8046" xr:uid="{4AC9DE88-8F54-48D6-947F-59CF928CCC08}"/>
    <cellStyle name="Cálculo 10 4 2 4" xfId="9301" xr:uid="{ACEA2D6B-3003-4E2E-A2DD-8681B503172A}"/>
    <cellStyle name="Cálculo 10 4 2 5" xfId="10532" xr:uid="{37ACBD1A-CB7A-4A07-9545-064954D985D8}"/>
    <cellStyle name="Cálculo 10 4 2 6" xfId="11712" xr:uid="{962E59CF-7BF9-4AD2-AAC7-D3FD0E98E6AC}"/>
    <cellStyle name="Cálculo 10 4 2 7" xfId="12829" xr:uid="{CBB088E7-D719-4876-A0F8-C69679504B02}"/>
    <cellStyle name="Cálculo 10 4 2 8" xfId="13938" xr:uid="{3137BDB9-8D08-4704-82C4-8E3AAEBE5A9C}"/>
    <cellStyle name="Cálculo 10 4 2 9" xfId="14881" xr:uid="{A4A61B47-3DC5-41AB-B62F-8D1C31F6740B}"/>
    <cellStyle name="Cálculo 10 4 3" xfId="3523" xr:uid="{959010AD-A295-42F6-B36A-AA3C99669927}"/>
    <cellStyle name="Cálculo 10 4 4" xfId="3856" xr:uid="{830D72F0-6C78-470E-AC72-677D3022AA33}"/>
    <cellStyle name="Cálculo 10 4 5" xfId="6626" xr:uid="{F5DF02AD-5B18-49A8-8B4B-AFDB4E0B0C63}"/>
    <cellStyle name="Cálculo 10 4 6" xfId="7850" xr:uid="{DF4F61C5-99BC-42EA-833D-17930A39004C}"/>
    <cellStyle name="Cálculo 10 4 7" xfId="9095" xr:uid="{9F1D226F-E115-43D0-B19A-B3DC2873EE3C}"/>
    <cellStyle name="Cálculo 10 4 8" xfId="10343" xr:uid="{FCB31117-0614-4665-9601-A501DF6799E6}"/>
    <cellStyle name="Cálculo 10 4 9" xfId="6299" xr:uid="{22FE0EE5-B65E-4CC7-96C4-32868397E80B}"/>
    <cellStyle name="Cálculo 10 5" xfId="577" xr:uid="{00000000-0005-0000-0000-00006C020000}"/>
    <cellStyle name="Cálculo 10 5 10" xfId="12633" xr:uid="{F693E285-63BE-44A0-9A18-8B24D8196E41}"/>
    <cellStyle name="Cálculo 10 5 11" xfId="13778" xr:uid="{D0204409-0CE9-4085-AE10-31B39C0636A8}"/>
    <cellStyle name="Cálculo 10 5 12" xfId="14767" xr:uid="{325B61BB-889C-4AE9-8830-B3120558A459}"/>
    <cellStyle name="Cálculo 10 5 2" xfId="5350" xr:uid="{ADCC3ACD-7590-4498-A5AC-734B0B575CF0}"/>
    <cellStyle name="Cálculo 10 5 2 10" xfId="15474" xr:uid="{BF3AEEF5-71D9-42BB-A3D5-1AC5E23E62C5}"/>
    <cellStyle name="Cálculo 10 5 2 2" xfId="6826" xr:uid="{271889BB-5CCF-4712-BAB7-35E8E6478C77}"/>
    <cellStyle name="Cálculo 10 5 2 3" xfId="8047" xr:uid="{FB6E8597-5B98-4E09-A834-534B2F7107AB}"/>
    <cellStyle name="Cálculo 10 5 2 4" xfId="9302" xr:uid="{59AEAEAD-4DC2-41D6-8320-F4C52F8D0DA7}"/>
    <cellStyle name="Cálculo 10 5 2 5" xfId="10533" xr:uid="{BF678BDF-CD51-4168-A34F-428FD5C62D16}"/>
    <cellStyle name="Cálculo 10 5 2 6" xfId="11713" xr:uid="{F19FF1B1-C007-42B7-BE6C-71C2396C065F}"/>
    <cellStyle name="Cálculo 10 5 2 7" xfId="12830" xr:uid="{BFFB7CFD-2727-4367-95F7-1C1798A18020}"/>
    <cellStyle name="Cálculo 10 5 2 8" xfId="13939" xr:uid="{79EB092A-B155-434A-9AE1-4B6E1631F681}"/>
    <cellStyle name="Cálculo 10 5 2 9" xfId="14882" xr:uid="{57993FDE-4F74-4B01-83B6-F317D716345B}"/>
    <cellStyle name="Cálculo 10 5 3" xfId="3524" xr:uid="{77A4747B-AF82-4348-9566-3BDE38407537}"/>
    <cellStyle name="Cálculo 10 5 4" xfId="3855" xr:uid="{ACE31D27-475F-48D4-A3D9-905A10150E58}"/>
    <cellStyle name="Cálculo 10 5 5" xfId="6625" xr:uid="{B16A2666-D564-42A4-B4EF-E53CDE0DBE9D}"/>
    <cellStyle name="Cálculo 10 5 6" xfId="7849" xr:uid="{7BFF10B8-A7B7-43F2-A003-A1137363878A}"/>
    <cellStyle name="Cálculo 10 5 7" xfId="9094" xr:uid="{92AD7CA5-1811-4C9A-B4E3-D988B2D55ABC}"/>
    <cellStyle name="Cálculo 10 5 8" xfId="10342" xr:uid="{3CAA29DC-9F1A-483C-B5C9-719E7F816ADA}"/>
    <cellStyle name="Cálculo 10 5 9" xfId="6298" xr:uid="{8969C4AA-AD87-4EFF-9CDB-E5C2A5E955C6}"/>
    <cellStyle name="Cálculo 10 6" xfId="3520" xr:uid="{1A1FDB58-C03E-474E-9026-96ADBB3DAFA5}"/>
    <cellStyle name="Cálculo 10 7" xfId="3859" xr:uid="{55A7D8E5-03A0-4A7D-898E-ACC9135B0BA5}"/>
    <cellStyle name="Cálculo 10 8" xfId="6629" xr:uid="{C7B5857B-1A88-435B-8152-07507B582041}"/>
    <cellStyle name="Cálculo 10 9" xfId="3870" xr:uid="{6446F916-F526-46F6-809C-BF7E606D5B1A}"/>
    <cellStyle name="Cálculo 11" xfId="578" xr:uid="{00000000-0005-0000-0000-00006D020000}"/>
    <cellStyle name="Cálculo 11 10" xfId="13777" xr:uid="{B9B23DC3-E32A-4613-B6FD-0F051E92288C}"/>
    <cellStyle name="Cálculo 11 11" xfId="14766" xr:uid="{A8400EE8-9969-4034-9205-03EF466C2821}"/>
    <cellStyle name="Cálculo 11 2" xfId="3525" xr:uid="{CD5ED9D0-225E-48A3-BBC1-5A27F71D038F}"/>
    <cellStyle name="Cálculo 11 3" xfId="3854" xr:uid="{5D9277E9-6B56-405B-9B93-96010D5FCEA9}"/>
    <cellStyle name="Cálculo 11 4" xfId="6624" xr:uid="{79255AEC-22C2-42ED-A557-2BF5A56E3025}"/>
    <cellStyle name="Cálculo 11 5" xfId="7848" xr:uid="{1E162697-770C-4AB8-B735-BE6F189EA1BC}"/>
    <cellStyle name="Cálculo 11 6" xfId="9093" xr:uid="{F50E2E57-AA91-44E2-A036-8F051699BE9E}"/>
    <cellStyle name="Cálculo 11 7" xfId="10341" xr:uid="{D93352D8-119B-401D-8689-2FA5EC1BC9E7}"/>
    <cellStyle name="Cálculo 11 8" xfId="6297" xr:uid="{21169DE4-B932-47BB-94A9-B24A8588122A}"/>
    <cellStyle name="Cálculo 11 9" xfId="12632" xr:uid="{B97EA7BA-B9FC-4725-886D-FA28D0508B2E}"/>
    <cellStyle name="Cálculo 12" xfId="579" xr:uid="{00000000-0005-0000-0000-00006E020000}"/>
    <cellStyle name="Cálculo 12 10" xfId="13776" xr:uid="{6A34A415-7983-466E-A095-B9CBEF718F14}"/>
    <cellStyle name="Cálculo 12 11" xfId="14765" xr:uid="{24687708-8701-494B-8E29-06F0696BD343}"/>
    <cellStyle name="Cálculo 12 2" xfId="3526" xr:uid="{431EA6EF-130F-4B89-927D-A4B68C96FDC5}"/>
    <cellStyle name="Cálculo 12 3" xfId="3141" xr:uid="{7717D829-8DEF-41D0-A0C9-0DEE4E488637}"/>
    <cellStyle name="Cálculo 12 4" xfId="6623" xr:uid="{F2F70F31-EB3D-4397-B847-9ACD63808FD5}"/>
    <cellStyle name="Cálculo 12 5" xfId="7847" xr:uid="{95C24799-41DC-4270-92C3-7215AE44FF22}"/>
    <cellStyle name="Cálculo 12 6" xfId="9092" xr:uid="{021FDEEE-A6CB-4AA6-85A5-63E58662328B}"/>
    <cellStyle name="Cálculo 12 7" xfId="10340" xr:uid="{09CAD865-500E-49B9-819F-3EE3DC6EFB4B}"/>
    <cellStyle name="Cálculo 12 8" xfId="6296" xr:uid="{FABB9558-C895-4595-A2DA-484CFF1BC61E}"/>
    <cellStyle name="Cálculo 12 9" xfId="12631" xr:uid="{A311AE70-9E9D-4ECB-B7B8-E5B97EB36095}"/>
    <cellStyle name="Cálculo 13" xfId="580" xr:uid="{00000000-0005-0000-0000-00006F020000}"/>
    <cellStyle name="Cálculo 13 10" xfId="13775" xr:uid="{A871E5A1-7C98-407D-8FA4-C6965D820321}"/>
    <cellStyle name="Cálculo 13 11" xfId="14764" xr:uid="{E0389BD9-FAF7-466A-89AA-4DD74E3BCE10}"/>
    <cellStyle name="Cálculo 13 2" xfId="3527" xr:uid="{0EE503DE-2250-4336-BEE7-2F8182BF6E76}"/>
    <cellStyle name="Cálculo 13 3" xfId="3853" xr:uid="{5BBD3147-8DA7-411A-BFCF-72534BF085A3}"/>
    <cellStyle name="Cálculo 13 4" xfId="6622" xr:uid="{D89A18EC-7EE0-4278-9704-BA81051728C9}"/>
    <cellStyle name="Cálculo 13 5" xfId="7846" xr:uid="{3B290F2D-4CEE-48A9-8094-2303BF4E2ACC}"/>
    <cellStyle name="Cálculo 13 6" xfId="9091" xr:uid="{76ED5CA0-A6E1-4D66-976D-FDC9635AA23D}"/>
    <cellStyle name="Cálculo 13 7" xfId="10339" xr:uid="{6132A559-2947-4431-B7B1-EBF4ED94C631}"/>
    <cellStyle name="Cálculo 13 8" xfId="8771" xr:uid="{4B83162A-8A72-4E73-A869-F236298D24CD}"/>
    <cellStyle name="Cálculo 13 9" xfId="12630" xr:uid="{DF2634B3-6724-4AFA-B207-FA2450A5ED7A}"/>
    <cellStyle name="Cálculo 14" xfId="581" xr:uid="{00000000-0005-0000-0000-000070020000}"/>
    <cellStyle name="Cálculo 14 10" xfId="10524" xr:uid="{4F1BF773-227E-4E67-9E5D-8E78596B7A42}"/>
    <cellStyle name="Cálculo 14 11" xfId="14763" xr:uid="{C98F5370-2AA9-49B8-AF63-1802CA3E349A}"/>
    <cellStyle name="Cálculo 14 2" xfId="3528" xr:uid="{0F2D11FC-FB67-4081-B782-50799BCAA87A}"/>
    <cellStyle name="Cálculo 14 3" xfId="3852" xr:uid="{E85F075D-BC68-42CA-95C8-92B33F19B6BE}"/>
    <cellStyle name="Cálculo 14 4" xfId="3423" xr:uid="{F0C93569-BCA7-4AA7-989B-15A7B0EDA36B}"/>
    <cellStyle name="Cálculo 14 5" xfId="7845" xr:uid="{6CAA25D4-E255-414D-BE26-F30CA4E16413}"/>
    <cellStyle name="Cálculo 14 6" xfId="9090" xr:uid="{9C9C489C-E891-476C-BB6E-16CB031A896E}"/>
    <cellStyle name="Cálculo 14 7" xfId="10338" xr:uid="{3542A5A1-70F4-48E8-8C28-CF94D568E76B}"/>
    <cellStyle name="Cálculo 14 8" xfId="8770" xr:uid="{0E4B46AA-30AD-47EE-B411-B52E888C2199}"/>
    <cellStyle name="Cálculo 14 9" xfId="12629" xr:uid="{5B8A7328-239B-4590-A123-C378FEC5C7DE}"/>
    <cellStyle name="Cálculo 15" xfId="133" xr:uid="{00000000-0005-0000-0000-000071020000}"/>
    <cellStyle name="Cálculo 15 10" xfId="13499" xr:uid="{CFD07DA6-BFE9-412F-953A-14DB27B9872B}"/>
    <cellStyle name="Cálculo 15 11" xfId="14541" xr:uid="{F395244C-4D8F-4180-9E85-C2D2F8FE0174}"/>
    <cellStyle name="Cálculo 15 2" xfId="3127" xr:uid="{D19CC60A-9604-4008-947B-2BCC21E5D133}"/>
    <cellStyle name="Cálculo 15 3" xfId="4811" xr:uid="{D1A3917F-664F-4E91-8109-E429931879A6}"/>
    <cellStyle name="Cálculo 15 4" xfId="6293" xr:uid="{BC1AB7E5-762D-4CDB-B71D-75C9B5322285}"/>
    <cellStyle name="Cálculo 15 5" xfId="7516" xr:uid="{CBCF191B-67E0-4434-8DAC-2775F689DDB4}"/>
    <cellStyle name="Cálculo 15 6" xfId="8762" xr:uid="{CE6321C4-F632-46EE-942E-3C3F98C5B05F}"/>
    <cellStyle name="Cálculo 15 7" xfId="10007" xr:uid="{F52A0ACC-ABB4-4484-9735-3DD93F5A350B}"/>
    <cellStyle name="Cálculo 15 8" xfId="11234" xr:uid="{6CF34A79-BA3F-4765-9E37-D4381B844329}"/>
    <cellStyle name="Cálculo 15 9" xfId="12315" xr:uid="{BC8E0107-BFD0-461F-A8B3-5AF09A574FDD}"/>
    <cellStyle name="Cálculo 16" xfId="2689" xr:uid="{00000000-0005-0000-0000-000072020000}"/>
    <cellStyle name="Cálculo 17" xfId="2737" xr:uid="{00000000-0005-0000-0000-000073020000}"/>
    <cellStyle name="Cálculo 18" xfId="2778" xr:uid="{6177CE8E-9F96-4852-92A0-8C799241067B}"/>
    <cellStyle name="Cálculo 19" xfId="2868" xr:uid="{42A2D243-9F6A-4580-A6AA-3EAA81833516}"/>
    <cellStyle name="Cálculo 2" xfId="582" xr:uid="{00000000-0005-0000-0000-000074020000}"/>
    <cellStyle name="Cálculo 2 10" xfId="3422" xr:uid="{45232A9D-09EA-4F6B-9399-B59A678431F5}"/>
    <cellStyle name="Cálculo 2 11" xfId="7844" xr:uid="{01B4E7F8-E418-4EC7-91CF-28E5EAB8DD2E}"/>
    <cellStyle name="Cálculo 2 12" xfId="9089" xr:uid="{1CD89241-54F7-4A5B-8605-BB0A5369EC50}"/>
    <cellStyle name="Cálculo 2 13" xfId="10337" xr:uid="{9FABA95C-184C-432E-9A84-4520E3638FA2}"/>
    <cellStyle name="Cálculo 2 14" xfId="8769" xr:uid="{11B304DB-6075-4E55-8D3D-7213F2B411AA}"/>
    <cellStyle name="Cálculo 2 15" xfId="12628" xr:uid="{9067B73D-A1AF-4C62-A7CA-C4135EBABE17}"/>
    <cellStyle name="Cálculo 2 16" xfId="4795" xr:uid="{0C92FCDA-111B-45E1-96E7-EEBA629712D3}"/>
    <cellStyle name="Cálculo 2 17" xfId="14762" xr:uid="{334C71D8-8260-4BE2-B41F-60657FB78D8D}"/>
    <cellStyle name="Cálculo 2 2" xfId="583" xr:uid="{00000000-0005-0000-0000-000075020000}"/>
    <cellStyle name="Cálculo 2 2 10" xfId="12627" xr:uid="{A5C59CF0-158E-4CA5-BB3A-FFC5DB9D328C}"/>
    <cellStyle name="Cálculo 2 2 11" xfId="12378" xr:uid="{A11AB1EC-39FD-4B23-BA42-E93B51E00C72}"/>
    <cellStyle name="Cálculo 2 2 12" xfId="14761" xr:uid="{9A1731F9-0710-4F55-B5A7-58AA6F15D109}"/>
    <cellStyle name="Cálculo 2 2 2" xfId="5352" xr:uid="{D9095433-361C-402E-9309-057804C630D6}"/>
    <cellStyle name="Cálculo 2 2 2 10" xfId="15476" xr:uid="{6C3893E2-121C-47BD-8304-A6AE9E26EB99}"/>
    <cellStyle name="Cálculo 2 2 2 2" xfId="6828" xr:uid="{BD7D8054-BAD9-4953-8D1F-D71B491CDF01}"/>
    <cellStyle name="Cálculo 2 2 2 3" xfId="8049" xr:uid="{78C269DD-570A-42B1-9E74-89CF2471DCA8}"/>
    <cellStyle name="Cálculo 2 2 2 4" xfId="9304" xr:uid="{AB9981D9-640A-49E6-B429-A53772DD0625}"/>
    <cellStyle name="Cálculo 2 2 2 5" xfId="10535" xr:uid="{8C1B827D-3A2C-4FFE-9056-D267D4A14E22}"/>
    <cellStyle name="Cálculo 2 2 2 6" xfId="11715" xr:uid="{1BEE43C1-0D83-43B5-81AA-EE4CD36D0C36}"/>
    <cellStyle name="Cálculo 2 2 2 7" xfId="12832" xr:uid="{32DBD205-8AD7-4127-9CB6-66FDFAD40D28}"/>
    <cellStyle name="Cálculo 2 2 2 8" xfId="13941" xr:uid="{266D05F1-7C46-4125-95A3-77F9D543AA16}"/>
    <cellStyle name="Cálculo 2 2 2 9" xfId="14884" xr:uid="{010B7D7C-CA2D-4107-B074-26CFEEA7F854}"/>
    <cellStyle name="Cálculo 2 2 3" xfId="3530" xr:uid="{EC411E09-C7BD-4A13-A0F0-F5F9F77DD5C3}"/>
    <cellStyle name="Cálculo 2 2 4" xfId="3850" xr:uid="{36C2553F-897E-4F3F-B540-70E55AB30238}"/>
    <cellStyle name="Cálculo 2 2 5" xfId="4888" xr:uid="{BAAA32B3-DBEB-4FE8-BCA5-79FE00A29C15}"/>
    <cellStyle name="Cálculo 2 2 6" xfId="7843" xr:uid="{92842A02-2A8B-49F9-9A1D-2644115D8A5D}"/>
    <cellStyle name="Cálculo 2 2 7" xfId="9088" xr:uid="{8171E198-8FC5-492C-BACE-27B77AD4E7BA}"/>
    <cellStyle name="Cálculo 2 2 8" xfId="10336" xr:uid="{7391B58F-85F6-4A89-B6E5-75621DC9B2CD}"/>
    <cellStyle name="Cálculo 2 2 9" xfId="8768" xr:uid="{31795316-71D6-47C2-87FA-93EAE29DA365}"/>
    <cellStyle name="Cálculo 2 3" xfId="584" xr:uid="{00000000-0005-0000-0000-000076020000}"/>
    <cellStyle name="Cálculo 2 3 10" xfId="3767" xr:uid="{5A003C92-0929-4544-877E-9F8C2C3C4EA5}"/>
    <cellStyle name="Cálculo 2 3 11" xfId="13774" xr:uid="{D1BDFB30-7B26-4CD2-80FA-82F1343D1DC9}"/>
    <cellStyle name="Cálculo 2 3 12" xfId="13934" xr:uid="{73E31CB4-E10B-4DF2-81B4-DCD8B3D4A11C}"/>
    <cellStyle name="Cálculo 2 3 2" xfId="5353" xr:uid="{2BA3F563-ADA1-4D3B-BD24-25D05A42E3D7}"/>
    <cellStyle name="Cálculo 2 3 2 10" xfId="15477" xr:uid="{33016324-2237-4D7B-8379-F3435E1A9FAC}"/>
    <cellStyle name="Cálculo 2 3 2 2" xfId="6829" xr:uid="{4913D696-05B3-493A-AC62-4D90C50F38CD}"/>
    <cellStyle name="Cálculo 2 3 2 3" xfId="8050" xr:uid="{BD98C0E2-9218-4563-9C74-7BDCE054C7AE}"/>
    <cellStyle name="Cálculo 2 3 2 4" xfId="9305" xr:uid="{38F9866D-538F-4D78-9CF1-938246A7DE3C}"/>
    <cellStyle name="Cálculo 2 3 2 5" xfId="10536" xr:uid="{26FEB883-CFF5-4A1A-B8AC-58C7CEEAB96A}"/>
    <cellStyle name="Cálculo 2 3 2 6" xfId="11716" xr:uid="{7D73E1EE-724E-4EC5-AF67-147FFC79D74D}"/>
    <cellStyle name="Cálculo 2 3 2 7" xfId="12833" xr:uid="{806A715A-A298-4E38-9EDE-D16E829EB09E}"/>
    <cellStyle name="Cálculo 2 3 2 8" xfId="13942" xr:uid="{18921EBB-39FA-4E0C-B92C-7E6A26DD0650}"/>
    <cellStyle name="Cálculo 2 3 2 9" xfId="14885" xr:uid="{4995889E-DDF5-4C98-9E87-088987DBE04B}"/>
    <cellStyle name="Cálculo 2 3 3" xfId="3531" xr:uid="{6824E262-9A5B-408B-ADD8-ADF94F13F366}"/>
    <cellStyle name="Cálculo 2 3 4" xfId="3849" xr:uid="{B082558E-045C-46D3-AF8C-DD3878A7964A}"/>
    <cellStyle name="Cálculo 2 3 5" xfId="6621" xr:uid="{CE524261-2752-49CC-B92E-881EB5530A51}"/>
    <cellStyle name="Cálculo 2 3 6" xfId="7842" xr:uid="{A2370CD8-686B-47A6-B5C9-7DFBE69999DF}"/>
    <cellStyle name="Cálculo 2 3 7" xfId="6931" xr:uid="{31E6DAF4-03F9-4CC3-BBB2-C9A7A9DC6CC3}"/>
    <cellStyle name="Cálculo 2 3 8" xfId="8145" xr:uid="{142C0A9F-166C-4474-BD5F-0006BC211CEB}"/>
    <cellStyle name="Cálculo 2 3 9" xfId="8767" xr:uid="{8CC74B64-FC36-44E4-A4BD-3B4FA0C8422D}"/>
    <cellStyle name="Cálculo 2 4" xfId="585" xr:uid="{00000000-0005-0000-0000-000077020000}"/>
    <cellStyle name="Cálculo 2 4 10" xfId="10006" xr:uid="{5DF1863F-75C8-4B80-85C8-EE82B71163B5}"/>
    <cellStyle name="Cálculo 2 4 11" xfId="13773" xr:uid="{456D03CB-0FE3-4697-B702-28BFE44AD98A}"/>
    <cellStyle name="Cálculo 2 4 12" xfId="3769" xr:uid="{FC32CF5A-D073-4E33-9EAA-A38B5E827E2D}"/>
    <cellStyle name="Cálculo 2 4 2" xfId="5354" xr:uid="{AB33D416-8227-43E0-90B4-A0376FB5606E}"/>
    <cellStyle name="Cálculo 2 4 2 10" xfId="15478" xr:uid="{338FFAD6-3FDD-4A89-A8FE-22A735548598}"/>
    <cellStyle name="Cálculo 2 4 2 2" xfId="6830" xr:uid="{CB2FC482-461D-4111-904F-2F93DE76E1F0}"/>
    <cellStyle name="Cálculo 2 4 2 3" xfId="8051" xr:uid="{16551062-8D1B-4C1E-AEE3-109320A55152}"/>
    <cellStyle name="Cálculo 2 4 2 4" xfId="9306" xr:uid="{4196CD4E-40BD-4652-87DA-72AC27FAC308}"/>
    <cellStyle name="Cálculo 2 4 2 5" xfId="10537" xr:uid="{DE297D99-3352-42DA-8101-0FD870756110}"/>
    <cellStyle name="Cálculo 2 4 2 6" xfId="11717" xr:uid="{C6E520BA-2A90-4FEA-9E7E-AF2A19B83155}"/>
    <cellStyle name="Cálculo 2 4 2 7" xfId="12834" xr:uid="{FAD73A2F-9F8A-495C-8A8D-3E83585205BC}"/>
    <cellStyle name="Cálculo 2 4 2 8" xfId="13943" xr:uid="{4600F470-3E29-493D-B1C0-BA98F87C968B}"/>
    <cellStyle name="Cálculo 2 4 2 9" xfId="14886" xr:uid="{27B45147-F934-44AF-92FD-EBA4F929ED9B}"/>
    <cellStyle name="Cálculo 2 4 3" xfId="3532" xr:uid="{86A6E368-BA35-4B66-BB4D-ECDE24F110D8}"/>
    <cellStyle name="Cálculo 2 4 4" xfId="3848" xr:uid="{474CEECA-B278-411A-B17E-E0D7F52CA322}"/>
    <cellStyle name="Cálculo 2 4 5" xfId="6620" xr:uid="{82E16F6C-C0EE-45F2-8900-24C9F50EA890}"/>
    <cellStyle name="Cálculo 2 4 6" xfId="7841" xr:uid="{749517F8-AC39-43E5-94A4-8DF666FB7095}"/>
    <cellStyle name="Cálculo 2 4 7" xfId="6635" xr:uid="{3AD40386-124A-47B7-9D94-6B872581C0A7}"/>
    <cellStyle name="Cálculo 2 4 8" xfId="8144" xr:uid="{13006552-DBAB-4CFF-8770-7B5B04871DCF}"/>
    <cellStyle name="Cálculo 2 4 9" xfId="8766" xr:uid="{2AB9D94E-41D9-465E-9261-5BC616302BE2}"/>
    <cellStyle name="Cálculo 2 5" xfId="586" xr:uid="{00000000-0005-0000-0000-000078020000}"/>
    <cellStyle name="Cálculo 2 5 10" xfId="11299" xr:uid="{4D593BA4-0C9B-4521-B5B7-60C277512F46}"/>
    <cellStyle name="Cálculo 2 5 11" xfId="13772" xr:uid="{2F99B562-7F4E-42FD-B9FE-99E1E2614E4D}"/>
    <cellStyle name="Cálculo 2 5 12" xfId="13560" xr:uid="{5361E0DF-8AEF-4858-B69C-7F04AE7B58EF}"/>
    <cellStyle name="Cálculo 2 5 2" xfId="5355" xr:uid="{A1C4888A-8605-4DE4-94E3-82F93B7947F5}"/>
    <cellStyle name="Cálculo 2 5 2 10" xfId="15479" xr:uid="{33F3F9AC-E94F-4FFA-A202-6F250BD70AD3}"/>
    <cellStyle name="Cálculo 2 5 2 2" xfId="6831" xr:uid="{6DD036D9-A09C-4FBB-8211-071E72013CD1}"/>
    <cellStyle name="Cálculo 2 5 2 3" xfId="8052" xr:uid="{578D4C40-DE29-4221-BB56-C2F7C27AEC00}"/>
    <cellStyle name="Cálculo 2 5 2 4" xfId="9307" xr:uid="{3C4E4EA8-98DE-4676-881F-B83CB9064873}"/>
    <cellStyle name="Cálculo 2 5 2 5" xfId="10538" xr:uid="{63098D84-01A2-4B75-A8D8-2EFAC32B8AEA}"/>
    <cellStyle name="Cálculo 2 5 2 6" xfId="11718" xr:uid="{7E3039C1-BFED-4536-ABE1-19455E887B5C}"/>
    <cellStyle name="Cálculo 2 5 2 7" xfId="12835" xr:uid="{1630E161-9724-4330-BBD1-001A7CD21215}"/>
    <cellStyle name="Cálculo 2 5 2 8" xfId="13944" xr:uid="{81D674A3-751A-4C56-A794-033FAF317762}"/>
    <cellStyle name="Cálculo 2 5 2 9" xfId="14887" xr:uid="{32249C08-98D9-4A23-A655-DA2FFA59A0F6}"/>
    <cellStyle name="Cálculo 2 5 3" xfId="3533" xr:uid="{E09440C0-D59A-4B3E-83CA-E496E03A2A45}"/>
    <cellStyle name="Cálculo 2 5 4" xfId="3847" xr:uid="{4285F90C-57A8-4C8F-A084-CEE017791A3D}"/>
    <cellStyle name="Cálculo 2 5 5" xfId="6619" xr:uid="{631BCECA-718D-40A7-BA44-74583478FF78}"/>
    <cellStyle name="Cálculo 2 5 6" xfId="7840" xr:uid="{DAB4192E-D6E1-4790-8808-150CDBE1C4EC}"/>
    <cellStyle name="Cálculo 2 5 7" xfId="7593" xr:uid="{45A7E2EA-8A33-4420-AD8F-6D93A60107CC}"/>
    <cellStyle name="Cálculo 2 5 8" xfId="8837" xr:uid="{04543EE2-23CE-4FDE-9707-EE957CE0C111}"/>
    <cellStyle name="Cálculo 2 5 9" xfId="8765" xr:uid="{EAAB4944-9F1A-4032-9C35-01E30DF5738A}"/>
    <cellStyle name="Cálculo 2 6" xfId="587" xr:uid="{00000000-0005-0000-0000-000079020000}"/>
    <cellStyle name="Cálculo 2 6 10" xfId="12626" xr:uid="{EC93900F-779B-4312-9C62-9B3087E1B61D}"/>
    <cellStyle name="Cálculo 2 6 11" xfId="13771" xr:uid="{86B47C73-57BA-4240-B93E-35DB0C9D96B7}"/>
    <cellStyle name="Cálculo 2 6 12" xfId="14760" xr:uid="{BBFDE795-4BB1-45EB-9E3B-DBBB69AEEDD3}"/>
    <cellStyle name="Cálculo 2 6 2" xfId="5356" xr:uid="{743C932A-AA09-439E-B78C-D8154A13D217}"/>
    <cellStyle name="Cálculo 2 6 2 10" xfId="15480" xr:uid="{059939A9-215D-4609-965B-1B1028350273}"/>
    <cellStyle name="Cálculo 2 6 2 2" xfId="6832" xr:uid="{B6C49C78-BE51-4894-964B-729F90998740}"/>
    <cellStyle name="Cálculo 2 6 2 3" xfId="8053" xr:uid="{DF793D03-F92C-483C-9B4C-A70A688AF4AC}"/>
    <cellStyle name="Cálculo 2 6 2 4" xfId="9308" xr:uid="{EC1E47AE-3890-48C7-B2C2-8FABD0FF692F}"/>
    <cellStyle name="Cálculo 2 6 2 5" xfId="10539" xr:uid="{D95A818D-4E42-41BF-8EB0-E96E807D6307}"/>
    <cellStyle name="Cálculo 2 6 2 6" xfId="11719" xr:uid="{C5DA5149-7279-4BE8-AFB6-064661FB1073}"/>
    <cellStyle name="Cálculo 2 6 2 7" xfId="12836" xr:uid="{2F047FC7-C4AC-4CCC-AC32-5182082410B5}"/>
    <cellStyle name="Cálculo 2 6 2 8" xfId="13945" xr:uid="{369F99AF-4037-4AE8-A72B-BA4AC59AC339}"/>
    <cellStyle name="Cálculo 2 6 2 9" xfId="14888" xr:uid="{25033934-A7CB-4FBB-9E4E-19A0399963D7}"/>
    <cellStyle name="Cálculo 2 6 3" xfId="3534" xr:uid="{1E77D6C9-5138-4C54-A3C0-8CBE434B87AA}"/>
    <cellStyle name="Cálculo 2 6 4" xfId="3846" xr:uid="{917113E3-8029-4DB7-B02C-8C2A1908B8A1}"/>
    <cellStyle name="Cálculo 2 6 5" xfId="6618" xr:uid="{3D45A8D2-48F9-4AE9-95F4-4E1B39FA9EBE}"/>
    <cellStyle name="Cálculo 2 6 6" xfId="7839" xr:uid="{F1DC36EF-521F-470B-8463-1AE8C9851DD4}"/>
    <cellStyle name="Cálculo 2 6 7" xfId="9087" xr:uid="{08721D22-7329-4A8C-B91B-0DDE4A072EBD}"/>
    <cellStyle name="Cálculo 2 6 8" xfId="10335" xr:uid="{6BE4A1D5-BBAC-4FD4-8978-41C785F6EB15}"/>
    <cellStyle name="Cálculo 2 6 9" xfId="7498" xr:uid="{1EE909CA-C517-44C7-A52E-B018AD86CF30}"/>
    <cellStyle name="Cálculo 2 7" xfId="2831" xr:uid="{CC53C0DE-7066-4796-80D6-61E44427B796}"/>
    <cellStyle name="Cálculo 2 7 10" xfId="14883" xr:uid="{11238A56-5F3C-4319-9741-99281CC6494C}"/>
    <cellStyle name="Cálculo 2 7 11" xfId="15475" xr:uid="{D3D69723-A234-4E83-8410-C28F9CF3513E}"/>
    <cellStyle name="Cálculo 2 7 2" xfId="5351" xr:uid="{064CE7C0-876F-414C-AEDC-AE5B5CF9916E}"/>
    <cellStyle name="Cálculo 2 7 3" xfId="6827" xr:uid="{5CA3BC97-C1D8-498E-B263-36E35803884B}"/>
    <cellStyle name="Cálculo 2 7 4" xfId="8048" xr:uid="{B06E0D23-A2EC-4FE8-BBB2-8DDCB59955DF}"/>
    <cellStyle name="Cálculo 2 7 5" xfId="9303" xr:uid="{5738D18C-D63E-4177-9187-663F4B889707}"/>
    <cellStyle name="Cálculo 2 7 6" xfId="10534" xr:uid="{4FBFB0DF-C452-4F4C-B702-2A23C216AF7F}"/>
    <cellStyle name="Cálculo 2 7 7" xfId="11714" xr:uid="{12B3ACE2-46C0-4C57-A9F9-5DC55ED3BD7E}"/>
    <cellStyle name="Cálculo 2 7 8" xfId="12831" xr:uid="{5A4B10A1-D4B4-4D8F-A0D3-ECC6A0FFFFAF}"/>
    <cellStyle name="Cálculo 2 7 9" xfId="13940" xr:uid="{9EB8A07E-7FE5-4B7B-B124-A7E2A10A7516}"/>
    <cellStyle name="Cálculo 2 8" xfId="3529" xr:uid="{785FF324-7931-43B6-B147-394886E657A0}"/>
    <cellStyle name="Cálculo 2 9" xfId="3851" xr:uid="{EA8A51AB-0DA8-4656-A1D6-A4ABD182AD9F}"/>
    <cellStyle name="Cálculo 20" xfId="2912" xr:uid="{6E47822D-A04E-4A29-9430-EF825ACB7F85}"/>
    <cellStyle name="Cálculo 21" xfId="2956" xr:uid="{3B88CFE0-1481-426C-A528-9420C0FEEE68}"/>
    <cellStyle name="Cálculo 22" xfId="15867" xr:uid="{DEB6C11F-BF5B-4937-89D5-660887F740CE}"/>
    <cellStyle name="Cálculo 3" xfId="588" xr:uid="{00000000-0005-0000-0000-00007A020000}"/>
    <cellStyle name="Cálculo 3 10" xfId="7838" xr:uid="{530CB96D-D785-4C4D-8857-F562C9A15CFB}"/>
    <cellStyle name="Cálculo 3 11" xfId="9086" xr:uid="{A0EF3E60-74BE-4B9A-9348-0DFD06AD5213}"/>
    <cellStyle name="Cálculo 3 12" xfId="10334" xr:uid="{127FD6B9-0344-4E3D-9725-FA9BB5EAB453}"/>
    <cellStyle name="Cálculo 3 13" xfId="7499" xr:uid="{65046F3B-B93B-424F-B21E-E5569342F2DB}"/>
    <cellStyle name="Cálculo 3 14" xfId="12625" xr:uid="{EF74CEB4-E6A4-478B-8D1D-4789691229BD}"/>
    <cellStyle name="Cálculo 3 15" xfId="13770" xr:uid="{00575998-10E8-45D0-B9D1-05ADA46B1CD0}"/>
    <cellStyle name="Cálculo 3 16" xfId="14759" xr:uid="{72447663-3C5A-4FA3-8CC5-8981761A7822}"/>
    <cellStyle name="Cálculo 3 2" xfId="589" xr:uid="{00000000-0005-0000-0000-00007B020000}"/>
    <cellStyle name="Cálculo 3 2 10" xfId="12624" xr:uid="{06880AC9-EADC-4C6C-8AAF-0592083BD5CA}"/>
    <cellStyle name="Cálculo 3 2 11" xfId="13769" xr:uid="{2A3CD7F1-D076-4D24-BCAF-0BE4915A8128}"/>
    <cellStyle name="Cálculo 3 2 12" xfId="14758" xr:uid="{FA0CEDCA-1FA2-4BDD-9D4D-05839E95C3DC}"/>
    <cellStyle name="Cálculo 3 2 2" xfId="5358" xr:uid="{15484669-19D9-4052-8160-0DC895CADC7A}"/>
    <cellStyle name="Cálculo 3 2 2 10" xfId="15482" xr:uid="{14B7EBFE-291D-435B-9893-03E110329260}"/>
    <cellStyle name="Cálculo 3 2 2 2" xfId="6834" xr:uid="{5732AE00-F6EB-4053-9CED-D79C2D74494D}"/>
    <cellStyle name="Cálculo 3 2 2 3" xfId="8055" xr:uid="{3951AE6E-9CD7-42BE-8727-CFEB65C11861}"/>
    <cellStyle name="Cálculo 3 2 2 4" xfId="9310" xr:uid="{C3BE0542-6E1F-4642-ADC2-CCE010043C22}"/>
    <cellStyle name="Cálculo 3 2 2 5" xfId="10541" xr:uid="{1196C52A-B6DE-462E-8D1E-FFC5FAD3509E}"/>
    <cellStyle name="Cálculo 3 2 2 6" xfId="11721" xr:uid="{0539DD02-8C51-49C9-AC7D-BB86106AB11A}"/>
    <cellStyle name="Cálculo 3 2 2 7" xfId="12838" xr:uid="{F94E8685-38D6-4872-879A-759532431179}"/>
    <cellStyle name="Cálculo 3 2 2 8" xfId="13947" xr:uid="{10DF448C-73D6-4C1F-8EE3-58EDC31213B2}"/>
    <cellStyle name="Cálculo 3 2 2 9" xfId="14890" xr:uid="{2D1708BF-DFB1-4B1C-9BD4-C91029457AAD}"/>
    <cellStyle name="Cálculo 3 2 3" xfId="3536" xr:uid="{5257897E-7274-47A9-B8E5-95C4B862457D}"/>
    <cellStyle name="Cálculo 3 2 4" xfId="3844" xr:uid="{6105BDD9-3006-4EB3-874A-EA15B5B82411}"/>
    <cellStyle name="Cálculo 3 2 5" xfId="6616" xr:uid="{6F830C8F-31BF-432F-AB60-74906D12CA2C}"/>
    <cellStyle name="Cálculo 3 2 6" xfId="7837" xr:uid="{21274FD0-346D-4F80-B4BD-49EE32AC7ED2}"/>
    <cellStyle name="Cálculo 3 2 7" xfId="9085" xr:uid="{16969DF2-266B-485C-BA2B-54DE476263B4}"/>
    <cellStyle name="Cálculo 3 2 8" xfId="10333" xr:uid="{732D979A-26D4-4C35-A732-E620B5BCB9CA}"/>
    <cellStyle name="Cálculo 3 2 9" xfId="9993" xr:uid="{B177DA49-1B00-44EA-AD92-9C377BC3351B}"/>
    <cellStyle name="Cálculo 3 3" xfId="590" xr:uid="{00000000-0005-0000-0000-00007C020000}"/>
    <cellStyle name="Cálculo 3 3 10" xfId="12623" xr:uid="{D41E72F4-FC6B-4D01-9D8A-E4297E5BFEB4}"/>
    <cellStyle name="Cálculo 3 3 11" xfId="13768" xr:uid="{F1EABB96-1E2B-423E-B025-631857915737}"/>
    <cellStyle name="Cálculo 3 3 12" xfId="14757" xr:uid="{FC2AFC08-AA4B-460F-B14F-C87334A9CDFF}"/>
    <cellStyle name="Cálculo 3 3 2" xfId="5359" xr:uid="{21FB9667-B133-4F2E-A61B-6BFA95BD4B8A}"/>
    <cellStyle name="Cálculo 3 3 2 10" xfId="15483" xr:uid="{00A2B381-A58A-4BA5-AED7-4B8A3F650A8B}"/>
    <cellStyle name="Cálculo 3 3 2 2" xfId="6835" xr:uid="{56A478F2-433A-4756-95E5-5AB13A83F702}"/>
    <cellStyle name="Cálculo 3 3 2 3" xfId="8056" xr:uid="{8EA41A1B-9504-461D-84BF-49F3008957D8}"/>
    <cellStyle name="Cálculo 3 3 2 4" xfId="9311" xr:uid="{FC2B001C-29CA-4A55-9C9B-5F57206154E4}"/>
    <cellStyle name="Cálculo 3 3 2 5" xfId="10542" xr:uid="{B404424E-F912-4E41-B95F-A90AD7345E22}"/>
    <cellStyle name="Cálculo 3 3 2 6" xfId="11722" xr:uid="{027E4E4E-E799-44E6-9C74-C5916950F145}"/>
    <cellStyle name="Cálculo 3 3 2 7" xfId="12839" xr:uid="{7941E8BC-3597-41E9-8D83-DC3A54B76365}"/>
    <cellStyle name="Cálculo 3 3 2 8" xfId="13948" xr:uid="{50107223-BAD4-439E-8FE2-EE72FF86BFC0}"/>
    <cellStyle name="Cálculo 3 3 2 9" xfId="14891" xr:uid="{51324050-A748-4729-A1E8-BD7CB37F18C4}"/>
    <cellStyle name="Cálculo 3 3 3" xfId="3537" xr:uid="{76518798-BB25-48F1-BA6C-71B67D9936A1}"/>
    <cellStyle name="Cálculo 3 3 4" xfId="5221" xr:uid="{048439B7-275A-406C-AC20-03AEB07CCB33}"/>
    <cellStyle name="Cálculo 3 3 5" xfId="6615" xr:uid="{5E85F97A-02B4-4B63-8864-23D45FD951D5}"/>
    <cellStyle name="Cálculo 3 3 6" xfId="7836" xr:uid="{E08CA769-1978-4294-BDB3-3997687FE370}"/>
    <cellStyle name="Cálculo 3 3 7" xfId="9084" xr:uid="{A499FFEE-F4E9-48B3-A904-83448DA42314}"/>
    <cellStyle name="Cálculo 3 3 8" xfId="10332" xr:uid="{7BF0DA86-5174-4D45-A98B-B3C953469F22}"/>
    <cellStyle name="Cálculo 3 3 9" xfId="7500" xr:uid="{3D95A0B5-3468-4F79-A414-92A8825D936C}"/>
    <cellStyle name="Cálculo 3 4" xfId="591" xr:uid="{00000000-0005-0000-0000-00007D020000}"/>
    <cellStyle name="Cálculo 3 4 10" xfId="12622" xr:uid="{187D7398-D2C9-41D4-8B03-D74700C2B333}"/>
    <cellStyle name="Cálculo 3 4 11" xfId="13767" xr:uid="{2086609E-CB37-481E-BD9F-DD59CF7A378D}"/>
    <cellStyle name="Cálculo 3 4 12" xfId="14756" xr:uid="{3B70EBB5-AC23-4926-ABCD-C18345C6C1C2}"/>
    <cellStyle name="Cálculo 3 4 2" xfId="5360" xr:uid="{60A470E7-D4DB-4EAF-834B-4EE3D350AA19}"/>
    <cellStyle name="Cálculo 3 4 2 10" xfId="15484" xr:uid="{287ABE3D-D2AF-47FC-8136-AFDC2ADB39A6}"/>
    <cellStyle name="Cálculo 3 4 2 2" xfId="6836" xr:uid="{25B236BA-1F53-46B6-90FF-35FCA0652B00}"/>
    <cellStyle name="Cálculo 3 4 2 3" xfId="8057" xr:uid="{D68B3DD5-7222-4D2A-A0F6-881536B7443A}"/>
    <cellStyle name="Cálculo 3 4 2 4" xfId="9312" xr:uid="{0192FBF2-3A8E-403A-A291-27D78DC4DA33}"/>
    <cellStyle name="Cálculo 3 4 2 5" xfId="10543" xr:uid="{83661789-E9C7-40B7-9CC3-F4A92DFD4468}"/>
    <cellStyle name="Cálculo 3 4 2 6" xfId="11723" xr:uid="{65F4ACFF-BA3D-48D5-921D-ADDF74E94270}"/>
    <cellStyle name="Cálculo 3 4 2 7" xfId="12840" xr:uid="{DEE30AC8-C24A-45F4-BD4A-BF19C4EAB648}"/>
    <cellStyle name="Cálculo 3 4 2 8" xfId="13949" xr:uid="{137B46BE-C370-48B8-B8EC-AB34EE239718}"/>
    <cellStyle name="Cálculo 3 4 2 9" xfId="14892" xr:uid="{EC5E7EF0-68CB-44A7-9C0F-394BC418F55D}"/>
    <cellStyle name="Cálculo 3 4 3" xfId="3538" xr:uid="{18205159-5B59-41C0-A85B-8EA4AF4EE7CC}"/>
    <cellStyle name="Cálculo 3 4 4" xfId="3843" xr:uid="{394E1B23-6AF0-4DF1-B4A2-90FFAAC20A36}"/>
    <cellStyle name="Cálculo 3 4 5" xfId="6614" xr:uid="{4B2B52B8-E8C9-4BAF-9B45-EFC993181566}"/>
    <cellStyle name="Cálculo 3 4 6" xfId="7835" xr:uid="{04E54CE7-EA0A-4EB4-9440-4B7E80EFAAB9}"/>
    <cellStyle name="Cálculo 3 4 7" xfId="9083" xr:uid="{C77B05F0-14B9-46CC-A341-E5686DF8C654}"/>
    <cellStyle name="Cálculo 3 4 8" xfId="10331" xr:uid="{76003C8B-0A79-4D99-ABA7-8C6A5A5E55D1}"/>
    <cellStyle name="Cálculo 3 4 9" xfId="7501" xr:uid="{D492224D-D67B-4ED4-977E-16AA3959E090}"/>
    <cellStyle name="Cálculo 3 5" xfId="592" xr:uid="{00000000-0005-0000-0000-00007E020000}"/>
    <cellStyle name="Cálculo 3 5 10" xfId="12621" xr:uid="{D93D4FC1-128B-4944-B303-C24CC190E1AC}"/>
    <cellStyle name="Cálculo 3 5 11" xfId="13766" xr:uid="{A3A3C6DC-35A9-4107-890C-096F390A3E23}"/>
    <cellStyle name="Cálculo 3 5 12" xfId="14755" xr:uid="{BD61CD9E-CD4F-4D99-B70B-D18B43951E04}"/>
    <cellStyle name="Cálculo 3 5 2" xfId="5361" xr:uid="{0CF90F20-E437-4F8D-813F-54945C548DFD}"/>
    <cellStyle name="Cálculo 3 5 2 10" xfId="15485" xr:uid="{992E378A-E60B-4DC8-BC42-5EB0E7A948CF}"/>
    <cellStyle name="Cálculo 3 5 2 2" xfId="6837" xr:uid="{6A30E0F1-0E13-4D7A-B41F-34650AAD67EB}"/>
    <cellStyle name="Cálculo 3 5 2 3" xfId="8058" xr:uid="{CBEB2F1F-3CEF-4296-A618-8DBD3800D15B}"/>
    <cellStyle name="Cálculo 3 5 2 4" xfId="9313" xr:uid="{617E55F6-1F50-4571-997E-D2DBA0634D21}"/>
    <cellStyle name="Cálculo 3 5 2 5" xfId="10544" xr:uid="{0FB41011-C94C-4917-AAB4-21CB25A149E1}"/>
    <cellStyle name="Cálculo 3 5 2 6" xfId="11724" xr:uid="{9460BFFE-9342-4AEF-9D99-FFCBCA2AB951}"/>
    <cellStyle name="Cálculo 3 5 2 7" xfId="12841" xr:uid="{657472A9-83A6-4B2D-A3DC-7E329B64D323}"/>
    <cellStyle name="Cálculo 3 5 2 8" xfId="13950" xr:uid="{C6309B47-3E1F-4B6D-9CDA-60232F24F16F}"/>
    <cellStyle name="Cálculo 3 5 2 9" xfId="14893" xr:uid="{9B068B07-16AF-461E-8253-9EB590EDFACE}"/>
    <cellStyle name="Cálculo 3 5 3" xfId="3539" xr:uid="{A2CFBD2A-3595-454E-ADE9-032F1F13976F}"/>
    <cellStyle name="Cálculo 3 5 4" xfId="3842" xr:uid="{9B566920-AC24-446C-AFD6-060BBD748C9D}"/>
    <cellStyle name="Cálculo 3 5 5" xfId="6613" xr:uid="{25FC462F-455E-49EB-9A1F-28269EBE1FC8}"/>
    <cellStyle name="Cálculo 3 5 6" xfId="7834" xr:uid="{36D6080B-63D2-4A1D-8026-824044051BE0}"/>
    <cellStyle name="Cálculo 3 5 7" xfId="9082" xr:uid="{D69A1FCF-9444-415D-94C4-434A19F0F40D}"/>
    <cellStyle name="Cálculo 3 5 8" xfId="10330" xr:uid="{4DF03438-C530-46DF-8393-DC0714FF80AA}"/>
    <cellStyle name="Cálculo 3 5 9" xfId="6295" xr:uid="{D2A4582F-E830-4F06-B6C5-5AE2AA28E068}"/>
    <cellStyle name="Cálculo 3 6" xfId="5357" xr:uid="{115F1D62-8E49-4127-B569-AC711714542F}"/>
    <cellStyle name="Cálculo 3 6 10" xfId="15481" xr:uid="{16E6BBFE-FC30-42B4-BAC1-8D9A318A39E4}"/>
    <cellStyle name="Cálculo 3 6 2" xfId="6833" xr:uid="{BF235274-C2AF-490E-B064-3C05AD0CB837}"/>
    <cellStyle name="Cálculo 3 6 3" xfId="8054" xr:uid="{42D08A96-8B2F-4FF4-95EA-9CC1CBF00412}"/>
    <cellStyle name="Cálculo 3 6 4" xfId="9309" xr:uid="{12AC7178-AB13-42F7-B115-2684EADE594E}"/>
    <cellStyle name="Cálculo 3 6 5" xfId="10540" xr:uid="{154E60F1-1923-4A9D-979E-B0CFC2BFD6CA}"/>
    <cellStyle name="Cálculo 3 6 6" xfId="11720" xr:uid="{6E52ADDF-1679-45AF-B640-518A3C86448A}"/>
    <cellStyle name="Cálculo 3 6 7" xfId="12837" xr:uid="{1CE02D9D-1971-43A8-8C95-448E05F9C462}"/>
    <cellStyle name="Cálculo 3 6 8" xfId="13946" xr:uid="{68F480E2-3943-4E00-BDF8-8EAA3E024305}"/>
    <cellStyle name="Cálculo 3 6 9" xfId="14889" xr:uid="{0E16330A-D595-4115-84C1-23E8F16306A4}"/>
    <cellStyle name="Cálculo 3 7" xfId="3535" xr:uid="{4C43AC1E-7F44-484A-AAAF-313465416044}"/>
    <cellStyle name="Cálculo 3 8" xfId="3845" xr:uid="{ADD5B53E-3846-4DA3-AEA1-60704F6DA093}"/>
    <cellStyle name="Cálculo 3 9" xfId="6617" xr:uid="{8960B2DD-0AB5-48B6-9EB1-73050E10E945}"/>
    <cellStyle name="Cálculo 4" xfId="593" xr:uid="{00000000-0005-0000-0000-00007F020000}"/>
    <cellStyle name="Cálculo 4 10" xfId="7833" xr:uid="{516C90B8-C50A-4EDD-8531-44CFE9D5C82A}"/>
    <cellStyle name="Cálculo 4 11" xfId="9081" xr:uid="{5DD71B14-021D-4663-9AFD-C0FD757D6CA8}"/>
    <cellStyle name="Cálculo 4 12" xfId="10329" xr:uid="{EBEB16F2-E72B-4DA1-A81A-8E5257F4F4E1}"/>
    <cellStyle name="Cálculo 4 13" xfId="4797" xr:uid="{09351602-8599-46CD-ADD8-7C367E4EDB6A}"/>
    <cellStyle name="Cálculo 4 14" xfId="12620" xr:uid="{E1C451A9-FBEC-4096-8340-B8DA101C1180}"/>
    <cellStyle name="Cálculo 4 15" xfId="13765" xr:uid="{8B4DF9D5-A571-4DE0-A010-BED4BC8BC7F2}"/>
    <cellStyle name="Cálculo 4 16" xfId="14754" xr:uid="{93A89111-6C57-49DD-A732-185410774D84}"/>
    <cellStyle name="Cálculo 4 2" xfId="594" xr:uid="{00000000-0005-0000-0000-000080020000}"/>
    <cellStyle name="Cálculo 4 2 10" xfId="12619" xr:uid="{A95F448C-6673-4BC8-BB38-AA476FB328FF}"/>
    <cellStyle name="Cálculo 4 2 11" xfId="13764" xr:uid="{416F4CC1-9365-4D70-A9F1-EF5FFA76A50B}"/>
    <cellStyle name="Cálculo 4 2 12" xfId="14753" xr:uid="{C88A1A55-CF5D-474F-B811-1DB7327D2BFA}"/>
    <cellStyle name="Cálculo 4 2 2" xfId="5363" xr:uid="{A543E9E4-60C4-47AC-9C27-D8D0CE519541}"/>
    <cellStyle name="Cálculo 4 2 2 10" xfId="15487" xr:uid="{3C5E57DF-1470-4C81-98FA-5C7A1642D7E1}"/>
    <cellStyle name="Cálculo 4 2 2 2" xfId="6839" xr:uid="{F40E8281-5035-47EE-9938-DED5D5BBB897}"/>
    <cellStyle name="Cálculo 4 2 2 3" xfId="8060" xr:uid="{E6957F42-1A52-4000-96C4-0D1AFEFD58DA}"/>
    <cellStyle name="Cálculo 4 2 2 4" xfId="9315" xr:uid="{451C78E8-6C99-4A10-8EF5-6B0B29CE2F8B}"/>
    <cellStyle name="Cálculo 4 2 2 5" xfId="10546" xr:uid="{DC86A69B-D8DE-4961-8757-17973468DD6C}"/>
    <cellStyle name="Cálculo 4 2 2 6" xfId="11726" xr:uid="{3CD920BD-61A1-4D94-8368-9815134DE952}"/>
    <cellStyle name="Cálculo 4 2 2 7" xfId="12843" xr:uid="{1961A1E2-F526-484F-B3E5-630955EA0DBC}"/>
    <cellStyle name="Cálculo 4 2 2 8" xfId="13952" xr:uid="{95F820FD-56FB-47A4-8092-7C353CF6228B}"/>
    <cellStyle name="Cálculo 4 2 2 9" xfId="14895" xr:uid="{03F265DD-A322-4086-B439-8CA2377173ED}"/>
    <cellStyle name="Cálculo 4 2 3" xfId="3541" xr:uid="{CCB0EAB3-5009-4722-9E24-99F0541519B3}"/>
    <cellStyle name="Cálculo 4 2 4" xfId="3841" xr:uid="{10248AF7-93DF-4FD6-9C18-E85FF6F25C55}"/>
    <cellStyle name="Cálculo 4 2 5" xfId="6611" xr:uid="{1A34B83B-3503-4077-8D6E-4A6DE3C3C052}"/>
    <cellStyle name="Cálculo 4 2 6" xfId="7832" xr:uid="{EBF9EC63-F2B4-4BAB-8F00-AD35E519B831}"/>
    <cellStyle name="Cálculo 4 2 7" xfId="9080" xr:uid="{E6E6AE1F-97F8-4D9F-AAAD-1DD2E548924A}"/>
    <cellStyle name="Cálculo 4 2 8" xfId="10328" xr:uid="{1FAD3C33-2C74-4F0D-BB71-270E46FE945A}"/>
    <cellStyle name="Cálculo 4 2 9" xfId="3401" xr:uid="{9F1A46E0-AA1F-4804-99A8-221CA04D4877}"/>
    <cellStyle name="Cálculo 4 3" xfId="595" xr:uid="{00000000-0005-0000-0000-000081020000}"/>
    <cellStyle name="Cálculo 4 3 10" xfId="12618" xr:uid="{83587C60-2708-4FEC-84DF-A23024311E7F}"/>
    <cellStyle name="Cálculo 4 3 11" xfId="13763" xr:uid="{64E183B5-8302-45FE-AD26-B26EDF1FBA91}"/>
    <cellStyle name="Cálculo 4 3 12" xfId="14752" xr:uid="{A5168A9B-E97E-4399-970D-5AA6CAC36B19}"/>
    <cellStyle name="Cálculo 4 3 2" xfId="5364" xr:uid="{3CE4F990-E20F-4329-8D60-AB9EB40C6E03}"/>
    <cellStyle name="Cálculo 4 3 2 10" xfId="15488" xr:uid="{396A3938-B73D-4D4D-B586-0472A1195EC6}"/>
    <cellStyle name="Cálculo 4 3 2 2" xfId="6840" xr:uid="{F28E0C57-5323-432A-BA17-AF30783FAFCA}"/>
    <cellStyle name="Cálculo 4 3 2 3" xfId="8061" xr:uid="{E5FC5815-7871-46BE-A594-9D59800E1570}"/>
    <cellStyle name="Cálculo 4 3 2 4" xfId="9316" xr:uid="{BBEBA2EA-7909-4304-AC70-FDF304DE581A}"/>
    <cellStyle name="Cálculo 4 3 2 5" xfId="10547" xr:uid="{A2BFEB45-009B-4B5D-BF77-05A5D9FF1F7B}"/>
    <cellStyle name="Cálculo 4 3 2 6" xfId="11727" xr:uid="{93AF5DC0-2616-4BE0-BF22-49268F1CE0E8}"/>
    <cellStyle name="Cálculo 4 3 2 7" xfId="12844" xr:uid="{8FFD996D-E099-465A-800F-D6506E7AC6DB}"/>
    <cellStyle name="Cálculo 4 3 2 8" xfId="13953" xr:uid="{F64FCE81-4F78-447E-B5B7-378EF2CCCFD6}"/>
    <cellStyle name="Cálculo 4 3 2 9" xfId="14896" xr:uid="{B14C9CCC-4FDB-4829-8E2D-5EB684623969}"/>
    <cellStyle name="Cálculo 4 3 3" xfId="3542" xr:uid="{2B71DD91-421E-4B40-926D-6777ACE6AF4A}"/>
    <cellStyle name="Cálculo 4 3 4" xfId="3840" xr:uid="{08E2448A-357D-493E-9F10-1B598B7FA521}"/>
    <cellStyle name="Cálculo 4 3 5" xfId="6610" xr:uid="{C5793984-F3D4-4CF3-956D-09F8583A8866}"/>
    <cellStyle name="Cálculo 4 3 6" xfId="6359" xr:uid="{3B0455A2-E403-40C2-B843-9D62C87316E6}"/>
    <cellStyle name="Cálculo 4 3 7" xfId="9079" xr:uid="{E0C6DC77-8A4C-4DA8-A9DE-50E91887403D}"/>
    <cellStyle name="Cálculo 4 3 8" xfId="10327" xr:uid="{0207DEA5-24CB-45C0-8945-4795ED7D3C91}"/>
    <cellStyle name="Cálculo 4 3 9" xfId="3402" xr:uid="{4073CCDB-BB83-46CE-9409-EC2A9398573F}"/>
    <cellStyle name="Cálculo 4 4" xfId="596" xr:uid="{00000000-0005-0000-0000-000082020000}"/>
    <cellStyle name="Cálculo 4 4 10" xfId="12617" xr:uid="{96CB423E-78A9-4D33-9D04-5B83B22E2248}"/>
    <cellStyle name="Cálculo 4 4 11" xfId="13762" xr:uid="{A02E5BED-BC60-4903-91D4-65FD4D732905}"/>
    <cellStyle name="Cálculo 4 4 12" xfId="14751" xr:uid="{D2045A34-D9F2-45E1-BD88-2AF548725463}"/>
    <cellStyle name="Cálculo 4 4 2" xfId="5365" xr:uid="{B6309F1F-DFD5-4EDB-AC6C-B4F36624C6C7}"/>
    <cellStyle name="Cálculo 4 4 2 10" xfId="15489" xr:uid="{BD6A1F90-1293-477B-A2EF-FC094B00ABC4}"/>
    <cellStyle name="Cálculo 4 4 2 2" xfId="6841" xr:uid="{D912C0C4-6000-4D85-85EF-3B91F722EFAC}"/>
    <cellStyle name="Cálculo 4 4 2 3" xfId="8062" xr:uid="{22DA70C9-25B1-4341-9CE2-9E52C1CC68FE}"/>
    <cellStyle name="Cálculo 4 4 2 4" xfId="9317" xr:uid="{BCB01495-9028-47A0-B1A4-19F2037A0792}"/>
    <cellStyle name="Cálculo 4 4 2 5" xfId="10548" xr:uid="{80EE4700-0716-4945-A0C5-8EC1E59350D1}"/>
    <cellStyle name="Cálculo 4 4 2 6" xfId="11728" xr:uid="{95BFA1E1-6E7B-4EC7-A0B9-057DECB0F2EF}"/>
    <cellStyle name="Cálculo 4 4 2 7" xfId="12845" xr:uid="{0EF1CF38-3F0D-421F-AAF4-3522540425B8}"/>
    <cellStyle name="Cálculo 4 4 2 8" xfId="13954" xr:uid="{D3343392-3FDE-4BEB-BEE3-78DAD6A6AD28}"/>
    <cellStyle name="Cálculo 4 4 2 9" xfId="14897" xr:uid="{3DBCBC68-4655-489F-8C36-E98669FCB7DE}"/>
    <cellStyle name="Cálculo 4 4 3" xfId="3543" xr:uid="{5F029B27-82C0-4C06-8305-DEE2B892AAF5}"/>
    <cellStyle name="Cálculo 4 4 4" xfId="3839" xr:uid="{C0A5D93D-738E-4448-91C9-95D8A341E61D}"/>
    <cellStyle name="Cálculo 4 4 5" xfId="6609" xr:uid="{EF202E24-44EB-46DE-8AE8-0C4BF6677503}"/>
    <cellStyle name="Cálculo 4 4 6" xfId="6389" xr:uid="{DD5836F4-B45C-42A2-A3B5-F0F63A04856F}"/>
    <cellStyle name="Cálculo 4 4 7" xfId="9078" xr:uid="{5FF46492-F8DB-41DF-AC23-71F86B15B964}"/>
    <cellStyle name="Cálculo 4 4 8" xfId="10326" xr:uid="{10D2D809-A47F-4F92-A398-EB6D0D07F3A3}"/>
    <cellStyle name="Cálculo 4 4 9" xfId="3403" xr:uid="{5BA62E1B-5C27-4013-AF07-27877D127933}"/>
    <cellStyle name="Cálculo 4 5" xfId="597" xr:uid="{00000000-0005-0000-0000-000083020000}"/>
    <cellStyle name="Cálculo 4 5 10" xfId="12616" xr:uid="{27EFB6B0-CD32-4E6A-9E20-C4B03E80359B}"/>
    <cellStyle name="Cálculo 4 5 11" xfId="13761" xr:uid="{7BA94C36-9282-4DB4-A871-DFE5248EEAC0}"/>
    <cellStyle name="Cálculo 4 5 12" xfId="14750" xr:uid="{1572B8A0-69F3-44D9-9239-FC6ACB848DF8}"/>
    <cellStyle name="Cálculo 4 5 2" xfId="5366" xr:uid="{D908BBD5-EC2E-4536-9718-A170268EB879}"/>
    <cellStyle name="Cálculo 4 5 2 10" xfId="15490" xr:uid="{58FA3EC7-243B-49F2-BFD8-5A36D4225E59}"/>
    <cellStyle name="Cálculo 4 5 2 2" xfId="6842" xr:uid="{F9133BF0-865A-4B47-A371-438D4B08B01E}"/>
    <cellStyle name="Cálculo 4 5 2 3" xfId="8063" xr:uid="{E0A610C0-0CFD-4672-9DA3-50975C5BB42F}"/>
    <cellStyle name="Cálculo 4 5 2 4" xfId="9318" xr:uid="{C7426A83-08F4-4FA3-9A97-BB95978389ED}"/>
    <cellStyle name="Cálculo 4 5 2 5" xfId="10549" xr:uid="{5E58A234-DE12-4F4D-80F5-E0F7376D7E9A}"/>
    <cellStyle name="Cálculo 4 5 2 6" xfId="11729" xr:uid="{99386A7F-2CBE-41FB-A309-988E2A0A88AC}"/>
    <cellStyle name="Cálculo 4 5 2 7" xfId="12846" xr:uid="{A2BF0377-DC01-48F3-8195-A37F8B03C639}"/>
    <cellStyle name="Cálculo 4 5 2 8" xfId="13955" xr:uid="{80E1217C-D846-47DF-9A4D-032EACA913E3}"/>
    <cellStyle name="Cálculo 4 5 2 9" xfId="14898" xr:uid="{133901BB-0E89-46F1-AB50-AAB51AB0CE40}"/>
    <cellStyle name="Cálculo 4 5 3" xfId="3544" xr:uid="{F8B2B4B9-E594-49DA-9FFA-95BAD9D1EFCF}"/>
    <cellStyle name="Cálculo 4 5 4" xfId="3838" xr:uid="{46305AC8-A914-4676-AD0B-28699E70DCED}"/>
    <cellStyle name="Cálculo 4 5 5" xfId="6608" xr:uid="{F27B048F-A319-4830-B093-B258872CC13D}"/>
    <cellStyle name="Cálculo 4 5 6" xfId="6362" xr:uid="{81DF814A-8FEA-4DD6-97A1-0F6D764A6973}"/>
    <cellStyle name="Cálculo 4 5 7" xfId="9077" xr:uid="{CEEA9167-998C-47C0-8105-733E2172D9F7}"/>
    <cellStyle name="Cálculo 4 5 8" xfId="10325" xr:uid="{4F164F94-850C-4906-86D3-28B49868329B}"/>
    <cellStyle name="Cálculo 4 5 9" xfId="3404" xr:uid="{649B3C9E-70A9-4B60-A231-A4B36611ED83}"/>
    <cellStyle name="Cálculo 4 6" xfId="5362" xr:uid="{EC7FA875-298F-43D0-A132-09F84A0FA0E2}"/>
    <cellStyle name="Cálculo 4 6 10" xfId="15486" xr:uid="{45635EBE-DB57-4DE7-BCC8-026779C484B7}"/>
    <cellStyle name="Cálculo 4 6 2" xfId="6838" xr:uid="{FF9986EF-290C-4277-BD11-7AEFA73B2D17}"/>
    <cellStyle name="Cálculo 4 6 3" xfId="8059" xr:uid="{76B83265-AE7C-4455-8A96-12BCB2F2884B}"/>
    <cellStyle name="Cálculo 4 6 4" xfId="9314" xr:uid="{FEA949FF-8527-43C9-8604-7BCDBD0E1A55}"/>
    <cellStyle name="Cálculo 4 6 5" xfId="10545" xr:uid="{A1B6F6CE-11B0-44DC-AAA6-207F04606730}"/>
    <cellStyle name="Cálculo 4 6 6" xfId="11725" xr:uid="{A1A8849F-2B48-41D4-8D22-9C2C4E4B5182}"/>
    <cellStyle name="Cálculo 4 6 7" xfId="12842" xr:uid="{54B86FF0-DD9D-4A71-A85A-04DDC6191858}"/>
    <cellStyle name="Cálculo 4 6 8" xfId="13951" xr:uid="{04E270CB-E75F-44BF-8F8D-4A524504C894}"/>
    <cellStyle name="Cálculo 4 6 9" xfId="14894" xr:uid="{8777770B-14BF-40CB-B974-55DDFAF93C9D}"/>
    <cellStyle name="Cálculo 4 7" xfId="3540" xr:uid="{82A7C64C-A51A-4DAD-A2C2-5A45D122C091}"/>
    <cellStyle name="Cálculo 4 8" xfId="5213" xr:uid="{860D66A9-C743-4C9F-980D-4294C4F21401}"/>
    <cellStyle name="Cálculo 4 9" xfId="6612" xr:uid="{CB37E189-FF4F-4249-A2C5-CDAE5D80FB37}"/>
    <cellStyle name="Cálculo 5" xfId="598" xr:uid="{00000000-0005-0000-0000-000084020000}"/>
    <cellStyle name="Cálculo 5 10" xfId="6382" xr:uid="{87113531-C3DA-46BF-8F30-A58B1ED3AD6B}"/>
    <cellStyle name="Cálculo 5 11" xfId="9076" xr:uid="{6D38D84F-E58E-4DDA-8719-BE1B77798A66}"/>
    <cellStyle name="Cálculo 5 12" xfId="10324" xr:uid="{2E382DD3-0642-43FF-9D19-AC15660EA8BB}"/>
    <cellStyle name="Cálculo 5 13" xfId="3405" xr:uid="{5971888B-F688-40AB-8344-F8A0BB82CF95}"/>
    <cellStyle name="Cálculo 5 14" xfId="12615" xr:uid="{D3B81B0E-6E79-4776-9EE4-E701014EDBA3}"/>
    <cellStyle name="Cálculo 5 15" xfId="13760" xr:uid="{80686D1A-A00D-469A-8CD0-1D1D4734EE1B}"/>
    <cellStyle name="Cálculo 5 16" xfId="14749" xr:uid="{CC570D58-8DA0-48BD-BA16-D70B4DB42FCF}"/>
    <cellStyle name="Cálculo 5 2" xfId="599" xr:uid="{00000000-0005-0000-0000-000085020000}"/>
    <cellStyle name="Cálculo 5 2 10" xfId="12614" xr:uid="{63C08C14-D903-4194-9A47-829FE2B0975E}"/>
    <cellStyle name="Cálculo 5 2 11" xfId="13759" xr:uid="{E8D6BFBC-7DAD-47CD-8692-61846ADFDFFE}"/>
    <cellStyle name="Cálculo 5 2 12" xfId="14748" xr:uid="{C315F5B7-D262-4CBC-BD6E-45F1E654B718}"/>
    <cellStyle name="Cálculo 5 2 2" xfId="5368" xr:uid="{B9705FA2-A19D-4422-AED1-8B8A72FA4130}"/>
    <cellStyle name="Cálculo 5 2 2 10" xfId="15492" xr:uid="{28C0B9D4-79EB-4F69-9D3F-7F983254B4D0}"/>
    <cellStyle name="Cálculo 5 2 2 2" xfId="6844" xr:uid="{A17F2B13-D01B-420F-88DE-26E7F3AB6EB9}"/>
    <cellStyle name="Cálculo 5 2 2 3" xfId="8065" xr:uid="{6D7EE65C-E472-4AB9-8C3F-63A334C91745}"/>
    <cellStyle name="Cálculo 5 2 2 4" xfId="9320" xr:uid="{0876F3C7-B168-45EA-ABF1-3E7141789F50}"/>
    <cellStyle name="Cálculo 5 2 2 5" xfId="10551" xr:uid="{AED0B7E6-074E-4A6B-9AA8-2F63CDB53ABB}"/>
    <cellStyle name="Cálculo 5 2 2 6" xfId="11731" xr:uid="{93954080-BF7A-475B-A455-4417962C1E22}"/>
    <cellStyle name="Cálculo 5 2 2 7" xfId="12848" xr:uid="{753A23FB-41D1-4521-8136-087C05B83D21}"/>
    <cellStyle name="Cálculo 5 2 2 8" xfId="13957" xr:uid="{FDFA8D8F-1B0C-4916-BD76-F6E345F7B6DF}"/>
    <cellStyle name="Cálculo 5 2 2 9" xfId="14900" xr:uid="{1AC013F2-A8FD-4D00-99CF-05B9DF60F0CB}"/>
    <cellStyle name="Cálculo 5 2 3" xfId="3546" xr:uid="{5CFFA446-859C-4A01-AC18-BB39D71F7FC7}"/>
    <cellStyle name="Cálculo 5 2 4" xfId="3139" xr:uid="{31EE4C5A-6317-4098-83C8-5C9AFA6A11FE}"/>
    <cellStyle name="Cálculo 5 2 5" xfId="6606" xr:uid="{043962D0-E954-4D4B-9551-9095F8A53229}"/>
    <cellStyle name="Cálculo 5 2 6" xfId="7900" xr:uid="{75969B5B-446E-4708-B424-2C0E6E11ECB9}"/>
    <cellStyle name="Cálculo 5 2 7" xfId="9075" xr:uid="{D5D9D80D-9498-47BC-A8B3-F6269AD480D2}"/>
    <cellStyle name="Cálculo 5 2 8" xfId="10323" xr:uid="{436C08EB-189A-408F-8291-3ABD0371C6EB}"/>
    <cellStyle name="Cálculo 5 2 9" xfId="9994" xr:uid="{56A8F7E7-7AAA-4F65-8197-A390E9F24D89}"/>
    <cellStyle name="Cálculo 5 3" xfId="600" xr:uid="{00000000-0005-0000-0000-000086020000}"/>
    <cellStyle name="Cálculo 5 3 10" xfId="12613" xr:uid="{D18FA910-5973-4452-A1C1-04D3E9BCB898}"/>
    <cellStyle name="Cálculo 5 3 11" xfId="13758" xr:uid="{09BE4817-8D08-454E-83A4-7741F8E2A994}"/>
    <cellStyle name="Cálculo 5 3 12" xfId="14747" xr:uid="{AAA32519-5836-405A-B112-406866EA32F2}"/>
    <cellStyle name="Cálculo 5 3 2" xfId="5369" xr:uid="{7B569FF3-A569-40F9-BF6C-29223D023010}"/>
    <cellStyle name="Cálculo 5 3 2 10" xfId="15493" xr:uid="{14060C0B-301B-4223-813E-82490B676E73}"/>
    <cellStyle name="Cálculo 5 3 2 2" xfId="6845" xr:uid="{E356CC1C-9307-401E-BE9E-1F75DB5928A1}"/>
    <cellStyle name="Cálculo 5 3 2 3" xfId="8066" xr:uid="{A7801E53-BA3B-45D8-B1F3-81FF68FE501B}"/>
    <cellStyle name="Cálculo 5 3 2 4" xfId="9321" xr:uid="{C825175B-8FFE-4EEE-B668-B5DA4D2B95E9}"/>
    <cellStyle name="Cálculo 5 3 2 5" xfId="10552" xr:uid="{F4A3BDB0-D0E7-4E00-99F7-46C4832BD008}"/>
    <cellStyle name="Cálculo 5 3 2 6" xfId="11732" xr:uid="{E39FD1E9-4D09-4617-AFD3-80760C09EB1A}"/>
    <cellStyle name="Cálculo 5 3 2 7" xfId="12849" xr:uid="{509882C7-C446-4BD8-AC32-5E5C05E790A7}"/>
    <cellStyle name="Cálculo 5 3 2 8" xfId="13958" xr:uid="{2E340ABF-A76A-45A5-BF68-57E5A36BB969}"/>
    <cellStyle name="Cálculo 5 3 2 9" xfId="14901" xr:uid="{17F39209-880F-4BA2-899C-038697CE7D89}"/>
    <cellStyle name="Cálculo 5 3 3" xfId="3547" xr:uid="{CF088564-B03C-42A6-AD11-FB483ADC8162}"/>
    <cellStyle name="Cálculo 5 3 4" xfId="3138" xr:uid="{A8792111-88B0-4C57-BAEA-DB699FD451E4}"/>
    <cellStyle name="Cálculo 5 3 5" xfId="6605" xr:uid="{A579ABE9-E3BA-4032-A081-18C39CEBD041}"/>
    <cellStyle name="Cálculo 5 3 6" xfId="3869" xr:uid="{399F5853-A81B-407B-A622-B83EA0D79770}"/>
    <cellStyle name="Cálculo 5 3 7" xfId="9074" xr:uid="{2F3980CB-3A9B-4764-8CCB-CBB227108882}"/>
    <cellStyle name="Cálculo 5 3 8" xfId="10322" xr:uid="{558B1453-E649-47A6-837C-E99937147673}"/>
    <cellStyle name="Cálculo 5 3 9" xfId="9995" xr:uid="{7D9A4022-B4B9-49EA-97C7-C21138F598BC}"/>
    <cellStyle name="Cálculo 5 4" xfId="601" xr:uid="{00000000-0005-0000-0000-000087020000}"/>
    <cellStyle name="Cálculo 5 4 10" xfId="12612" xr:uid="{F7E8F948-299E-46B0-A2F2-0D4F8BC97213}"/>
    <cellStyle name="Cálculo 5 4 11" xfId="13757" xr:uid="{460D8181-DE8E-4E8D-B069-50B533724601}"/>
    <cellStyle name="Cálculo 5 4 12" xfId="14746" xr:uid="{6BE54141-238B-4A89-9854-7F80D3A6DBA4}"/>
    <cellStyle name="Cálculo 5 4 2" xfId="5370" xr:uid="{558BD53B-D97E-43E3-9FB4-82A69FB6C9FE}"/>
    <cellStyle name="Cálculo 5 4 2 10" xfId="15494" xr:uid="{FFF01EB2-D6CF-4ECD-9FBF-523B000C1A62}"/>
    <cellStyle name="Cálculo 5 4 2 2" xfId="6846" xr:uid="{9F6CC852-1663-47C1-A335-50C2AC29E443}"/>
    <cellStyle name="Cálculo 5 4 2 3" xfId="8067" xr:uid="{E0A692AC-F6E1-461B-A7A7-7C4E1FA347A8}"/>
    <cellStyle name="Cálculo 5 4 2 4" xfId="9322" xr:uid="{AB4A488B-751A-4ACD-83DC-B464C4F09602}"/>
    <cellStyle name="Cálculo 5 4 2 5" xfId="10553" xr:uid="{7E159E00-CF49-4949-B1A5-7D8BFAF0308D}"/>
    <cellStyle name="Cálculo 5 4 2 6" xfId="11733" xr:uid="{B31DB9C0-EDC0-4886-AF6D-58A539F65AB4}"/>
    <cellStyle name="Cálculo 5 4 2 7" xfId="12850" xr:uid="{F470FA2E-6251-4EB4-867D-DEDB3CA4637B}"/>
    <cellStyle name="Cálculo 5 4 2 8" xfId="13959" xr:uid="{0AAFCC14-1452-4762-A568-7D7CBE8D82C4}"/>
    <cellStyle name="Cálculo 5 4 2 9" xfId="14902" xr:uid="{FD322E52-84A3-437B-84B2-C71F9B2BBFFE}"/>
    <cellStyle name="Cálculo 5 4 3" xfId="3548" xr:uid="{F42EF323-7D2B-45EF-9AF3-F22E151E2252}"/>
    <cellStyle name="Cálculo 5 4 4" xfId="3137" xr:uid="{554CF84C-3813-4A7D-A708-054B97187B0E}"/>
    <cellStyle name="Cálculo 5 4 5" xfId="6604" xr:uid="{CF1BB7E7-67FA-4F38-A750-508B4A4D789C}"/>
    <cellStyle name="Cálculo 5 4 6" xfId="6369" xr:uid="{3082B5B5-1448-4F7D-A83C-76EB156E4BB0}"/>
    <cellStyle name="Cálculo 5 4 7" xfId="9073" xr:uid="{E7FF16B0-F89D-4C3A-A9C2-096B257E6DAD}"/>
    <cellStyle name="Cálculo 5 4 8" xfId="10321" xr:uid="{36CF943D-6360-4AE9-B3AB-215852B154D7}"/>
    <cellStyle name="Cálculo 5 4 9" xfId="9996" xr:uid="{5BE97E27-81ED-447C-90AF-B871136FFEA0}"/>
    <cellStyle name="Cálculo 5 5" xfId="602" xr:uid="{00000000-0005-0000-0000-000088020000}"/>
    <cellStyle name="Cálculo 5 5 10" xfId="12611" xr:uid="{FBADC0E9-0BA6-4CB5-9127-B9DCB923E656}"/>
    <cellStyle name="Cálculo 5 5 11" xfId="13756" xr:uid="{1ED40A7F-4E08-4FF1-AC4C-F7205398AD18}"/>
    <cellStyle name="Cálculo 5 5 12" xfId="14745" xr:uid="{3AC79AA1-964E-4734-859E-74FFCF783D7A}"/>
    <cellStyle name="Cálculo 5 5 2" xfId="5371" xr:uid="{71278294-EBF7-4052-B29F-1D3B2AE66AAB}"/>
    <cellStyle name="Cálculo 5 5 2 10" xfId="15495" xr:uid="{7276E8A4-F7BC-4872-AE9D-C5C7F2A59845}"/>
    <cellStyle name="Cálculo 5 5 2 2" xfId="6847" xr:uid="{9F09E0F7-7313-4BD3-BE14-654AA8F4DECD}"/>
    <cellStyle name="Cálculo 5 5 2 3" xfId="8068" xr:uid="{943BBF42-9267-4F44-B184-F5A0DECB2D6F}"/>
    <cellStyle name="Cálculo 5 5 2 4" xfId="9323" xr:uid="{EB34BFCA-8BD1-4D62-AB96-5C6BB4906491}"/>
    <cellStyle name="Cálculo 5 5 2 5" xfId="10554" xr:uid="{66240BAF-60F0-43E4-990B-0AA1341008D1}"/>
    <cellStyle name="Cálculo 5 5 2 6" xfId="11734" xr:uid="{D7823C62-675D-47FD-A2A6-5B8C69B6CE6A}"/>
    <cellStyle name="Cálculo 5 5 2 7" xfId="12851" xr:uid="{A8E2E1AC-9633-4E22-939C-1C3842852114}"/>
    <cellStyle name="Cálculo 5 5 2 8" xfId="13960" xr:uid="{60FBD550-41EC-4A10-8E86-6A7EA5964AEF}"/>
    <cellStyle name="Cálculo 5 5 2 9" xfId="14903" xr:uid="{0746C01E-57E1-47D1-9D5C-168848105DD3}"/>
    <cellStyle name="Cálculo 5 5 3" xfId="3549" xr:uid="{8A02A3E3-1F7A-4BB4-AE0F-4BD860A52A15}"/>
    <cellStyle name="Cálculo 5 5 4" xfId="5212" xr:uid="{08DCF4E8-CB5D-460C-AD05-DC5506AB82A3}"/>
    <cellStyle name="Cálculo 5 5 5" xfId="6603" xr:uid="{53E7DB5D-85D7-410B-941C-42F1BF0BC4C5}"/>
    <cellStyle name="Cálculo 5 5 6" xfId="6396" xr:uid="{E5272D4C-1AAB-44B0-9C95-734D9E3F6C19}"/>
    <cellStyle name="Cálculo 5 5 7" xfId="9072" xr:uid="{261C35E5-9082-4F65-95DD-E0505CE74282}"/>
    <cellStyle name="Cálculo 5 5 8" xfId="10320" xr:uid="{7240F11F-57B9-4F5B-A683-A15A1A84E1D2}"/>
    <cellStyle name="Cálculo 5 5 9" xfId="9997" xr:uid="{8930155F-9EDD-48C9-93FE-4D69138BBCB5}"/>
    <cellStyle name="Cálculo 5 6" xfId="5367" xr:uid="{C6676761-DDE5-4870-B5BF-AB2350E8081E}"/>
    <cellStyle name="Cálculo 5 6 10" xfId="15491" xr:uid="{D600D989-2211-41D3-A0D9-CE15AA7722E9}"/>
    <cellStyle name="Cálculo 5 6 2" xfId="6843" xr:uid="{46D32116-3BCD-4E21-9940-41EC23DC6876}"/>
    <cellStyle name="Cálculo 5 6 3" xfId="8064" xr:uid="{FF1C6F0C-D91D-4DC1-94F6-62AF5B287D10}"/>
    <cellStyle name="Cálculo 5 6 4" xfId="9319" xr:uid="{3FFE3596-EE05-421C-B858-70698EE0C12D}"/>
    <cellStyle name="Cálculo 5 6 5" xfId="10550" xr:uid="{165D0D52-8A9F-4F60-AE10-82A94FB313C7}"/>
    <cellStyle name="Cálculo 5 6 6" xfId="11730" xr:uid="{FC37CC45-3253-4A75-9935-8735254A98CB}"/>
    <cellStyle name="Cálculo 5 6 7" xfId="12847" xr:uid="{69C99B24-D6EC-4A84-BCBF-3C2A8D258911}"/>
    <cellStyle name="Cálculo 5 6 8" xfId="13956" xr:uid="{1FFAF67A-5C52-40DF-97DB-7B1C0202026C}"/>
    <cellStyle name="Cálculo 5 6 9" xfId="14899" xr:uid="{9A9C11D3-EABC-4030-AB20-3EE42617C3CC}"/>
    <cellStyle name="Cálculo 5 7" xfId="3545" xr:uid="{9A060A94-ABA6-4DF1-AFE4-DE088462A628}"/>
    <cellStyle name="Cálculo 5 8" xfId="3140" xr:uid="{66EB9F16-355B-4AD3-BFE6-428A8947ADCA}"/>
    <cellStyle name="Cálculo 5 9" xfId="6607" xr:uid="{F04C7735-D167-465B-98F5-0D39BCF0329D}"/>
    <cellStyle name="Cálculo 6" xfId="603" xr:uid="{00000000-0005-0000-0000-000089020000}"/>
    <cellStyle name="Cálculo 6 10" xfId="3868" xr:uid="{566CDB60-82C0-4A08-A07B-EC79A06DD200}"/>
    <cellStyle name="Cálculo 6 11" xfId="9071" xr:uid="{5C84DCEB-0BBD-4272-A1F9-0A899CD65EEE}"/>
    <cellStyle name="Cálculo 6 12" xfId="10319" xr:uid="{4635A28C-76C2-44C5-B675-E4349019F8F1}"/>
    <cellStyle name="Cálculo 6 13" xfId="3406" xr:uid="{7C98211C-C854-4349-8F38-30FA47044B6A}"/>
    <cellStyle name="Cálculo 6 14" xfId="12610" xr:uid="{990405CB-C6A6-40DC-9CC3-F18670F23FCB}"/>
    <cellStyle name="Cálculo 6 15" xfId="13755" xr:uid="{3B3C0D64-C9CA-47A1-8C61-E0C9586F3F03}"/>
    <cellStyle name="Cálculo 6 16" xfId="14744" xr:uid="{F37F6344-41E9-415E-95FB-A6A0CD98E8E9}"/>
    <cellStyle name="Cálculo 6 2" xfId="604" xr:uid="{00000000-0005-0000-0000-00008A020000}"/>
    <cellStyle name="Cálculo 6 2 10" xfId="12609" xr:uid="{244A8AE8-7C07-4D72-841F-55F07EE2B6FD}"/>
    <cellStyle name="Cálculo 6 2 11" xfId="12369" xr:uid="{1D39BD96-C169-4337-8EFD-54EF5E31C334}"/>
    <cellStyle name="Cálculo 6 2 12" xfId="14743" xr:uid="{DBD474F4-5673-4DBF-A3A9-F908428BD397}"/>
    <cellStyle name="Cálculo 6 2 2" xfId="5373" xr:uid="{594D823F-5BA4-4530-A927-1D3B71A79637}"/>
    <cellStyle name="Cálculo 6 2 2 10" xfId="15497" xr:uid="{28F5132B-AC8A-4BBF-AFF7-5B53BC9E9580}"/>
    <cellStyle name="Cálculo 6 2 2 2" xfId="6849" xr:uid="{EBBB9A79-2524-445D-85A8-B4969379F924}"/>
    <cellStyle name="Cálculo 6 2 2 3" xfId="8070" xr:uid="{4A74163C-DB1C-4EDE-9A50-274915EFC2DA}"/>
    <cellStyle name="Cálculo 6 2 2 4" xfId="9325" xr:uid="{75B0FEBF-F388-455D-8F71-F3CA14FA93BD}"/>
    <cellStyle name="Cálculo 6 2 2 5" xfId="10556" xr:uid="{B6C45CD2-1C64-4D57-AB1C-B587B819C7AF}"/>
    <cellStyle name="Cálculo 6 2 2 6" xfId="11736" xr:uid="{C4CF3319-0E79-46DF-A8B6-EA4540BB2E8B}"/>
    <cellStyle name="Cálculo 6 2 2 7" xfId="12853" xr:uid="{057A3099-2580-446F-86B8-41F413967EF0}"/>
    <cellStyle name="Cálculo 6 2 2 8" xfId="13962" xr:uid="{58267E4D-4197-4732-AFE6-66B5754EEE92}"/>
    <cellStyle name="Cálculo 6 2 2 9" xfId="14905" xr:uid="{54B01FF0-A881-4582-9D82-EDCEF359597D}"/>
    <cellStyle name="Cálculo 6 2 3" xfId="3551" xr:uid="{3596D74F-D05D-4656-952B-75717BD7B097}"/>
    <cellStyle name="Cálculo 6 2 4" xfId="3836" xr:uid="{7D07432F-F583-437B-B91C-E5087D3D4706}"/>
    <cellStyle name="Cálculo 6 2 5" xfId="4877" xr:uid="{C679A208-AB13-4D64-9030-35F4CFE40133}"/>
    <cellStyle name="Cálculo 6 2 6" xfId="6360" xr:uid="{787FF32D-F7D1-47BD-8FC3-3EE5F56D10DC}"/>
    <cellStyle name="Cálculo 6 2 7" xfId="9070" xr:uid="{78CA1FBC-484E-427A-A967-39D491CAAB2B}"/>
    <cellStyle name="Cálculo 6 2 8" xfId="10318" xr:uid="{77C80C9B-8734-4793-8F9F-BD510E2001AF}"/>
    <cellStyle name="Cálculo 6 2 9" xfId="3407" xr:uid="{502E52A6-A16F-4DDA-9273-09E6EE8AC140}"/>
    <cellStyle name="Cálculo 6 3" xfId="605" xr:uid="{00000000-0005-0000-0000-00008B020000}"/>
    <cellStyle name="Cálculo 6 3 10" xfId="12608" xr:uid="{8BAF702C-AC51-4F7E-B32D-1DC573619DF7}"/>
    <cellStyle name="Cálculo 6 3 11" xfId="12395" xr:uid="{673D0155-AC64-4DE3-AC61-4A8F5A034FF8}"/>
    <cellStyle name="Cálculo 6 3 12" xfId="14742" xr:uid="{278145CB-9F60-4279-99C3-BAC1565B76EF}"/>
    <cellStyle name="Cálculo 6 3 2" xfId="5374" xr:uid="{9E0AA3D2-74F3-47CC-B121-0BE317423FB6}"/>
    <cellStyle name="Cálculo 6 3 2 10" xfId="15498" xr:uid="{AD1D147E-13D8-4043-8483-5BCBBF459E7F}"/>
    <cellStyle name="Cálculo 6 3 2 2" xfId="6850" xr:uid="{78120124-53B8-4D57-9727-76EF5E346585}"/>
    <cellStyle name="Cálculo 6 3 2 3" xfId="8071" xr:uid="{6F2A68BE-4516-49CA-BA06-7F5F136B1141}"/>
    <cellStyle name="Cálculo 6 3 2 4" xfId="9326" xr:uid="{381E5CC7-DEA6-4C36-A11C-F5D06927713B}"/>
    <cellStyle name="Cálculo 6 3 2 5" xfId="10557" xr:uid="{66186D11-0CCC-470E-9AF7-1E651E2CD7B7}"/>
    <cellStyle name="Cálculo 6 3 2 6" xfId="11737" xr:uid="{5203DA5B-2EC4-4337-8AFA-EF489CB389F2}"/>
    <cellStyle name="Cálculo 6 3 2 7" xfId="12854" xr:uid="{A2BF13C5-4316-4319-93C8-D48C198FAC70}"/>
    <cellStyle name="Cálculo 6 3 2 8" xfId="13963" xr:uid="{7AAB5E17-41AA-4ABF-B2A9-0156668D75B4}"/>
    <cellStyle name="Cálculo 6 3 2 9" xfId="14906" xr:uid="{AE3D1124-F2B8-4A74-8AD2-34A3222D3B8D}"/>
    <cellStyle name="Cálculo 6 3 3" xfId="3552" xr:uid="{A35505CF-7FD0-4FC9-A3D1-9B716E651698}"/>
    <cellStyle name="Cálculo 6 3 4" xfId="3835" xr:uid="{91C9DB39-C738-40C0-8269-18E95B20CDF2}"/>
    <cellStyle name="Cálculo 6 3 5" xfId="4905" xr:uid="{8CE11D26-91C0-4059-8530-EA2A86BAA3F8}"/>
    <cellStyle name="Cálculo 6 3 6" xfId="6388" xr:uid="{81271222-B676-4862-800D-7A973D21220A}"/>
    <cellStyle name="Cálculo 6 3 7" xfId="9069" xr:uid="{2F6E7BBA-E80D-4CBE-AEA8-CAD9F5637633}"/>
    <cellStyle name="Cálculo 6 3 8" xfId="10317" xr:uid="{E4875345-4BCC-4800-AEED-20C8AA27EA93}"/>
    <cellStyle name="Cálculo 6 3 9" xfId="3408" xr:uid="{2EFC6ABB-9C06-4810-979D-E943E00EFC5D}"/>
    <cellStyle name="Cálculo 6 4" xfId="606" xr:uid="{00000000-0005-0000-0000-00008C020000}"/>
    <cellStyle name="Cálculo 6 4 10" xfId="12607" xr:uid="{087AB077-C0AF-430B-8E1E-3A6FFB609B5B}"/>
    <cellStyle name="Cálculo 6 4 11" xfId="12371" xr:uid="{7B387125-625B-4174-B3D3-D9E9EB19E392}"/>
    <cellStyle name="Cálculo 6 4 12" xfId="14741" xr:uid="{63F97716-4C9E-4C0D-8B2A-FCB1EFE10544}"/>
    <cellStyle name="Cálculo 6 4 2" xfId="5375" xr:uid="{0EBBB9B6-8C4A-460A-B55A-20484A22FCF2}"/>
    <cellStyle name="Cálculo 6 4 2 10" xfId="15499" xr:uid="{9CACD035-1845-42A9-8EBD-2469EFE94EB4}"/>
    <cellStyle name="Cálculo 6 4 2 2" xfId="6851" xr:uid="{E2833C58-91CB-4291-A455-A601C8C7DECF}"/>
    <cellStyle name="Cálculo 6 4 2 3" xfId="8072" xr:uid="{695B6D62-23E4-4F9D-B94A-3A0B2DE308DD}"/>
    <cellStyle name="Cálculo 6 4 2 4" xfId="9327" xr:uid="{EA6B130B-05DC-4DC9-B3D6-142F4CB8311A}"/>
    <cellStyle name="Cálculo 6 4 2 5" xfId="10558" xr:uid="{954BFD01-4B17-4171-A2B6-1A8E11AEF51F}"/>
    <cellStyle name="Cálculo 6 4 2 6" xfId="11738" xr:uid="{50C44C4E-A2E6-4BD7-B3F5-DE1C8DE14534}"/>
    <cellStyle name="Cálculo 6 4 2 7" xfId="12855" xr:uid="{05FE488D-4A0A-4994-9C11-428A9B4DEFA7}"/>
    <cellStyle name="Cálculo 6 4 2 8" xfId="13964" xr:uid="{F6F401A2-2858-41E4-A050-ECAA26C66B1E}"/>
    <cellStyle name="Cálculo 6 4 2 9" xfId="14907" xr:uid="{30C08C9C-F918-4E52-A25A-8B53576266A0}"/>
    <cellStyle name="Cálculo 6 4 3" xfId="3553" xr:uid="{A550E375-6D35-4F1D-A01A-34E078AA269D}"/>
    <cellStyle name="Cálculo 6 4 4" xfId="3834" xr:uid="{0ACEBE53-0C8A-4ECE-82F4-5381560E6F6F}"/>
    <cellStyle name="Cálculo 6 4 5" xfId="4879" xr:uid="{372B9A35-0808-4C42-AF2E-3AFBF5798476}"/>
    <cellStyle name="Cálculo 6 4 6" xfId="8504" xr:uid="{AFF9DA7C-817D-41D3-8F4F-37AF72B0ACA3}"/>
    <cellStyle name="Cálculo 6 4 7" xfId="9068" xr:uid="{4DFF0F7F-5660-4CC5-85D0-53EF495B2274}"/>
    <cellStyle name="Cálculo 6 4 8" xfId="10316" xr:uid="{E61F319B-F2AB-4BF8-B5FF-02CB7FA85639}"/>
    <cellStyle name="Cálculo 6 4 9" xfId="9407" xr:uid="{26103F89-552A-46EF-A760-1F485899FE64}"/>
    <cellStyle name="Cálculo 6 5" xfId="607" xr:uid="{00000000-0005-0000-0000-00008D020000}"/>
    <cellStyle name="Cálculo 6 5 10" xfId="11290" xr:uid="{981046ED-1EE5-4E72-8DC4-92B64BAE5830}"/>
    <cellStyle name="Cálculo 6 5 11" xfId="12387" xr:uid="{FC24E260-BDC3-4208-B452-163C3CDFFE36}"/>
    <cellStyle name="Cálculo 6 5 12" xfId="13551" xr:uid="{F8D473DF-2D8D-499B-A7EA-D4CEA173EF5C}"/>
    <cellStyle name="Cálculo 6 5 2" xfId="5376" xr:uid="{CCF4E88E-D3EC-4807-8573-3008BAF5EB3A}"/>
    <cellStyle name="Cálculo 6 5 2 10" xfId="15500" xr:uid="{4D66533E-B4B9-455C-9DD4-E356DC4ACED4}"/>
    <cellStyle name="Cálculo 6 5 2 2" xfId="6852" xr:uid="{B59A2CF8-A4B8-4D3A-AFB3-7B0EE3429317}"/>
    <cellStyle name="Cálculo 6 5 2 3" xfId="8073" xr:uid="{C28A61BD-B3A0-4B32-851E-519A6205101D}"/>
    <cellStyle name="Cálculo 6 5 2 4" xfId="9328" xr:uid="{5FE24CCD-FD1C-4D23-9AE7-7830F7C48075}"/>
    <cellStyle name="Cálculo 6 5 2 5" xfId="10559" xr:uid="{D94C1C45-12D0-4D38-8794-06F6271458D3}"/>
    <cellStyle name="Cálculo 6 5 2 6" xfId="11739" xr:uid="{09F1E91B-BA14-4421-94B1-F6123326352F}"/>
    <cellStyle name="Cálculo 6 5 2 7" xfId="12856" xr:uid="{AD0DE916-9794-46D7-8044-1EFB638B9AE6}"/>
    <cellStyle name="Cálculo 6 5 2 8" xfId="13965" xr:uid="{7FE7BDC4-5FDA-4F6D-BF15-61F6AE30543A}"/>
    <cellStyle name="Cálculo 6 5 2 9" xfId="14908" xr:uid="{89DAD77D-E10E-41DD-98BC-47BC4F5B941A}"/>
    <cellStyle name="Cálculo 6 5 3" xfId="3554" xr:uid="{FB382760-686A-4BF5-A88F-E4AC54D013B6}"/>
    <cellStyle name="Cálculo 6 5 4" xfId="3136" xr:uid="{4A17B6B0-3C06-42A7-BD48-377005F8E0B1}"/>
    <cellStyle name="Cálculo 6 5 5" xfId="4898" xr:uid="{4CABD1A6-8DE0-4108-A3C0-422A19AF0FB0}"/>
    <cellStyle name="Cálculo 6 5 6" xfId="3867" xr:uid="{5823F623-80D1-4B76-ACBA-310BF5268D4C}"/>
    <cellStyle name="Cálculo 6 5 7" xfId="7580" xr:uid="{AA47C109-2FBC-46A7-A7D4-67C68BA63FA9}"/>
    <cellStyle name="Cálculo 6 5 8" xfId="8827" xr:uid="{92B68038-964E-4FB5-9AAF-8D0BB8F3210F}"/>
    <cellStyle name="Cálculo 6 5 9" xfId="3409" xr:uid="{D0204F6F-B04F-438F-BEA2-1B288B354D31}"/>
    <cellStyle name="Cálculo 6 6" xfId="5372" xr:uid="{21407E10-A199-4391-8CB6-0B0B6072C939}"/>
    <cellStyle name="Cálculo 6 6 10" xfId="15496" xr:uid="{13D9D049-DE96-4144-A57D-1DE2C2CE7115}"/>
    <cellStyle name="Cálculo 6 6 2" xfId="6848" xr:uid="{0097753E-19C9-4EC4-AD79-DC3E2038A9F7}"/>
    <cellStyle name="Cálculo 6 6 3" xfId="8069" xr:uid="{10FBD508-17F8-4B63-AFB8-DF924262E84E}"/>
    <cellStyle name="Cálculo 6 6 4" xfId="9324" xr:uid="{15AD7877-5D40-4896-9285-AC0116FD3D90}"/>
    <cellStyle name="Cálculo 6 6 5" xfId="10555" xr:uid="{7F106EE0-A790-43A0-B4F2-F12992B90C78}"/>
    <cellStyle name="Cálculo 6 6 6" xfId="11735" xr:uid="{DF910A16-D050-4DA2-A422-2C470268434B}"/>
    <cellStyle name="Cálculo 6 6 7" xfId="12852" xr:uid="{F86F2A1E-90FB-4CB8-A74C-86A8AF83224A}"/>
    <cellStyle name="Cálculo 6 6 8" xfId="13961" xr:uid="{4CCE1716-A7F2-4B0A-B829-908BBDB01D24}"/>
    <cellStyle name="Cálculo 6 6 9" xfId="14904" xr:uid="{8A6778E5-B4EF-4833-BE4B-C56B5F8AA9E7}"/>
    <cellStyle name="Cálculo 6 7" xfId="3550" xr:uid="{3CE702BF-FCBA-4A07-96B6-4FE612A127FF}"/>
    <cellStyle name="Cálculo 6 8" xfId="3837" xr:uid="{ACCDB933-D8DC-47BB-8249-A8BAE94A51C5}"/>
    <cellStyle name="Cálculo 6 9" xfId="6602" xr:uid="{F2ED458D-6EFE-463B-A551-A39108BAAE48}"/>
    <cellStyle name="Cálculo 7" xfId="608" xr:uid="{00000000-0005-0000-0000-00008E020000}"/>
    <cellStyle name="Cálculo 7 10" xfId="6363" xr:uid="{765238B9-450E-4E6C-8FF3-89C85091F3C1}"/>
    <cellStyle name="Cálculo 7 11" xfId="7614" xr:uid="{7C6B4747-D7AF-4BB2-9484-A3987CF22B41}"/>
    <cellStyle name="Cálculo 7 12" xfId="8856" xr:uid="{0A4D5448-E7A2-4002-9AD6-7451F874FDB2}"/>
    <cellStyle name="Cálculo 7 13" xfId="3410" xr:uid="{ADD8E898-12B2-45F4-9D88-242BF6A61B53}"/>
    <cellStyle name="Cálculo 7 14" xfId="11315" xr:uid="{402E5CE9-8970-42AE-B35F-3178853EE0EE}"/>
    <cellStyle name="Cálculo 7 15" xfId="13817" xr:uid="{7800D0CB-8394-40D1-8937-A2290BEBC3A1}"/>
    <cellStyle name="Cálculo 7 16" xfId="13563" xr:uid="{176E1FA2-FC09-47CD-A9FA-0D2D94491513}"/>
    <cellStyle name="Cálculo 7 2" xfId="609" xr:uid="{00000000-0005-0000-0000-00008F020000}"/>
    <cellStyle name="Cálculo 7 2 10" xfId="9982" xr:uid="{47D0D805-AAEB-4C1E-96B2-BC8CBBB43DA8}"/>
    <cellStyle name="Cálculo 7 2 11" xfId="3396" xr:uid="{A0CC20FC-8C74-4831-9F3B-36992F1B1D34}"/>
    <cellStyle name="Cálculo 7 2 12" xfId="13553" xr:uid="{0D4D80F3-87A9-421D-A8C0-E45D1CED0810}"/>
    <cellStyle name="Cálculo 7 2 2" xfId="5378" xr:uid="{F134C368-2EB9-4E99-BB6D-6441D9ABF81E}"/>
    <cellStyle name="Cálculo 7 2 2 10" xfId="15502" xr:uid="{1AEF2B87-F128-4CE7-B375-8C49DAD4B137}"/>
    <cellStyle name="Cálculo 7 2 2 2" xfId="6854" xr:uid="{67EFC99E-14D8-475B-A2FA-319BEF4D9212}"/>
    <cellStyle name="Cálculo 7 2 2 3" xfId="8075" xr:uid="{8FE00A70-C90B-4EDA-A74A-56F10378901C}"/>
    <cellStyle name="Cálculo 7 2 2 4" xfId="9330" xr:uid="{A88E25CA-36A7-4532-ABEA-A61CFB0E850E}"/>
    <cellStyle name="Cálculo 7 2 2 5" xfId="10561" xr:uid="{31E4B773-D507-4473-9BB0-99F1415DD34B}"/>
    <cellStyle name="Cálculo 7 2 2 6" xfId="11741" xr:uid="{9DA95C3B-E3C0-48DE-BAB1-C73F35B3A61F}"/>
    <cellStyle name="Cálculo 7 2 2 7" xfId="12858" xr:uid="{11757CC6-5485-47B1-A5AE-6BA54F68EF62}"/>
    <cellStyle name="Cálculo 7 2 2 8" xfId="13967" xr:uid="{6C528823-06A6-460E-BF16-027B6716C2FD}"/>
    <cellStyle name="Cálculo 7 2 2 9" xfId="14910" xr:uid="{085D0C78-0167-447D-9805-24A74B2C0397}"/>
    <cellStyle name="Cálculo 7 2 3" xfId="3556" xr:uid="{FBFE2D2A-5970-40B3-A33C-FC23EF1DFDE4}"/>
    <cellStyle name="Cálculo 7 2 4" xfId="3832" xr:uid="{032E8386-C29D-43CD-B62E-EEB0783B9584}"/>
    <cellStyle name="Cálculo 7 2 5" xfId="3116" xr:uid="{7A5AABD1-BBBA-4EE4-9B17-ED978CEA96DE}"/>
    <cellStyle name="Cálculo 7 2 6" xfId="6676" xr:uid="{71F754C6-9918-491B-8566-B3230E858EB4}"/>
    <cellStyle name="Cálculo 7 2 7" xfId="7583" xr:uid="{3937B945-3C42-4CDF-88D5-4C9AFC616FE7}"/>
    <cellStyle name="Cálculo 7 2 8" xfId="8829" xr:uid="{3DFEDEBE-B1D0-4BA0-8678-A5CB537B114D}"/>
    <cellStyle name="Cálculo 7 2 9" xfId="6933" xr:uid="{0C278CC8-C57C-4042-8522-5CD4284F943F}"/>
    <cellStyle name="Cálculo 7 3" xfId="610" xr:uid="{00000000-0005-0000-0000-000090020000}"/>
    <cellStyle name="Cálculo 7 3 10" xfId="11307" xr:uid="{25FAB54F-DEAD-4A1E-BE06-833FACB3E0AE}"/>
    <cellStyle name="Cálculo 7 3 11" xfId="12377" xr:uid="{B689BBBD-E334-46C7-B3BA-F25EB00AD04B}"/>
    <cellStyle name="Cálculo 7 3 12" xfId="13561" xr:uid="{7EF796AC-2574-40CC-90FE-3FB6592883E2}"/>
    <cellStyle name="Cálculo 7 3 2" xfId="5379" xr:uid="{BDAA3205-850C-434E-93D3-80F4B717421A}"/>
    <cellStyle name="Cálculo 7 3 2 10" xfId="15503" xr:uid="{E8CF7310-B1DC-4221-B0B7-3FBD61A959D9}"/>
    <cellStyle name="Cálculo 7 3 2 2" xfId="6855" xr:uid="{5E31FCDD-0DD6-4B85-8CFE-BDA823066124}"/>
    <cellStyle name="Cálculo 7 3 2 3" xfId="8076" xr:uid="{D72CB6AC-D7A2-48D5-9ED3-A12FC1BBD062}"/>
    <cellStyle name="Cálculo 7 3 2 4" xfId="9331" xr:uid="{1F959B77-4B9D-456B-8994-CB745866A7B1}"/>
    <cellStyle name="Cálculo 7 3 2 5" xfId="10562" xr:uid="{65805EF7-9436-4741-B149-3071D1657F81}"/>
    <cellStyle name="Cálculo 7 3 2 6" xfId="11742" xr:uid="{7CCF77AD-F3A0-44FA-A361-0817CA32A627}"/>
    <cellStyle name="Cálculo 7 3 2 7" xfId="12859" xr:uid="{70AC4A9F-C3D2-4BD4-8085-077E8E5CEF6D}"/>
    <cellStyle name="Cálculo 7 3 2 8" xfId="13968" xr:uid="{67F77D4E-C031-4A60-8E0F-AFEAD60027AE}"/>
    <cellStyle name="Cálculo 7 3 2 9" xfId="14911" xr:uid="{70A8471C-47A1-4164-9048-D886A641D030}"/>
    <cellStyle name="Cálculo 7 3 3" xfId="3557" xr:uid="{65DC7FFE-F9B2-4391-87E6-7DA8D7E87650}"/>
    <cellStyle name="Cálculo 7 3 4" xfId="3831" xr:uid="{AD6CDECE-0B3A-4595-BD06-4E87B06CD9E7}"/>
    <cellStyle name="Cálculo 7 3 5" xfId="4886" xr:uid="{9F02BA19-0438-483C-B5A4-FFAEAB58D8E4}"/>
    <cellStyle name="Cálculo 7 3 6" xfId="8505" xr:uid="{CCCDF77D-1ABE-4282-A155-7862A586A569}"/>
    <cellStyle name="Cálculo 7 3 7" xfId="7605" xr:uid="{6160695A-FCB1-4401-8ED9-696EEEE20EB4}"/>
    <cellStyle name="Cálculo 7 3 8" xfId="8848" xr:uid="{1645E79A-4B4C-4CF7-BEF0-E5CD69DB516E}"/>
    <cellStyle name="Cálculo 7 3 9" xfId="3411" xr:uid="{FC379091-E19B-4F52-8C74-D0965AB39DBE}"/>
    <cellStyle name="Cálculo 7 4" xfId="611" xr:uid="{00000000-0005-0000-0000-000091020000}"/>
    <cellStyle name="Cálculo 7 4 10" xfId="12678" xr:uid="{F37A5AF1-3461-45CE-890B-F340C592E06E}"/>
    <cellStyle name="Cálculo 7 4 11" xfId="12402" xr:uid="{960178F3-9734-4620-8A48-0A71A329B677}"/>
    <cellStyle name="Cálculo 7 4 12" xfId="14772" xr:uid="{CB3DDA31-DAB4-4F25-9586-D12FD8BF029F}"/>
    <cellStyle name="Cálculo 7 4 2" xfId="5380" xr:uid="{6A930717-7EC5-49F3-8C00-1ADF6CF4247F}"/>
    <cellStyle name="Cálculo 7 4 2 10" xfId="15504" xr:uid="{B42F82F4-BEB4-40F8-8562-AFE3C39F1FC0}"/>
    <cellStyle name="Cálculo 7 4 2 2" xfId="6856" xr:uid="{18314988-D4BE-4F97-A684-E8675E014B1E}"/>
    <cellStyle name="Cálculo 7 4 2 3" xfId="8077" xr:uid="{4E754EBB-6053-4B72-821E-84B9AA9B8F8B}"/>
    <cellStyle name="Cálculo 7 4 2 4" xfId="9332" xr:uid="{7CA9A87D-2BA3-49FD-B74E-43B3DDA1BC67}"/>
    <cellStyle name="Cálculo 7 4 2 5" xfId="10563" xr:uid="{B04968B5-0A85-46C8-AF1C-0F6F2F157FA7}"/>
    <cellStyle name="Cálculo 7 4 2 6" xfId="11743" xr:uid="{8F5003A7-EC19-4621-86D4-21ADD8DA938F}"/>
    <cellStyle name="Cálculo 7 4 2 7" xfId="12860" xr:uid="{A31A3B9C-56B2-4E60-B5A0-A805E3154F8D}"/>
    <cellStyle name="Cálculo 7 4 2 8" xfId="13969" xr:uid="{39110D8C-A886-438A-8346-B84D6D6DBDDE}"/>
    <cellStyle name="Cálculo 7 4 2 9" xfId="14912" xr:uid="{1604F824-73D4-4FEA-8C75-7D2FCDB04281}"/>
    <cellStyle name="Cálculo 7 4 3" xfId="3558" xr:uid="{4614765E-14B1-4EFE-987F-6E1251FBBBCF}"/>
    <cellStyle name="Cálculo 7 4 4" xfId="3830" xr:uid="{5B104E00-4771-4FEF-8FE7-1BE01843B9CE}"/>
    <cellStyle name="Cálculo 7 4 5" xfId="4912" xr:uid="{69DFC2DE-0865-467C-A98A-888888579C4E}"/>
    <cellStyle name="Cálculo 7 4 6" xfId="3864" xr:uid="{3304A03C-A785-472A-9978-5781D8539229}"/>
    <cellStyle name="Cálculo 7 4 7" xfId="9147" xr:uid="{98CB1784-9EEF-4D78-A7C7-5917894CF6FE}"/>
    <cellStyle name="Cálculo 7 4 8" xfId="10390" xr:uid="{F18508CE-7D1C-4878-A9BD-5BB0C5C97E47}"/>
    <cellStyle name="Cálculo 7 4 9" xfId="3412" xr:uid="{0FFC87A2-B90A-4F5B-9EF0-EDDB1E559D84}"/>
    <cellStyle name="Cálculo 7 5" xfId="612" xr:uid="{00000000-0005-0000-0000-000092020000}"/>
    <cellStyle name="Cálculo 7 5 10" xfId="3766" xr:uid="{EDC84487-D2F3-4554-8EC1-BC6CA88DC3D9}"/>
    <cellStyle name="Cálculo 7 5 11" xfId="10525" xr:uid="{8A5EF6F6-281D-4DBB-B679-A98FA7113A89}"/>
    <cellStyle name="Cálculo 7 5 12" xfId="3768" xr:uid="{C48EC7A9-2B3D-466D-A457-040317661D3F}"/>
    <cellStyle name="Cálculo 7 5 2" xfId="5381" xr:uid="{59F5FC3A-F575-451C-B573-5DF1E437015E}"/>
    <cellStyle name="Cálculo 7 5 2 10" xfId="15505" xr:uid="{3CB5BB0C-704D-4D4B-85F9-81CF499E59CA}"/>
    <cellStyle name="Cálculo 7 5 2 2" xfId="6857" xr:uid="{AD5572AE-98BF-492C-A1E2-1F8C0933BD07}"/>
    <cellStyle name="Cálculo 7 5 2 3" xfId="8078" xr:uid="{8C088447-3586-4F7F-9E18-5EF940721B6C}"/>
    <cellStyle name="Cálculo 7 5 2 4" xfId="9333" xr:uid="{59961237-398D-4720-9266-D12D94B60264}"/>
    <cellStyle name="Cálculo 7 5 2 5" xfId="10564" xr:uid="{E48DAB78-9451-41D0-8919-8C8372D539B6}"/>
    <cellStyle name="Cálculo 7 5 2 6" xfId="11744" xr:uid="{623DED7C-C337-4F4C-B3A9-7DFEDA7AEE4D}"/>
    <cellStyle name="Cálculo 7 5 2 7" xfId="12861" xr:uid="{45FE3776-0A65-4DFC-B22C-2A4758B17AA4}"/>
    <cellStyle name="Cálculo 7 5 2 8" xfId="13970" xr:uid="{8431CE65-83B8-48CA-BDCE-EA1A202B9DFE}"/>
    <cellStyle name="Cálculo 7 5 2 9" xfId="14913" xr:uid="{6EA940F5-7539-438E-8032-D2D36AD1AAA2}"/>
    <cellStyle name="Cálculo 7 5 3" xfId="3559" xr:uid="{8A8F80E7-2A14-4532-9162-10D21F6058E3}"/>
    <cellStyle name="Cálculo 7 5 4" xfId="3829" xr:uid="{D4C50F93-6A42-46F0-ABF6-63C886AC2F66}"/>
    <cellStyle name="Cálculo 7 5 5" xfId="3424" xr:uid="{5BA91CA8-1FAE-41B5-A9D3-EDB872C6AE19}"/>
    <cellStyle name="Cálculo 7 5 6" xfId="8143" xr:uid="{5F845805-DA25-4A47-9069-96742D7F92A4}"/>
    <cellStyle name="Cálculo 7 5 7" xfId="6634" xr:uid="{D97E8605-0B61-4BB7-BD2F-4041367F926A}"/>
    <cellStyle name="Cálculo 7 5 8" xfId="7856" xr:uid="{6E2A01D0-FD61-4B81-B09A-F88E1FD52155}"/>
    <cellStyle name="Cálculo 7 5 9" xfId="3413" xr:uid="{9043C67D-0BE8-4396-A73B-4E4B4F72A97A}"/>
    <cellStyle name="Cálculo 7 6" xfId="5377" xr:uid="{097A0E01-A75E-4188-85D9-0D2CFE923D85}"/>
    <cellStyle name="Cálculo 7 6 10" xfId="15501" xr:uid="{201A7C6C-EC84-452E-A9BD-02E3D5B08ED0}"/>
    <cellStyle name="Cálculo 7 6 2" xfId="6853" xr:uid="{358393B9-749F-4050-A3A2-85082D84CDE6}"/>
    <cellStyle name="Cálculo 7 6 3" xfId="8074" xr:uid="{F4F7104A-62E3-430E-B179-74BC9C2EE001}"/>
    <cellStyle name="Cálculo 7 6 4" xfId="9329" xr:uid="{1C081FE2-454B-4E9A-9687-646B65E3F484}"/>
    <cellStyle name="Cálculo 7 6 5" xfId="10560" xr:uid="{AB4AB114-098D-49D5-97AA-34CDC32A9E05}"/>
    <cellStyle name="Cálculo 7 6 6" xfId="11740" xr:uid="{70A17286-6A40-43BE-B1DB-2D2EA7197316}"/>
    <cellStyle name="Cálculo 7 6 7" xfId="12857" xr:uid="{863E8F1B-A262-4AED-A48D-A1D874E7A83B}"/>
    <cellStyle name="Cálculo 7 6 8" xfId="13966" xr:uid="{47A5722A-5996-40C3-99B6-EC7778ED376C}"/>
    <cellStyle name="Cálculo 7 6 9" xfId="14909" xr:uid="{BC4FFDC2-7AC0-4DB6-B020-2F4D0B4AB27A}"/>
    <cellStyle name="Cálculo 7 7" xfId="3555" xr:uid="{1886B382-B3E6-4B46-A5D9-C660EA31A2D6}"/>
    <cellStyle name="Cálculo 7 8" xfId="3833" xr:uid="{3BC466CF-12C3-4DDA-ACA2-5C88315A7281}"/>
    <cellStyle name="Cálculo 7 9" xfId="6680" xr:uid="{4F5597EA-A01A-4CD7-9A28-0359633F6490}"/>
    <cellStyle name="Cálculo 8" xfId="613" xr:uid="{00000000-0005-0000-0000-000093020000}"/>
    <cellStyle name="Cálculo 8 10" xfId="3866" xr:uid="{723AE880-DF0E-493C-A8FE-F9591367E258}"/>
    <cellStyle name="Cálculo 8 11" xfId="7591" xr:uid="{371F4113-9A16-4EED-B41F-0B42A6C0C795}"/>
    <cellStyle name="Cálculo 8 12" xfId="8835" xr:uid="{63A871B5-60A7-4A25-B8AB-EBF247AD2A48}"/>
    <cellStyle name="Cálculo 8 13" xfId="11809" xr:uid="{EC69E4D1-938C-4E37-A511-2B90BE9D1E6A}"/>
    <cellStyle name="Cálculo 8 14" xfId="11298" xr:uid="{AC8BD7B0-3E93-4B56-831B-E5402B304920}"/>
    <cellStyle name="Cálculo 8 15" xfId="12370" xr:uid="{B7527A17-A470-400A-956A-3AA6E9CFB002}"/>
    <cellStyle name="Cálculo 8 16" xfId="13559" xr:uid="{05499214-4CB4-4057-802E-6DE41C993B61}"/>
    <cellStyle name="Cálculo 8 2" xfId="614" xr:uid="{00000000-0005-0000-0000-000094020000}"/>
    <cellStyle name="Cálculo 8 2 10" xfId="11321" xr:uid="{3F8DC8A3-5EDE-4F8A-BC33-0B50BDBD5448}"/>
    <cellStyle name="Cálculo 8 2 11" xfId="12393" xr:uid="{BCFB5BBC-8C7D-44F8-8B4D-2899AB2F3AB1}"/>
    <cellStyle name="Cálculo 8 2 12" xfId="13564" xr:uid="{7F3E61C3-997F-4790-882A-B2366D4C7784}"/>
    <cellStyle name="Cálculo 8 2 2" xfId="5383" xr:uid="{42E222C3-45BC-49F1-AD5C-CD83BD60D653}"/>
    <cellStyle name="Cálculo 8 2 2 10" xfId="15507" xr:uid="{FA2170D5-FF1D-41D8-9287-E91016F491CD}"/>
    <cellStyle name="Cálculo 8 2 2 2" xfId="6859" xr:uid="{61E844D8-EF2C-430A-8B83-056C7F17D2E6}"/>
    <cellStyle name="Cálculo 8 2 2 3" xfId="8080" xr:uid="{64F6CFC3-FD98-4A87-8AAD-936C5A7404C8}"/>
    <cellStyle name="Cálculo 8 2 2 4" xfId="9335" xr:uid="{5FD467DA-7363-48C9-807B-9429F674C3BF}"/>
    <cellStyle name="Cálculo 8 2 2 5" xfId="10566" xr:uid="{38AC3FBE-724A-4A55-8C2E-38B1805AED50}"/>
    <cellStyle name="Cálculo 8 2 2 6" xfId="11746" xr:uid="{72D3CBFF-2145-4914-8558-10B8C587378D}"/>
    <cellStyle name="Cálculo 8 2 2 7" xfId="12863" xr:uid="{25B1236C-326A-4F40-A114-40381C54979B}"/>
    <cellStyle name="Cálculo 8 2 2 8" xfId="13972" xr:uid="{C9883907-4956-4651-A2B5-A6502840240B}"/>
    <cellStyle name="Cálculo 8 2 2 9" xfId="14915" xr:uid="{6885F4D1-3448-4B9F-B747-49693A4AC3B9}"/>
    <cellStyle name="Cálculo 8 2 3" xfId="3561" xr:uid="{B2DA3B15-409C-4EC5-8934-C8CC8F365678}"/>
    <cellStyle name="Cálculo 8 2 4" xfId="3827" xr:uid="{0CD32AAF-1107-4C87-8E22-712048017E84}"/>
    <cellStyle name="Cálculo 8 2 5" xfId="4903" xr:uid="{A90F2D4D-D81E-4770-83E9-49DFE8F45017}"/>
    <cellStyle name="Cálculo 8 2 6" xfId="3865" xr:uid="{F2DC90A6-61D7-4FA1-8912-4E5F572ADC5E}"/>
    <cellStyle name="Cálculo 8 2 7" xfId="7620" xr:uid="{06E74FF0-9D1C-404C-80EE-6F9018D8FC76}"/>
    <cellStyle name="Cálculo 8 2 8" xfId="8862" xr:uid="{3C9ADBF9-9361-42DB-8A9E-5312757F5256}"/>
    <cellStyle name="Cálculo 8 2 9" xfId="3414" xr:uid="{E3E2BD6F-4568-46D1-9342-45D28E80BDAD}"/>
    <cellStyle name="Cálculo 8 3" xfId="615" xr:uid="{00000000-0005-0000-0000-000095020000}"/>
    <cellStyle name="Cálculo 8 3 10" xfId="3765" xr:uid="{D5707DE8-E606-4147-BEF0-AB196BEBCCBC}"/>
    <cellStyle name="Cálculo 8 3 11" xfId="14385" xr:uid="{F43FD5CE-842C-4DB9-9AAE-1DA437840411}"/>
    <cellStyle name="Cálculo 8 3 12" xfId="12929" xr:uid="{00BD24EF-6D38-4CAE-93CB-D5861B1F575E}"/>
    <cellStyle name="Cálculo 8 3 2" xfId="5384" xr:uid="{A693F804-F322-4634-AE19-9E30CBF06E7B}"/>
    <cellStyle name="Cálculo 8 3 2 10" xfId="15508" xr:uid="{0BD8498C-1780-4E43-905A-5FCB0B17ECED}"/>
    <cellStyle name="Cálculo 8 3 2 2" xfId="6860" xr:uid="{32FFB45A-BBB5-4145-BAFF-AF21944F8C8D}"/>
    <cellStyle name="Cálculo 8 3 2 3" xfId="8081" xr:uid="{E4A80560-7CB6-4CE5-A21B-A1770CD5E739}"/>
    <cellStyle name="Cálculo 8 3 2 4" xfId="9336" xr:uid="{47A93AFB-14B9-43F5-A77C-C8D883A73C03}"/>
    <cellStyle name="Cálculo 8 3 2 5" xfId="10567" xr:uid="{4BA2BEC8-0765-437A-8704-CD707219C5B6}"/>
    <cellStyle name="Cálculo 8 3 2 6" xfId="11747" xr:uid="{94AFBF9D-2385-4127-A552-A95E6FE7B4CB}"/>
    <cellStyle name="Cálculo 8 3 2 7" xfId="12864" xr:uid="{2BD9828D-AE02-487D-8571-12E4205CF3B5}"/>
    <cellStyle name="Cálculo 8 3 2 8" xfId="13973" xr:uid="{C80056A2-B6EA-446A-BE99-D9A91EBB1125}"/>
    <cellStyle name="Cálculo 8 3 2 9" xfId="14916" xr:uid="{6BE16082-7587-43D4-850A-AD430DEA163F}"/>
    <cellStyle name="Cálculo 8 3 3" xfId="3562" xr:uid="{6F67EB12-C2B8-4BFB-B784-DEB728478749}"/>
    <cellStyle name="Cálculo 8 3 4" xfId="3826" xr:uid="{6415BCBF-25C3-4D33-974C-1DA341D07285}"/>
    <cellStyle name="Cálculo 8 3 5" xfId="7284" xr:uid="{C0484380-04B7-4AB8-9988-4701BF71B289}"/>
    <cellStyle name="Cálculo 8 3 6" xfId="6367" xr:uid="{5550552D-D084-4650-81B6-FD32B3C09382}"/>
    <cellStyle name="Cálculo 8 3 7" xfId="3417" xr:uid="{10D7D8C4-16E7-4401-BF1C-7C14D1499134}"/>
    <cellStyle name="Cálculo 8 3 8" xfId="6358" xr:uid="{25044E0D-892B-4543-A517-481125B8E05A}"/>
    <cellStyle name="Cálculo 8 3 9" xfId="3415" xr:uid="{0F20E401-0885-4C72-A3D8-CDA46FE3EFED}"/>
    <cellStyle name="Cálculo 8 4" xfId="616" xr:uid="{00000000-0005-0000-0000-000096020000}"/>
    <cellStyle name="Cálculo 8 4 10" xfId="11291" xr:uid="{8E305ABF-0436-4300-8145-D9CDBEFA583F}"/>
    <cellStyle name="Cálculo 8 4 11" xfId="3397" xr:uid="{7A942514-CFEB-4BC6-994F-B7626A4CC6CA}"/>
    <cellStyle name="Cálculo 8 4 12" xfId="13552" xr:uid="{604856B4-F907-43A4-9894-2EDD54F5CAB6}"/>
    <cellStyle name="Cálculo 8 4 2" xfId="5385" xr:uid="{5E5E1E8A-5119-460B-9314-9188E52E562C}"/>
    <cellStyle name="Cálculo 8 4 2 10" xfId="15509" xr:uid="{12BEC1F9-995E-4762-A811-18DC7ACF8321}"/>
    <cellStyle name="Cálculo 8 4 2 2" xfId="6861" xr:uid="{52E4D646-EAD8-43E5-8F06-255757FF6065}"/>
    <cellStyle name="Cálculo 8 4 2 3" xfId="8082" xr:uid="{C5EC71B1-F54D-40BC-A7BD-3E6D3715B6E6}"/>
    <cellStyle name="Cálculo 8 4 2 4" xfId="9337" xr:uid="{15ECD4FC-F45A-4717-8A15-1DA6DF1C05E8}"/>
    <cellStyle name="Cálculo 8 4 2 5" xfId="10568" xr:uid="{65F6A825-EBBB-4190-B14F-1AEF2B0133E1}"/>
    <cellStyle name="Cálculo 8 4 2 6" xfId="11748" xr:uid="{AE3576ED-2D22-47EE-A184-FE81345D814A}"/>
    <cellStyle name="Cálculo 8 4 2 7" xfId="12865" xr:uid="{FAB7BB7F-6316-4A1A-8597-7FF8AE65E58D}"/>
    <cellStyle name="Cálculo 8 4 2 8" xfId="13974" xr:uid="{3A4932AE-DAC3-4889-9864-389D80B3E241}"/>
    <cellStyle name="Cálculo 8 4 2 9" xfId="14917" xr:uid="{BE56A902-7DA4-4BF1-BA87-592AAD575771}"/>
    <cellStyle name="Cálculo 8 4 3" xfId="3563" xr:uid="{1B664FE1-39D1-479B-AF9A-C33EA502197D}"/>
    <cellStyle name="Cálculo 8 4 4" xfId="3825" xr:uid="{DB65D6D3-4BBB-4F52-8A94-A1C555359046}"/>
    <cellStyle name="Cálculo 8 4 5" xfId="3425" xr:uid="{40311BF8-628B-4462-9A43-CF5BE052322C}"/>
    <cellStyle name="Cálculo 8 4 6" xfId="4771" xr:uid="{725D0190-3B1D-40E6-8DB2-CCED7BF34212}"/>
    <cellStyle name="Cálculo 8 4 7" xfId="7581" xr:uid="{3A505243-101F-475E-BC82-A202A60F45EC}"/>
    <cellStyle name="Cálculo 8 4 8" xfId="8828" xr:uid="{E6227033-5B42-45AD-B760-D98CB8E161DA}"/>
    <cellStyle name="Cálculo 8 4 9" xfId="9406" xr:uid="{064C2605-EAAC-44C8-95F4-FDE7AB0D2F84}"/>
    <cellStyle name="Cálculo 8 5" xfId="617" xr:uid="{00000000-0005-0000-0000-000097020000}"/>
    <cellStyle name="Cálculo 8 5 10" xfId="11313" xr:uid="{72789640-CDB0-4D08-9479-008F25BC3317}"/>
    <cellStyle name="Cálculo 8 5 11" xfId="11208" xr:uid="{F7E43694-AAFC-49C0-BB8D-2980A1679768}"/>
    <cellStyle name="Cálculo 8 5 12" xfId="13562" xr:uid="{C5320DC2-0FA4-4F49-9F8F-1034FE788EFE}"/>
    <cellStyle name="Cálculo 8 5 2" xfId="5386" xr:uid="{2BEF00FC-7387-4B90-9CCD-27896D45A699}"/>
    <cellStyle name="Cálculo 8 5 2 10" xfId="15510" xr:uid="{BC2D9238-58BC-4169-8910-2D0E98BC1D09}"/>
    <cellStyle name="Cálculo 8 5 2 2" xfId="6862" xr:uid="{82A64467-9EBE-4A80-976D-49E4929E49AC}"/>
    <cellStyle name="Cálculo 8 5 2 3" xfId="8083" xr:uid="{A97C2F40-DF27-4B36-8955-E17A24E6AF26}"/>
    <cellStyle name="Cálculo 8 5 2 4" xfId="9338" xr:uid="{A370826B-3ED6-450C-859A-47A7F22528C4}"/>
    <cellStyle name="Cálculo 8 5 2 5" xfId="10569" xr:uid="{D543765F-D55F-49B3-9F0F-9400A6FCF2DA}"/>
    <cellStyle name="Cálculo 8 5 2 6" xfId="11749" xr:uid="{2ED71F6D-D471-4407-8E1E-D6D9FF0D3C84}"/>
    <cellStyle name="Cálculo 8 5 2 7" xfId="12866" xr:uid="{98D027CF-FD1D-479E-AC4C-20DB7E2E0902}"/>
    <cellStyle name="Cálculo 8 5 2 8" xfId="13975" xr:uid="{3D6B87D0-71CE-4E5E-B78F-C11D9AD594C4}"/>
    <cellStyle name="Cálculo 8 5 2 9" xfId="14918" xr:uid="{81DA8887-4E14-42B9-8FB3-7812F04F3873}"/>
    <cellStyle name="Cálculo 8 5 3" xfId="3564" xr:uid="{AE7C041A-1800-4DF5-A278-DD7094EE0492}"/>
    <cellStyle name="Cálculo 8 5 4" xfId="3824" xr:uid="{2E44BBCB-3226-44F9-96ED-49D46B35DB06}"/>
    <cellStyle name="Cálculo 8 5 5" xfId="4880" xr:uid="{421BFB55-4E6D-4D46-B8FF-60AD48C9B5BF}"/>
    <cellStyle name="Cálculo 8 5 6" xfId="8506" xr:uid="{D2C84A80-D314-4BE2-BF60-2CB1F75FB41E}"/>
    <cellStyle name="Cálculo 8 5 7" xfId="7612" xr:uid="{20F2B681-22F2-40DC-91D9-67D114801157}"/>
    <cellStyle name="Cálculo 8 5 8" xfId="8854" xr:uid="{6D5B2B33-3F76-4D6F-A4C6-00F2AAAD68DC}"/>
    <cellStyle name="Cálculo 8 5 9" xfId="9102" xr:uid="{FAD8C56D-F533-40D3-8297-899FDF733547}"/>
    <cellStyle name="Cálculo 8 6" xfId="5382" xr:uid="{616D2354-F6D7-4B74-9DBA-380A80158886}"/>
    <cellStyle name="Cálculo 8 6 10" xfId="15506" xr:uid="{12A0A021-FA3D-4A98-B387-1C9CF26B6777}"/>
    <cellStyle name="Cálculo 8 6 2" xfId="6858" xr:uid="{0AF16F62-CBA6-4782-8EB7-E00E8BB7D227}"/>
    <cellStyle name="Cálculo 8 6 3" xfId="8079" xr:uid="{A1AD83B3-9A17-48DC-843B-673413C5BC9D}"/>
    <cellStyle name="Cálculo 8 6 4" xfId="9334" xr:uid="{58F65428-F79C-4FA4-9CCC-22829C3E9760}"/>
    <cellStyle name="Cálculo 8 6 5" xfId="10565" xr:uid="{89E883E8-EE05-4BE4-B1CB-3FFE6112C2EC}"/>
    <cellStyle name="Cálculo 8 6 6" xfId="11745" xr:uid="{877F5CC0-2365-4FE2-BC24-5E0883D1A8AB}"/>
    <cellStyle name="Cálculo 8 6 7" xfId="12862" xr:uid="{41293900-CD92-4DDA-9F18-2581AE324F23}"/>
    <cellStyle name="Cálculo 8 6 8" xfId="13971" xr:uid="{3278893B-6DCA-4234-A58D-5C8DEC02FB00}"/>
    <cellStyle name="Cálculo 8 6 9" xfId="14914" xr:uid="{B1398C87-4527-4374-917E-69290C9F9532}"/>
    <cellStyle name="Cálculo 8 7" xfId="3560" xr:uid="{F8048489-E795-439E-8628-0A61B28F7AFA}"/>
    <cellStyle name="Cálculo 8 8" xfId="3828" xr:uid="{AE4A40E4-0376-4A03-AE5F-EC0296FEB889}"/>
    <cellStyle name="Cálculo 8 9" xfId="4878" xr:uid="{E36CEECD-E3B2-4E70-A8AC-B06C0A980004}"/>
    <cellStyle name="Cálculo 9" xfId="618" xr:uid="{00000000-0005-0000-0000-000098020000}"/>
    <cellStyle name="Cálculo 9 10" xfId="8142" xr:uid="{FBFEDD05-6A41-481F-A4EA-3E8611F42C5D}"/>
    <cellStyle name="Cálculo 9 11" xfId="9756" xr:uid="{4D7C9752-ECF1-45B3-8BDA-723FB3A31A88}"/>
    <cellStyle name="Cálculo 9 12" xfId="10990" xr:uid="{C12E99EA-D687-4FFA-879C-6BBC98728FBD}"/>
    <cellStyle name="Cálculo 9 13" xfId="9101" xr:uid="{08A7954B-FAF5-4630-96A7-B9072ED0E735}"/>
    <cellStyle name="Cálculo 9 14" xfId="13278" xr:uid="{6063B603-9D07-4BB4-A6E5-0E6522BB9219}"/>
    <cellStyle name="Cálculo 9 15" xfId="11206" xr:uid="{585F258D-5FD9-4084-A874-6C93F118EAD7}"/>
    <cellStyle name="Cálculo 9 16" xfId="15274" xr:uid="{5CBB9396-5C3A-436D-8438-1DDADE96370E}"/>
    <cellStyle name="Cálculo 9 2" xfId="619" xr:uid="{00000000-0005-0000-0000-000099020000}"/>
    <cellStyle name="Cálculo 9 2 10" xfId="8754" xr:uid="{13C2B731-DBB2-4CA0-9BC4-B0DCA261BFB0}"/>
    <cellStyle name="Cálculo 9 2 11" xfId="14386" xr:uid="{7D12C6B2-3690-4544-934F-C54741935371}"/>
    <cellStyle name="Cálculo 9 2 12" xfId="12636" xr:uid="{B615A29A-EDB3-4330-BDE6-5471E4BD63EA}"/>
    <cellStyle name="Cálculo 9 2 2" xfId="5388" xr:uid="{975B2449-1B2C-43DD-8C12-4D7C50105B0B}"/>
    <cellStyle name="Cálculo 9 2 2 10" xfId="15512" xr:uid="{F93D3B06-AA2E-4799-835A-A9F1F2929754}"/>
    <cellStyle name="Cálculo 9 2 2 2" xfId="6864" xr:uid="{C1D0B718-C824-4559-AD3E-9CE00AB23BEB}"/>
    <cellStyle name="Cálculo 9 2 2 3" xfId="8085" xr:uid="{846B9707-BE3C-4CE7-8B64-2FE8B5D00795}"/>
    <cellStyle name="Cálculo 9 2 2 4" xfId="9340" xr:uid="{32D66992-9603-40EB-8106-B8E7DECA6706}"/>
    <cellStyle name="Cálculo 9 2 2 5" xfId="10571" xr:uid="{ED3D4578-E27C-47AB-A852-A778554555DD}"/>
    <cellStyle name="Cálculo 9 2 2 6" xfId="11751" xr:uid="{E465AD0A-64D5-4E4A-848D-1CBEFBA6C178}"/>
    <cellStyle name="Cálculo 9 2 2 7" xfId="12868" xr:uid="{D374B981-FC3B-4CB4-944E-46EFE274354D}"/>
    <cellStyle name="Cálculo 9 2 2 8" xfId="13977" xr:uid="{1FBA527E-A178-44FA-B59C-64ADAC926E6A}"/>
    <cellStyle name="Cálculo 9 2 2 9" xfId="14920" xr:uid="{9B7AA491-2B7B-4C90-9FE0-2173110219F5}"/>
    <cellStyle name="Cálculo 9 2 3" xfId="3566" xr:uid="{23E975E2-9DBF-471D-97C5-15B85EB4025C}"/>
    <cellStyle name="Cálculo 9 2 4" xfId="3135" xr:uid="{B6584EF8-033B-44F0-991D-826FFF985048}"/>
    <cellStyle name="Cálculo 9 2 5" xfId="7285" xr:uid="{B74BD9B0-B431-4A94-ADBC-3F7F57E77C5E}"/>
    <cellStyle name="Cálculo 9 2 6" xfId="6361" xr:uid="{DAED0EC8-8DC5-42A5-82A7-17B77902995D}"/>
    <cellStyle name="Cálculo 9 2 7" xfId="6929" xr:uid="{0B723083-3B3C-4D19-9F72-BD5B7009FC0A}"/>
    <cellStyle name="Cálculo 9 2 8" xfId="6372" xr:uid="{AFAD85B4-2E6A-4E80-A5E1-1BD1CBF5922A}"/>
    <cellStyle name="Cálculo 9 2 9" xfId="9405" xr:uid="{AA031991-14DB-41DD-8C5F-EDF9ED191375}"/>
    <cellStyle name="Cálculo 9 3" xfId="620" xr:uid="{00000000-0005-0000-0000-00009A020000}"/>
    <cellStyle name="Cálculo 9 3 10" xfId="11292" xr:uid="{9F9EBA79-AF77-47B8-85A6-50C9167C50C4}"/>
    <cellStyle name="Cálculo 9 3 11" xfId="10527" xr:uid="{EF07D9E7-F97F-41C6-A51C-3EE4059D1500}"/>
    <cellStyle name="Cálculo 9 3 12" xfId="13554" xr:uid="{49976825-3C61-4977-ABB2-CAA0379006D2}"/>
    <cellStyle name="Cálculo 9 3 2" xfId="5389" xr:uid="{E9D354EF-FBB6-4F75-AF58-BED7AC7CF629}"/>
    <cellStyle name="Cálculo 9 3 2 10" xfId="15513" xr:uid="{2AE2A82B-0B0E-4080-B55F-EB14B4B67D87}"/>
    <cellStyle name="Cálculo 9 3 2 2" xfId="6865" xr:uid="{F987A1EA-FAB3-4ACB-B4F4-AAF94087DBC2}"/>
    <cellStyle name="Cálculo 9 3 2 3" xfId="8086" xr:uid="{1A044C7E-069F-4849-8459-E1682063FE2D}"/>
    <cellStyle name="Cálculo 9 3 2 4" xfId="9341" xr:uid="{27F465CB-273E-4027-A4CA-546112392178}"/>
    <cellStyle name="Cálculo 9 3 2 5" xfId="10572" xr:uid="{AC21B753-3FE3-4BDD-902C-87A2D5AA90B5}"/>
    <cellStyle name="Cálculo 9 3 2 6" xfId="11752" xr:uid="{B7B6FA68-A52B-4AAD-9E71-89E640D8DACD}"/>
    <cellStyle name="Cálculo 9 3 2 7" xfId="12869" xr:uid="{DC4CEAB1-737A-45F0-8ADC-7B29774C57C9}"/>
    <cellStyle name="Cálculo 9 3 2 8" xfId="13978" xr:uid="{E0B12885-657F-4916-A2CF-69A995F70A5B}"/>
    <cellStyle name="Cálculo 9 3 2 9" xfId="14921" xr:uid="{791DED21-2399-4387-A790-C95FF671AE70}"/>
    <cellStyle name="Cálculo 9 3 3" xfId="3567" xr:uid="{A8F68FE6-7204-43BE-8AEC-738514092988}"/>
    <cellStyle name="Cálculo 9 3 4" xfId="3822" xr:uid="{C4BB8BB6-943E-4B50-9843-C03B41A67133}"/>
    <cellStyle name="Cálculo 9 3 5" xfId="3427" xr:uid="{03C75109-83B9-4262-B9A4-C198D6C74C3C}"/>
    <cellStyle name="Cálculo 9 3 6" xfId="6385" xr:uid="{D3FB9322-4410-41F4-8BD5-EB05C72351F3}"/>
    <cellStyle name="Cálculo 9 3 7" xfId="7584" xr:uid="{6ED50D25-A3ED-47AD-BA15-B89D1FFB16E7}"/>
    <cellStyle name="Cálculo 9 3 8" xfId="7478" xr:uid="{0E69286A-706B-41A4-ACB5-651C2A0C0BF2}"/>
    <cellStyle name="Cálculo 9 3 9" xfId="9100" xr:uid="{92618DB5-8C0E-411B-BD81-724468D089F0}"/>
    <cellStyle name="Cálculo 9 4" xfId="621" xr:uid="{00000000-0005-0000-0000-00009B020000}"/>
    <cellStyle name="Cálculo 9 4 10" xfId="9980" xr:uid="{C285758B-12D3-441B-9096-CFA7238FB9DB}"/>
    <cellStyle name="Cálculo 9 4 11" xfId="14034" xr:uid="{1BEBCFE3-1063-4AE8-BA37-57FC415CB584}"/>
    <cellStyle name="Cálculo 9 4 12" xfId="13814" xr:uid="{0B634298-7FA6-4F00-8131-DC578CA7A1D5}"/>
    <cellStyle name="Cálculo 9 4 2" xfId="5390" xr:uid="{D13823CD-9528-4D3C-9DD4-22036B381DBE}"/>
    <cellStyle name="Cálculo 9 4 2 10" xfId="15514" xr:uid="{2D870593-BDFD-46FD-9306-C992D862B3A2}"/>
    <cellStyle name="Cálculo 9 4 2 2" xfId="6866" xr:uid="{1F79C89B-BF06-44A0-824D-BBB2333EF458}"/>
    <cellStyle name="Cálculo 9 4 2 3" xfId="8087" xr:uid="{3128AB81-FAE6-4628-9A08-F676420B4ED4}"/>
    <cellStyle name="Cálculo 9 4 2 4" xfId="9342" xr:uid="{C186EC8A-D54D-4263-9785-517ABA196D97}"/>
    <cellStyle name="Cálculo 9 4 2 5" xfId="10573" xr:uid="{06AACF87-3748-4CE1-8F06-9353A3790E19}"/>
    <cellStyle name="Cálculo 9 4 2 6" xfId="11753" xr:uid="{6B0729BA-9172-46AE-9432-87A23529ECFE}"/>
    <cellStyle name="Cálculo 9 4 2 7" xfId="12870" xr:uid="{B7FF15A8-AA60-4AF3-A4CC-3AA8C697E3A1}"/>
    <cellStyle name="Cálculo 9 4 2 8" xfId="13979" xr:uid="{EE5A6E28-1B1E-4960-8B76-F6FDF6F3B5C6}"/>
    <cellStyle name="Cálculo 9 4 2 9" xfId="14922" xr:uid="{06CD9CA1-9DBB-47DB-A67A-149A5D44E4AF}"/>
    <cellStyle name="Cálculo 9 4 3" xfId="3568" xr:uid="{158EF6B5-45CF-4CD1-A624-D2DDFEAC7917}"/>
    <cellStyle name="Cálculo 9 4 4" xfId="3821" xr:uid="{BA826534-7549-4462-BF69-7D2ACDDE4881}"/>
    <cellStyle name="Cálculo 9 4 5" xfId="6923" xr:uid="{29B03534-6B69-4041-A58A-A2EF44EAD0EC}"/>
    <cellStyle name="Cálculo 9 4 6" xfId="6399" xr:uid="{9506671C-2402-4D29-B81D-C4A76C54FEFE}"/>
    <cellStyle name="Cálculo 9 4 7" xfId="7630" xr:uid="{BF49A943-78DA-4DB2-AE3B-5D2F1DFCA3C5}"/>
    <cellStyle name="Cálculo 9 4 8" xfId="7476" xr:uid="{78CD4F6A-9747-42EF-83FF-E2C70755C603}"/>
    <cellStyle name="Cálculo 9 4 9" xfId="3416" xr:uid="{F130589F-4A29-494C-93AE-450AB4E57A6F}"/>
    <cellStyle name="Cálculo 9 5" xfId="622" xr:uid="{00000000-0005-0000-0000-00009C020000}"/>
    <cellStyle name="Cálculo 9 5 10" xfId="13279" xr:uid="{0516E5A4-898B-4997-B443-CA12A7274C25}"/>
    <cellStyle name="Cálculo 9 5 11" xfId="10526" xr:uid="{DE50D45A-6E0B-466B-B1D6-F08E589D43A7}"/>
    <cellStyle name="Cálculo 9 5 12" xfId="15275" xr:uid="{13851D4E-0595-4EE3-B2DE-1B53539EAB88}"/>
    <cellStyle name="Cálculo 9 5 2" xfId="5391" xr:uid="{3285F250-B035-4D2E-BEEC-41998C6470F3}"/>
    <cellStyle name="Cálculo 9 5 2 10" xfId="15515" xr:uid="{E5AEA3D2-76D4-431E-A360-F6654A867056}"/>
    <cellStyle name="Cálculo 9 5 2 2" xfId="6867" xr:uid="{8A7FD163-B565-4E45-A6BD-D3C06F01BBFD}"/>
    <cellStyle name="Cálculo 9 5 2 3" xfId="8088" xr:uid="{172D0F10-543C-45EC-9F01-D3070A8BFE42}"/>
    <cellStyle name="Cálculo 9 5 2 4" xfId="9343" xr:uid="{E85AA887-DBA1-4A75-9FAC-8ACBC4331C0B}"/>
    <cellStyle name="Cálculo 9 5 2 5" xfId="10574" xr:uid="{33A9854E-11A4-4D40-9B91-D6D70C08B3A3}"/>
    <cellStyle name="Cálculo 9 5 2 6" xfId="11754" xr:uid="{51BB621A-9FBE-4B89-B5B6-342DE1CF933C}"/>
    <cellStyle name="Cálculo 9 5 2 7" xfId="12871" xr:uid="{8B857206-C89B-4AE7-900E-06F2A6930D92}"/>
    <cellStyle name="Cálculo 9 5 2 8" xfId="13980" xr:uid="{453D9E0E-B9CD-4589-94A0-DCBAF5B24A67}"/>
    <cellStyle name="Cálculo 9 5 2 9" xfId="14923" xr:uid="{49179E10-5D0A-4673-825A-D5C1FC27A75A}"/>
    <cellStyle name="Cálculo 9 5 3" xfId="3569" xr:uid="{A07B1402-076B-4556-B4EC-029AB48C3040}"/>
    <cellStyle name="Cálculo 9 5 4" xfId="3820" xr:uid="{16C67CC2-1A69-4329-8CE0-9059C82FB2E7}"/>
    <cellStyle name="Cálculo 9 5 5" xfId="3426" xr:uid="{AB95DC26-F1D9-4896-8D5E-4886B77206A5}"/>
    <cellStyle name="Cálculo 9 5 6" xfId="6379" xr:uid="{63C58B60-BC55-4DE2-9699-0343E13D7216}"/>
    <cellStyle name="Cálculo 9 5 7" xfId="9757" xr:uid="{15F3B4F5-02FA-4660-BF3C-4067A1255A7E}"/>
    <cellStyle name="Cálculo 9 5 8" xfId="10991" xr:uid="{6ABACEC9-6ADC-4D0B-899A-14C61A868E0C}"/>
    <cellStyle name="Cálculo 9 5 9" xfId="11808" xr:uid="{3056FB81-99D0-499E-A8AB-533E922386C8}"/>
    <cellStyle name="Cálculo 9 6" xfId="5387" xr:uid="{90137F7B-4EEF-453B-9C5E-A3773CE9EB45}"/>
    <cellStyle name="Cálculo 9 6 10" xfId="15511" xr:uid="{0795E124-7B96-43BD-B668-6AF0E6FF3EDB}"/>
    <cellStyle name="Cálculo 9 6 2" xfId="6863" xr:uid="{7A151BB3-BFEA-4290-AC43-1C56A78C289D}"/>
    <cellStyle name="Cálculo 9 6 3" xfId="8084" xr:uid="{F7681BC1-58ED-4888-B81C-FE468A825760}"/>
    <cellStyle name="Cálculo 9 6 4" xfId="9339" xr:uid="{2E3D7EAF-55A2-47CE-BD26-240FBF6EC447}"/>
    <cellStyle name="Cálculo 9 6 5" xfId="10570" xr:uid="{9492A81F-228E-4538-8095-A430A4656EB5}"/>
    <cellStyle name="Cálculo 9 6 6" xfId="11750" xr:uid="{402809A1-28E7-4126-841F-532796336DCB}"/>
    <cellStyle name="Cálculo 9 6 7" xfId="12867" xr:uid="{04DEDF5B-4533-4DC1-AFD5-EA94EEDE5B9A}"/>
    <cellStyle name="Cálculo 9 6 8" xfId="13976" xr:uid="{2A91B8ED-EC76-4D23-9AB1-0BCE23A05C8F}"/>
    <cellStyle name="Cálculo 9 6 9" xfId="14919" xr:uid="{396CF307-E40D-4BDF-9C85-5C6A432D9DA0}"/>
    <cellStyle name="Cálculo 9 7" xfId="3565" xr:uid="{8CEBB28B-6552-4CE8-8D54-BBE04C92784F}"/>
    <cellStyle name="Cálculo 9 8" xfId="3823" xr:uid="{ED327FD7-D4FA-4EE0-B36D-DF0A11A21458}"/>
    <cellStyle name="Cálculo 9 9" xfId="4920" xr:uid="{54C7D209-96E4-4D62-B51A-8170080C86C7}"/>
    <cellStyle name="Celda de comprobación 10" xfId="623" xr:uid="{00000000-0005-0000-0000-00009D020000}"/>
    <cellStyle name="Celda de comprobación 10 2" xfId="624" xr:uid="{00000000-0005-0000-0000-00009E020000}"/>
    <cellStyle name="Celda de comprobación 10 3" xfId="625" xr:uid="{00000000-0005-0000-0000-00009F020000}"/>
    <cellStyle name="Celda de comprobación 10 4" xfId="626" xr:uid="{00000000-0005-0000-0000-0000A0020000}"/>
    <cellStyle name="Celda de comprobación 10 5" xfId="627" xr:uid="{00000000-0005-0000-0000-0000A1020000}"/>
    <cellStyle name="Celda de comprobación 11" xfId="628" xr:uid="{00000000-0005-0000-0000-0000A2020000}"/>
    <cellStyle name="Celda de comprobación 12" xfId="629" xr:uid="{00000000-0005-0000-0000-0000A3020000}"/>
    <cellStyle name="Celda de comprobación 13" xfId="630" xr:uid="{00000000-0005-0000-0000-0000A4020000}"/>
    <cellStyle name="Celda de comprobación 14" xfId="631" xr:uid="{00000000-0005-0000-0000-0000A5020000}"/>
    <cellStyle name="Celda de comprobación 15" xfId="134" xr:uid="{00000000-0005-0000-0000-0000A6020000}"/>
    <cellStyle name="Celda de comprobación 2" xfId="632" xr:uid="{00000000-0005-0000-0000-0000A7020000}"/>
    <cellStyle name="Celda de comprobación 2 2" xfId="633" xr:uid="{00000000-0005-0000-0000-0000A8020000}"/>
    <cellStyle name="Celda de comprobación 2 3" xfId="634" xr:uid="{00000000-0005-0000-0000-0000A9020000}"/>
    <cellStyle name="Celda de comprobación 2 4" xfId="635" xr:uid="{00000000-0005-0000-0000-0000AA020000}"/>
    <cellStyle name="Celda de comprobación 2 5" xfId="636" xr:uid="{00000000-0005-0000-0000-0000AB020000}"/>
    <cellStyle name="Celda de comprobación 2 6" xfId="637" xr:uid="{00000000-0005-0000-0000-0000AC020000}"/>
    <cellStyle name="Celda de comprobación 3" xfId="638" xr:uid="{00000000-0005-0000-0000-0000AD020000}"/>
    <cellStyle name="Celda de comprobación 3 2" xfId="639" xr:uid="{00000000-0005-0000-0000-0000AE020000}"/>
    <cellStyle name="Celda de comprobación 3 3" xfId="640" xr:uid="{00000000-0005-0000-0000-0000AF020000}"/>
    <cellStyle name="Celda de comprobación 3 4" xfId="641" xr:uid="{00000000-0005-0000-0000-0000B0020000}"/>
    <cellStyle name="Celda de comprobación 3 5" xfId="642" xr:uid="{00000000-0005-0000-0000-0000B1020000}"/>
    <cellStyle name="Celda de comprobación 4" xfId="643" xr:uid="{00000000-0005-0000-0000-0000B2020000}"/>
    <cellStyle name="Celda de comprobación 4 2" xfId="644" xr:uid="{00000000-0005-0000-0000-0000B3020000}"/>
    <cellStyle name="Celda de comprobación 4 3" xfId="645" xr:uid="{00000000-0005-0000-0000-0000B4020000}"/>
    <cellStyle name="Celda de comprobación 4 4" xfId="646" xr:uid="{00000000-0005-0000-0000-0000B5020000}"/>
    <cellStyle name="Celda de comprobación 4 5" xfId="647" xr:uid="{00000000-0005-0000-0000-0000B6020000}"/>
    <cellStyle name="Celda de comprobación 5" xfId="648" xr:uid="{00000000-0005-0000-0000-0000B7020000}"/>
    <cellStyle name="Celda de comprobación 5 2" xfId="649" xr:uid="{00000000-0005-0000-0000-0000B8020000}"/>
    <cellStyle name="Celda de comprobación 5 3" xfId="650" xr:uid="{00000000-0005-0000-0000-0000B9020000}"/>
    <cellStyle name="Celda de comprobación 5 4" xfId="651" xr:uid="{00000000-0005-0000-0000-0000BA020000}"/>
    <cellStyle name="Celda de comprobación 5 5" xfId="652" xr:uid="{00000000-0005-0000-0000-0000BB020000}"/>
    <cellStyle name="Celda de comprobación 6" xfId="653" xr:uid="{00000000-0005-0000-0000-0000BC020000}"/>
    <cellStyle name="Celda de comprobación 6 2" xfId="654" xr:uid="{00000000-0005-0000-0000-0000BD020000}"/>
    <cellStyle name="Celda de comprobación 6 3" xfId="655" xr:uid="{00000000-0005-0000-0000-0000BE020000}"/>
    <cellStyle name="Celda de comprobación 6 4" xfId="656" xr:uid="{00000000-0005-0000-0000-0000BF020000}"/>
    <cellStyle name="Celda de comprobación 6 5" xfId="657" xr:uid="{00000000-0005-0000-0000-0000C0020000}"/>
    <cellStyle name="Celda de comprobación 7" xfId="658" xr:uid="{00000000-0005-0000-0000-0000C1020000}"/>
    <cellStyle name="Celda de comprobación 7 2" xfId="659" xr:uid="{00000000-0005-0000-0000-0000C2020000}"/>
    <cellStyle name="Celda de comprobación 7 3" xfId="660" xr:uid="{00000000-0005-0000-0000-0000C3020000}"/>
    <cellStyle name="Celda de comprobación 7 4" xfId="661" xr:uid="{00000000-0005-0000-0000-0000C4020000}"/>
    <cellStyle name="Celda de comprobación 7 5" xfId="662" xr:uid="{00000000-0005-0000-0000-0000C5020000}"/>
    <cellStyle name="Celda de comprobación 8" xfId="663" xr:uid="{00000000-0005-0000-0000-0000C6020000}"/>
    <cellStyle name="Celda de comprobación 8 2" xfId="664" xr:uid="{00000000-0005-0000-0000-0000C7020000}"/>
    <cellStyle name="Celda de comprobación 8 3" xfId="665" xr:uid="{00000000-0005-0000-0000-0000C8020000}"/>
    <cellStyle name="Celda de comprobación 8 4" xfId="666" xr:uid="{00000000-0005-0000-0000-0000C9020000}"/>
    <cellStyle name="Celda de comprobación 8 5" xfId="667" xr:uid="{00000000-0005-0000-0000-0000CA020000}"/>
    <cellStyle name="Celda de comprobación 9" xfId="668" xr:uid="{00000000-0005-0000-0000-0000CB020000}"/>
    <cellStyle name="Celda de comprobación 9 2" xfId="669" xr:uid="{00000000-0005-0000-0000-0000CC020000}"/>
    <cellStyle name="Celda de comprobación 9 3" xfId="670" xr:uid="{00000000-0005-0000-0000-0000CD020000}"/>
    <cellStyle name="Celda de comprobación 9 4" xfId="671" xr:uid="{00000000-0005-0000-0000-0000CE020000}"/>
    <cellStyle name="Celda de comprobación 9 5" xfId="672" xr:uid="{00000000-0005-0000-0000-0000CF020000}"/>
    <cellStyle name="Celda vinculada 10" xfId="673" xr:uid="{00000000-0005-0000-0000-0000D0020000}"/>
    <cellStyle name="Celda vinculada 10 2" xfId="674" xr:uid="{00000000-0005-0000-0000-0000D1020000}"/>
    <cellStyle name="Celda vinculada 10 3" xfId="675" xr:uid="{00000000-0005-0000-0000-0000D2020000}"/>
    <cellStyle name="Celda vinculada 10 4" xfId="676" xr:uid="{00000000-0005-0000-0000-0000D3020000}"/>
    <cellStyle name="Celda vinculada 10 5" xfId="677" xr:uid="{00000000-0005-0000-0000-0000D4020000}"/>
    <cellStyle name="Celda vinculada 11" xfId="678" xr:uid="{00000000-0005-0000-0000-0000D5020000}"/>
    <cellStyle name="Celda vinculada 12" xfId="679" xr:uid="{00000000-0005-0000-0000-0000D6020000}"/>
    <cellStyle name="Celda vinculada 13" xfId="680" xr:uid="{00000000-0005-0000-0000-0000D7020000}"/>
    <cellStyle name="Celda vinculada 14" xfId="681" xr:uid="{00000000-0005-0000-0000-0000D8020000}"/>
    <cellStyle name="Celda vinculada 15" xfId="135" xr:uid="{00000000-0005-0000-0000-0000D9020000}"/>
    <cellStyle name="Celda vinculada 2" xfId="682" xr:uid="{00000000-0005-0000-0000-0000DA020000}"/>
    <cellStyle name="Celda vinculada 2 2" xfId="683" xr:uid="{00000000-0005-0000-0000-0000DB020000}"/>
    <cellStyle name="Celda vinculada 2 3" xfId="684" xr:uid="{00000000-0005-0000-0000-0000DC020000}"/>
    <cellStyle name="Celda vinculada 2 4" xfId="685" xr:uid="{00000000-0005-0000-0000-0000DD020000}"/>
    <cellStyle name="Celda vinculada 2 5" xfId="686" xr:uid="{00000000-0005-0000-0000-0000DE020000}"/>
    <cellStyle name="Celda vinculada 2 6" xfId="687" xr:uid="{00000000-0005-0000-0000-0000DF020000}"/>
    <cellStyle name="Celda vinculada 3" xfId="688" xr:uid="{00000000-0005-0000-0000-0000E0020000}"/>
    <cellStyle name="Celda vinculada 3 2" xfId="689" xr:uid="{00000000-0005-0000-0000-0000E1020000}"/>
    <cellStyle name="Celda vinculada 3 3" xfId="690" xr:uid="{00000000-0005-0000-0000-0000E2020000}"/>
    <cellStyle name="Celda vinculada 3 4" xfId="691" xr:uid="{00000000-0005-0000-0000-0000E3020000}"/>
    <cellStyle name="Celda vinculada 3 5" xfId="692" xr:uid="{00000000-0005-0000-0000-0000E4020000}"/>
    <cellStyle name="Celda vinculada 4" xfId="693" xr:uid="{00000000-0005-0000-0000-0000E5020000}"/>
    <cellStyle name="Celda vinculada 4 2" xfId="694" xr:uid="{00000000-0005-0000-0000-0000E6020000}"/>
    <cellStyle name="Celda vinculada 4 3" xfId="695" xr:uid="{00000000-0005-0000-0000-0000E7020000}"/>
    <cellStyle name="Celda vinculada 4 4" xfId="696" xr:uid="{00000000-0005-0000-0000-0000E8020000}"/>
    <cellStyle name="Celda vinculada 4 5" xfId="697" xr:uid="{00000000-0005-0000-0000-0000E9020000}"/>
    <cellStyle name="Celda vinculada 5" xfId="698" xr:uid="{00000000-0005-0000-0000-0000EA020000}"/>
    <cellStyle name="Celda vinculada 5 2" xfId="699" xr:uid="{00000000-0005-0000-0000-0000EB020000}"/>
    <cellStyle name="Celda vinculada 5 3" xfId="700" xr:uid="{00000000-0005-0000-0000-0000EC020000}"/>
    <cellStyle name="Celda vinculada 5 4" xfId="701" xr:uid="{00000000-0005-0000-0000-0000ED020000}"/>
    <cellStyle name="Celda vinculada 5 5" xfId="702" xr:uid="{00000000-0005-0000-0000-0000EE020000}"/>
    <cellStyle name="Celda vinculada 6" xfId="703" xr:uid="{00000000-0005-0000-0000-0000EF020000}"/>
    <cellStyle name="Celda vinculada 6 2" xfId="704" xr:uid="{00000000-0005-0000-0000-0000F0020000}"/>
    <cellStyle name="Celda vinculada 6 3" xfId="705" xr:uid="{00000000-0005-0000-0000-0000F1020000}"/>
    <cellStyle name="Celda vinculada 6 4" xfId="706" xr:uid="{00000000-0005-0000-0000-0000F2020000}"/>
    <cellStyle name="Celda vinculada 6 5" xfId="707" xr:uid="{00000000-0005-0000-0000-0000F3020000}"/>
    <cellStyle name="Celda vinculada 7" xfId="708" xr:uid="{00000000-0005-0000-0000-0000F4020000}"/>
    <cellStyle name="Celda vinculada 7 2" xfId="709" xr:uid="{00000000-0005-0000-0000-0000F5020000}"/>
    <cellStyle name="Celda vinculada 7 3" xfId="710" xr:uid="{00000000-0005-0000-0000-0000F6020000}"/>
    <cellStyle name="Celda vinculada 7 4" xfId="711" xr:uid="{00000000-0005-0000-0000-0000F7020000}"/>
    <cellStyle name="Celda vinculada 7 5" xfId="712" xr:uid="{00000000-0005-0000-0000-0000F8020000}"/>
    <cellStyle name="Celda vinculada 8" xfId="713" xr:uid="{00000000-0005-0000-0000-0000F9020000}"/>
    <cellStyle name="Celda vinculada 8 2" xfId="714" xr:uid="{00000000-0005-0000-0000-0000FA020000}"/>
    <cellStyle name="Celda vinculada 8 3" xfId="715" xr:uid="{00000000-0005-0000-0000-0000FB020000}"/>
    <cellStyle name="Celda vinculada 8 4" xfId="716" xr:uid="{00000000-0005-0000-0000-0000FC020000}"/>
    <cellStyle name="Celda vinculada 8 5" xfId="717" xr:uid="{00000000-0005-0000-0000-0000FD020000}"/>
    <cellStyle name="Celda vinculada 9" xfId="718" xr:uid="{00000000-0005-0000-0000-0000FE020000}"/>
    <cellStyle name="Celda vinculada 9 2" xfId="719" xr:uid="{00000000-0005-0000-0000-0000FF020000}"/>
    <cellStyle name="Celda vinculada 9 3" xfId="720" xr:uid="{00000000-0005-0000-0000-000000030000}"/>
    <cellStyle name="Celda vinculada 9 4" xfId="721" xr:uid="{00000000-0005-0000-0000-000001030000}"/>
    <cellStyle name="Celda vinculada 9 5" xfId="722" xr:uid="{00000000-0005-0000-0000-000002030000}"/>
    <cellStyle name="Check Cell" xfId="136" xr:uid="{00000000-0005-0000-0000-000003030000}"/>
    <cellStyle name="Check Cell 2" xfId="723" xr:uid="{00000000-0005-0000-0000-000004030000}"/>
    <cellStyle name="Check Cell 3" xfId="724" xr:uid="{00000000-0005-0000-0000-000005030000}"/>
    <cellStyle name="Check Cell 4" xfId="725" xr:uid="{00000000-0005-0000-0000-000006030000}"/>
    <cellStyle name="Check Cell 5" xfId="726" xr:uid="{00000000-0005-0000-0000-000007030000}"/>
    <cellStyle name="Check Cell 6" xfId="2670" xr:uid="{00000000-0005-0000-0000-000008030000}"/>
    <cellStyle name="Column_Title" xfId="727" xr:uid="{00000000-0005-0000-0000-000009030000}"/>
    <cellStyle name="Comma  - Style1" xfId="728" xr:uid="{00000000-0005-0000-0000-00000A030000}"/>
    <cellStyle name="Comma  - Style2" xfId="729" xr:uid="{00000000-0005-0000-0000-00000B030000}"/>
    <cellStyle name="Comma  - Style3" xfId="730" xr:uid="{00000000-0005-0000-0000-00000C030000}"/>
    <cellStyle name="Comma  - Style4" xfId="731" xr:uid="{00000000-0005-0000-0000-00000D030000}"/>
    <cellStyle name="Comma  - Style5" xfId="732" xr:uid="{00000000-0005-0000-0000-00000E030000}"/>
    <cellStyle name="Comma  - Style6" xfId="733" xr:uid="{00000000-0005-0000-0000-00000F030000}"/>
    <cellStyle name="Comma  - Style7" xfId="734" xr:uid="{00000000-0005-0000-0000-000010030000}"/>
    <cellStyle name="Comma  - Style8" xfId="735" xr:uid="{00000000-0005-0000-0000-000011030000}"/>
    <cellStyle name="Comma [0]_Aguas Andinas 30.06.05" xfId="736" xr:uid="{00000000-0005-0000-0000-000012030000}"/>
    <cellStyle name="Comma_Agbar Chile S.A. dic 2004.(Def.)" xfId="737" xr:uid="{00000000-0005-0000-0000-000013030000}"/>
    <cellStyle name="Comma0" xfId="738" xr:uid="{00000000-0005-0000-0000-000014030000}"/>
    <cellStyle name="Dane wej?ciowe" xfId="739" xr:uid="{00000000-0005-0000-0000-000015030000}"/>
    <cellStyle name="Dane wej?ciowe 10" xfId="3603" xr:uid="{72FBEBC3-7AB2-44C9-A09B-8A1D02EC4523}"/>
    <cellStyle name="Dane wej?ciowe 11" xfId="4911" xr:uid="{9DA8EBC0-32FA-4170-87E2-9E54E9A9297E}"/>
    <cellStyle name="Dane wej?ciowe 12" xfId="3599" xr:uid="{3A61BECD-5867-4480-B071-3070C1D64848}"/>
    <cellStyle name="Dane wej?ciowe 2" xfId="5392" xr:uid="{060DA66F-C821-4039-80EB-1646BF8F127A}"/>
    <cellStyle name="Dane wej?ciowe 2 10" xfId="15516" xr:uid="{BE7EC38F-40A2-4D6C-AB38-8E8E0A92E613}"/>
    <cellStyle name="Dane wej?ciowe 2 2" xfId="6868" xr:uid="{3092BE25-0D40-4C3A-86EC-A4265EDC3107}"/>
    <cellStyle name="Dane wej?ciowe 2 3" xfId="8089" xr:uid="{AB44FBF1-9106-403D-8AEF-CA8F5FA93B3F}"/>
    <cellStyle name="Dane wej?ciowe 2 4" xfId="9344" xr:uid="{5782C816-0E53-43E8-8217-682071D000DB}"/>
    <cellStyle name="Dane wej?ciowe 2 5" xfId="10575" xr:uid="{7495784B-1DAD-41B4-A4DC-7E62028BB946}"/>
    <cellStyle name="Dane wej?ciowe 2 6" xfId="11755" xr:uid="{9ACDAE50-0CD4-4C0C-854A-17923E509272}"/>
    <cellStyle name="Dane wej?ciowe 2 7" xfId="12872" xr:uid="{095FC67E-3362-4B56-8D38-FEB892F79926}"/>
    <cellStyle name="Dane wej?ciowe 2 8" xfId="13981" xr:uid="{3043EE76-D379-49A0-9C84-F6954C746734}"/>
    <cellStyle name="Dane wej?ciowe 2 9" xfId="14924" xr:uid="{32C46C3D-CBE4-4C04-BC96-B7162C555BA0}"/>
    <cellStyle name="Dane wej?ciowe 3" xfId="3596" xr:uid="{61B35E5B-1CAB-4A2F-BD27-F2D31E0408C2}"/>
    <cellStyle name="Dane wej?ciowe 4" xfId="3696" xr:uid="{AE9BFD28-37EE-4331-964B-3952FBB43617}"/>
    <cellStyle name="Dane wej?ciowe 5" xfId="3591" xr:uid="{10ABEC16-ECFB-42B8-9C90-DD48097909C4}"/>
    <cellStyle name="Dane wej?ciowe 6" xfId="3679" xr:uid="{AD735E51-A0A9-4122-8665-819EAA818BF0}"/>
    <cellStyle name="Dane wej?ciowe 7" xfId="3587" xr:uid="{DC9F82B8-4B19-460B-86F1-AD4031B3A7A0}"/>
    <cellStyle name="Dane wej?ciowe 8" xfId="3672" xr:uid="{0453C644-2397-4AC5-9198-75381123BB44}"/>
    <cellStyle name="Dane wej?ciowe 9" xfId="7623" xr:uid="{28F2CA66-7D33-4DC7-A9ED-9724B66F700B}"/>
    <cellStyle name="Dane wejściowe" xfId="137" xr:uid="{00000000-0005-0000-0000-000016030000}"/>
    <cellStyle name="Dane wejściowe 10" xfId="12313" xr:uid="{DF9F488A-EA0C-4138-9563-C4D44FC41EC0}"/>
    <cellStyle name="Dane wejściowe 11" xfId="13497" xr:uid="{B0024B81-6170-48C6-9956-D38DF5CC8747}"/>
    <cellStyle name="Dane wejściowe 12" xfId="14540" xr:uid="{60BCBAA5-D80C-49B8-AF67-EB7C9B72B071}"/>
    <cellStyle name="Dane wejściowe 2" xfId="5393" xr:uid="{D05F6ED1-45E4-4156-BB5A-FAB56A85D3F9}"/>
    <cellStyle name="Dane wejściowe 2 10" xfId="15517" xr:uid="{F9D3EAE6-EDA6-4A5A-AA1F-DF632761C29F}"/>
    <cellStyle name="Dane wejściowe 2 2" xfId="6869" xr:uid="{4F372362-5FB5-4C8C-8980-4287F56D685B}"/>
    <cellStyle name="Dane wejściowe 2 3" xfId="8090" xr:uid="{AFB0DB24-7DA6-40C2-85AA-BA448A46AAF2}"/>
    <cellStyle name="Dane wejściowe 2 4" xfId="9345" xr:uid="{353BF4C8-058D-46B0-A715-161BD2AFB007}"/>
    <cellStyle name="Dane wejściowe 2 5" xfId="10576" xr:uid="{CA740AE8-D156-407D-B5D1-DABA482E9C4D}"/>
    <cellStyle name="Dane wejściowe 2 6" xfId="11756" xr:uid="{182D6FE9-DACD-4917-978F-5CB1B69BA052}"/>
    <cellStyle name="Dane wejściowe 2 7" xfId="12873" xr:uid="{2ADAA449-DD81-48FE-8989-9AB8F06F84D9}"/>
    <cellStyle name="Dane wejściowe 2 8" xfId="13982" xr:uid="{A31CD986-2512-40AE-B05B-95E7F23A030A}"/>
    <cellStyle name="Dane wejściowe 2 9" xfId="14925" xr:uid="{16591160-1CAE-46ED-B99F-386917BD3036}"/>
    <cellStyle name="Dane wejściowe 3" xfId="3129" xr:uid="{F37849A7-9716-4BD4-BC3D-E6D4FFD4482A}"/>
    <cellStyle name="Dane wejściowe 4" xfId="4808" xr:uid="{F04CC525-910B-4336-B5CA-D1E6F24CFACE}"/>
    <cellStyle name="Dane wejściowe 5" xfId="6290" xr:uid="{CD526DAF-05FA-4E59-8CCD-EF311E353565}"/>
    <cellStyle name="Dane wejściowe 6" xfId="7514" xr:uid="{5D7B8345-61C4-4C35-B570-6CD3B51CEDC7}"/>
    <cellStyle name="Dane wejściowe 7" xfId="8759" xr:uid="{550AE919-73DA-479F-A401-93C39E7BF221}"/>
    <cellStyle name="Dane wejściowe 8" xfId="10005" xr:uid="{18ED7566-62BF-425C-9D36-A8C8A4C945A6}"/>
    <cellStyle name="Dane wejściowe 9" xfId="11231" xr:uid="{891AADF6-1BE3-4095-B788-4DACC1535547}"/>
    <cellStyle name="Dane wyj?ciowe" xfId="740" xr:uid="{00000000-0005-0000-0000-000017030000}"/>
    <cellStyle name="Dane wyj?ciowe 10" xfId="3598" xr:uid="{16BB9678-2DA5-4425-99BF-89CB5F6F6965}"/>
    <cellStyle name="Dane wyj?ciowe 2" xfId="3597" xr:uid="{533C824A-BAF3-46B2-AC61-B9D88EA8CB32}"/>
    <cellStyle name="Dane wyj?ciowe 3" xfId="3695" xr:uid="{7EB4BC9E-16B0-4B07-9FC7-BF2E25AF5DB4}"/>
    <cellStyle name="Dane wyj?ciowe 4" xfId="3592" xr:uid="{C44DD14D-B5D6-4AFD-922F-75A7C48B2277}"/>
    <cellStyle name="Dane wyj?ciowe 5" xfId="3678" xr:uid="{2E87620C-EE04-4B71-89CB-50AA12DB6FC1}"/>
    <cellStyle name="Dane wyj?ciowe 6" xfId="3588" xr:uid="{45103EA4-F20F-44BD-A8AC-5141436BD1F2}"/>
    <cellStyle name="Dane wyj?ciowe 7" xfId="7602" xr:uid="{1FDFFB49-84DC-4BAC-A004-1B14380BD350}"/>
    <cellStyle name="Dane wyj?ciowe 8" xfId="3602" xr:uid="{4C289072-0F7B-4613-BEBE-312E6121F3EE}"/>
    <cellStyle name="Dane wyj?ciowe 9" xfId="6871" xr:uid="{853BE9B7-9170-40AA-B0FC-8589EB49816D}"/>
    <cellStyle name="Dane wyjściowe" xfId="138" xr:uid="{00000000-0005-0000-0000-000018030000}"/>
    <cellStyle name="Dane wyjściowe 10" xfId="14539" xr:uid="{884F9145-F2E1-488C-B9CE-F3F4AC9A6A00}"/>
    <cellStyle name="Dane wyjściowe 2" xfId="3130" xr:uid="{4087CD9F-76DC-40CA-A3BE-73721414D119}"/>
    <cellStyle name="Dane wyjściowe 3" xfId="4807" xr:uid="{9EA47E6B-1436-4744-9A16-775E119FABF5}"/>
    <cellStyle name="Dane wyjściowe 4" xfId="6289" xr:uid="{8017E5F0-8976-4AD9-BA23-587ECDA7C597}"/>
    <cellStyle name="Dane wyjściowe 5" xfId="7513" xr:uid="{12A4B72F-8C6A-4C42-AF17-E0FC3D3147CE}"/>
    <cellStyle name="Dane wyjściowe 6" xfId="8758" xr:uid="{74A95B22-C529-491B-877D-4B989C185297}"/>
    <cellStyle name="Dane wyjściowe 7" xfId="11230" xr:uid="{A78FCBBB-A79C-4820-8BF9-E9D85BEE56D8}"/>
    <cellStyle name="Dane wyjściowe 8" xfId="12312" xr:uid="{59E4C307-79DB-4C85-8BEB-8936B8C68798}"/>
    <cellStyle name="Dane wyjściowe 9" xfId="13496" xr:uid="{74B061E9-5757-451B-A2C4-D61DA2B09531}"/>
    <cellStyle name="Date" xfId="741" xr:uid="{00000000-0005-0000-0000-000019030000}"/>
    <cellStyle name="Dezimal [0]_FBA-6" xfId="742" xr:uid="{00000000-0005-0000-0000-00001A030000}"/>
    <cellStyle name="Dezimal_FBA-6" xfId="743" xr:uid="{00000000-0005-0000-0000-00001B030000}"/>
    <cellStyle name="Dia" xfId="744" xr:uid="{00000000-0005-0000-0000-00001C030000}"/>
    <cellStyle name="Dobre" xfId="139" xr:uid="{00000000-0005-0000-0000-00001D030000}"/>
    <cellStyle name="Emphasis 1" xfId="745" xr:uid="{00000000-0005-0000-0000-00001E030000}"/>
    <cellStyle name="Emphasis 1 10" xfId="746" xr:uid="{00000000-0005-0000-0000-00001F030000}"/>
    <cellStyle name="Emphasis 1 11" xfId="747" xr:uid="{00000000-0005-0000-0000-000020030000}"/>
    <cellStyle name="Emphasis 1 2" xfId="748" xr:uid="{00000000-0005-0000-0000-000021030000}"/>
    <cellStyle name="Emphasis 1 2 2" xfId="749" xr:uid="{00000000-0005-0000-0000-000022030000}"/>
    <cellStyle name="Emphasis 1 2 2 2" xfId="750" xr:uid="{00000000-0005-0000-0000-000023030000}"/>
    <cellStyle name="Emphasis 1 3" xfId="751" xr:uid="{00000000-0005-0000-0000-000024030000}"/>
    <cellStyle name="Emphasis 1 4" xfId="752" xr:uid="{00000000-0005-0000-0000-000025030000}"/>
    <cellStyle name="Emphasis 1 5" xfId="753" xr:uid="{00000000-0005-0000-0000-000026030000}"/>
    <cellStyle name="Emphasis 1 6" xfId="754" xr:uid="{00000000-0005-0000-0000-000027030000}"/>
    <cellStyle name="Emphasis 1 7" xfId="755" xr:uid="{00000000-0005-0000-0000-000028030000}"/>
    <cellStyle name="Emphasis 1 8" xfId="756" xr:uid="{00000000-0005-0000-0000-000029030000}"/>
    <cellStyle name="Emphasis 1 9" xfId="757" xr:uid="{00000000-0005-0000-0000-00002A030000}"/>
    <cellStyle name="Emphasis 2" xfId="758" xr:uid="{00000000-0005-0000-0000-00002B030000}"/>
    <cellStyle name="Emphasis 2 10" xfId="759" xr:uid="{00000000-0005-0000-0000-00002C030000}"/>
    <cellStyle name="Emphasis 2 11" xfId="760" xr:uid="{00000000-0005-0000-0000-00002D030000}"/>
    <cellStyle name="Emphasis 2 2" xfId="761" xr:uid="{00000000-0005-0000-0000-00002E030000}"/>
    <cellStyle name="Emphasis 2 2 2" xfId="762" xr:uid="{00000000-0005-0000-0000-00002F030000}"/>
    <cellStyle name="Emphasis 2 2 2 2" xfId="763" xr:uid="{00000000-0005-0000-0000-000030030000}"/>
    <cellStyle name="Emphasis 2 3" xfId="764" xr:uid="{00000000-0005-0000-0000-000031030000}"/>
    <cellStyle name="Emphasis 2 4" xfId="765" xr:uid="{00000000-0005-0000-0000-000032030000}"/>
    <cellStyle name="Emphasis 2 5" xfId="766" xr:uid="{00000000-0005-0000-0000-000033030000}"/>
    <cellStyle name="Emphasis 2 6" xfId="767" xr:uid="{00000000-0005-0000-0000-000034030000}"/>
    <cellStyle name="Emphasis 2 7" xfId="768" xr:uid="{00000000-0005-0000-0000-000035030000}"/>
    <cellStyle name="Emphasis 2 8" xfId="769" xr:uid="{00000000-0005-0000-0000-000036030000}"/>
    <cellStyle name="Emphasis 2 9" xfId="770" xr:uid="{00000000-0005-0000-0000-000037030000}"/>
    <cellStyle name="Emphasis 3" xfId="771" xr:uid="{00000000-0005-0000-0000-000038030000}"/>
    <cellStyle name="Encabez1" xfId="772" xr:uid="{00000000-0005-0000-0000-000039030000}"/>
    <cellStyle name="Encabez2" xfId="773" xr:uid="{00000000-0005-0000-0000-00003A030000}"/>
    <cellStyle name="Encabezado 1 2" xfId="2652" xr:uid="{00000000-0005-0000-0000-00003B030000}"/>
    <cellStyle name="Encabezado 1 3" xfId="182" xr:uid="{00000000-0005-0000-0000-00003C030000}"/>
    <cellStyle name="Encabezado 4 10" xfId="774" xr:uid="{00000000-0005-0000-0000-00003D030000}"/>
    <cellStyle name="Encabezado 4 10 2" xfId="775" xr:uid="{00000000-0005-0000-0000-00003E030000}"/>
    <cellStyle name="Encabezado 4 10 3" xfId="776" xr:uid="{00000000-0005-0000-0000-00003F030000}"/>
    <cellStyle name="Encabezado 4 10 4" xfId="777" xr:uid="{00000000-0005-0000-0000-000040030000}"/>
    <cellStyle name="Encabezado 4 10 5" xfId="778" xr:uid="{00000000-0005-0000-0000-000041030000}"/>
    <cellStyle name="Encabezado 4 11" xfId="779" xr:uid="{00000000-0005-0000-0000-000042030000}"/>
    <cellStyle name="Encabezado 4 12" xfId="780" xr:uid="{00000000-0005-0000-0000-000043030000}"/>
    <cellStyle name="Encabezado 4 13" xfId="781" xr:uid="{00000000-0005-0000-0000-000044030000}"/>
    <cellStyle name="Encabezado 4 14" xfId="782" xr:uid="{00000000-0005-0000-0000-000045030000}"/>
    <cellStyle name="Encabezado 4 15" xfId="140" xr:uid="{00000000-0005-0000-0000-000046030000}"/>
    <cellStyle name="Encabezado 4 2" xfId="783" xr:uid="{00000000-0005-0000-0000-000047030000}"/>
    <cellStyle name="Encabezado 4 2 2" xfId="784" xr:uid="{00000000-0005-0000-0000-000048030000}"/>
    <cellStyle name="Encabezado 4 2 3" xfId="785" xr:uid="{00000000-0005-0000-0000-000049030000}"/>
    <cellStyle name="Encabezado 4 2 4" xfId="786" xr:uid="{00000000-0005-0000-0000-00004A030000}"/>
    <cellStyle name="Encabezado 4 2 5" xfId="787" xr:uid="{00000000-0005-0000-0000-00004B030000}"/>
    <cellStyle name="Encabezado 4 2 6" xfId="788" xr:uid="{00000000-0005-0000-0000-00004C030000}"/>
    <cellStyle name="Encabezado 4 3" xfId="789" xr:uid="{00000000-0005-0000-0000-00004D030000}"/>
    <cellStyle name="Encabezado 4 3 2" xfId="790" xr:uid="{00000000-0005-0000-0000-00004E030000}"/>
    <cellStyle name="Encabezado 4 3 3" xfId="791" xr:uid="{00000000-0005-0000-0000-00004F030000}"/>
    <cellStyle name="Encabezado 4 3 4" xfId="792" xr:uid="{00000000-0005-0000-0000-000050030000}"/>
    <cellStyle name="Encabezado 4 3 5" xfId="793" xr:uid="{00000000-0005-0000-0000-000051030000}"/>
    <cellStyle name="Encabezado 4 4" xfId="794" xr:uid="{00000000-0005-0000-0000-000052030000}"/>
    <cellStyle name="Encabezado 4 4 2" xfId="795" xr:uid="{00000000-0005-0000-0000-000053030000}"/>
    <cellStyle name="Encabezado 4 4 3" xfId="796" xr:uid="{00000000-0005-0000-0000-000054030000}"/>
    <cellStyle name="Encabezado 4 4 4" xfId="797" xr:uid="{00000000-0005-0000-0000-000055030000}"/>
    <cellStyle name="Encabezado 4 4 5" xfId="798" xr:uid="{00000000-0005-0000-0000-000056030000}"/>
    <cellStyle name="Encabezado 4 5" xfId="799" xr:uid="{00000000-0005-0000-0000-000057030000}"/>
    <cellStyle name="Encabezado 4 5 2" xfId="800" xr:uid="{00000000-0005-0000-0000-000058030000}"/>
    <cellStyle name="Encabezado 4 5 3" xfId="801" xr:uid="{00000000-0005-0000-0000-000059030000}"/>
    <cellStyle name="Encabezado 4 5 4" xfId="802" xr:uid="{00000000-0005-0000-0000-00005A030000}"/>
    <cellStyle name="Encabezado 4 5 5" xfId="803" xr:uid="{00000000-0005-0000-0000-00005B030000}"/>
    <cellStyle name="Encabezado 4 6" xfId="804" xr:uid="{00000000-0005-0000-0000-00005C030000}"/>
    <cellStyle name="Encabezado 4 6 2" xfId="805" xr:uid="{00000000-0005-0000-0000-00005D030000}"/>
    <cellStyle name="Encabezado 4 6 3" xfId="806" xr:uid="{00000000-0005-0000-0000-00005E030000}"/>
    <cellStyle name="Encabezado 4 6 4" xfId="807" xr:uid="{00000000-0005-0000-0000-00005F030000}"/>
    <cellStyle name="Encabezado 4 6 5" xfId="808" xr:uid="{00000000-0005-0000-0000-000060030000}"/>
    <cellStyle name="Encabezado 4 7" xfId="809" xr:uid="{00000000-0005-0000-0000-000061030000}"/>
    <cellStyle name="Encabezado 4 7 2" xfId="810" xr:uid="{00000000-0005-0000-0000-000062030000}"/>
    <cellStyle name="Encabezado 4 7 3" xfId="811" xr:uid="{00000000-0005-0000-0000-000063030000}"/>
    <cellStyle name="Encabezado 4 7 4" xfId="812" xr:uid="{00000000-0005-0000-0000-000064030000}"/>
    <cellStyle name="Encabezado 4 7 5" xfId="813" xr:uid="{00000000-0005-0000-0000-000065030000}"/>
    <cellStyle name="Encabezado 4 8" xfId="814" xr:uid="{00000000-0005-0000-0000-000066030000}"/>
    <cellStyle name="Encabezado 4 8 2" xfId="815" xr:uid="{00000000-0005-0000-0000-000067030000}"/>
    <cellStyle name="Encabezado 4 8 3" xfId="816" xr:uid="{00000000-0005-0000-0000-000068030000}"/>
    <cellStyle name="Encabezado 4 8 4" xfId="817" xr:uid="{00000000-0005-0000-0000-000069030000}"/>
    <cellStyle name="Encabezado 4 8 5" xfId="818" xr:uid="{00000000-0005-0000-0000-00006A030000}"/>
    <cellStyle name="Encabezado 4 9" xfId="819" xr:uid="{00000000-0005-0000-0000-00006B030000}"/>
    <cellStyle name="Encabezado 4 9 2" xfId="820" xr:uid="{00000000-0005-0000-0000-00006C030000}"/>
    <cellStyle name="Encabezado 4 9 3" xfId="821" xr:uid="{00000000-0005-0000-0000-00006D030000}"/>
    <cellStyle name="Encabezado 4 9 4" xfId="822" xr:uid="{00000000-0005-0000-0000-00006E030000}"/>
    <cellStyle name="Encabezado 4 9 5" xfId="823" xr:uid="{00000000-0005-0000-0000-00006F030000}"/>
    <cellStyle name="Énfasis1 10" xfId="824" xr:uid="{00000000-0005-0000-0000-000070030000}"/>
    <cellStyle name="Énfasis1 10 2" xfId="825" xr:uid="{00000000-0005-0000-0000-000071030000}"/>
    <cellStyle name="Énfasis1 10 3" xfId="826" xr:uid="{00000000-0005-0000-0000-000072030000}"/>
    <cellStyle name="Énfasis1 10 4" xfId="827" xr:uid="{00000000-0005-0000-0000-000073030000}"/>
    <cellStyle name="Énfasis1 10 5" xfId="828" xr:uid="{00000000-0005-0000-0000-000074030000}"/>
    <cellStyle name="Énfasis1 11" xfId="829" xr:uid="{00000000-0005-0000-0000-000075030000}"/>
    <cellStyle name="Énfasis1 12" xfId="830" xr:uid="{00000000-0005-0000-0000-000076030000}"/>
    <cellStyle name="Énfasis1 13" xfId="831" xr:uid="{00000000-0005-0000-0000-000077030000}"/>
    <cellStyle name="Énfasis1 14" xfId="832" xr:uid="{00000000-0005-0000-0000-000078030000}"/>
    <cellStyle name="Énfasis1 15" xfId="141" xr:uid="{00000000-0005-0000-0000-000079030000}"/>
    <cellStyle name="Énfasis1 2" xfId="833" xr:uid="{00000000-0005-0000-0000-00007A030000}"/>
    <cellStyle name="Énfasis1 2 2" xfId="834" xr:uid="{00000000-0005-0000-0000-00007B030000}"/>
    <cellStyle name="Énfasis1 2 3" xfId="835" xr:uid="{00000000-0005-0000-0000-00007C030000}"/>
    <cellStyle name="Énfasis1 2 4" xfId="836" xr:uid="{00000000-0005-0000-0000-00007D030000}"/>
    <cellStyle name="Énfasis1 2 5" xfId="837" xr:uid="{00000000-0005-0000-0000-00007E030000}"/>
    <cellStyle name="Énfasis1 2 6" xfId="838" xr:uid="{00000000-0005-0000-0000-00007F030000}"/>
    <cellStyle name="Énfasis1 3" xfId="839" xr:uid="{00000000-0005-0000-0000-000080030000}"/>
    <cellStyle name="Énfasis1 3 2" xfId="840" xr:uid="{00000000-0005-0000-0000-000081030000}"/>
    <cellStyle name="Énfasis1 3 3" xfId="841" xr:uid="{00000000-0005-0000-0000-000082030000}"/>
    <cellStyle name="Énfasis1 3 4" xfId="842" xr:uid="{00000000-0005-0000-0000-000083030000}"/>
    <cellStyle name="Énfasis1 3 5" xfId="843" xr:uid="{00000000-0005-0000-0000-000084030000}"/>
    <cellStyle name="Énfasis1 4" xfId="844" xr:uid="{00000000-0005-0000-0000-000085030000}"/>
    <cellStyle name="Énfasis1 4 2" xfId="845" xr:uid="{00000000-0005-0000-0000-000086030000}"/>
    <cellStyle name="Énfasis1 4 3" xfId="846" xr:uid="{00000000-0005-0000-0000-000087030000}"/>
    <cellStyle name="Énfasis1 4 4" xfId="847" xr:uid="{00000000-0005-0000-0000-000088030000}"/>
    <cellStyle name="Énfasis1 4 5" xfId="848" xr:uid="{00000000-0005-0000-0000-000089030000}"/>
    <cellStyle name="Énfasis1 5" xfId="849" xr:uid="{00000000-0005-0000-0000-00008A030000}"/>
    <cellStyle name="Énfasis1 5 2" xfId="850" xr:uid="{00000000-0005-0000-0000-00008B030000}"/>
    <cellStyle name="Énfasis1 5 3" xfId="851" xr:uid="{00000000-0005-0000-0000-00008C030000}"/>
    <cellStyle name="Énfasis1 5 4" xfId="852" xr:uid="{00000000-0005-0000-0000-00008D030000}"/>
    <cellStyle name="Énfasis1 5 5" xfId="853" xr:uid="{00000000-0005-0000-0000-00008E030000}"/>
    <cellStyle name="Énfasis1 6" xfId="854" xr:uid="{00000000-0005-0000-0000-00008F030000}"/>
    <cellStyle name="Énfasis1 6 2" xfId="855" xr:uid="{00000000-0005-0000-0000-000090030000}"/>
    <cellStyle name="Énfasis1 6 3" xfId="856" xr:uid="{00000000-0005-0000-0000-000091030000}"/>
    <cellStyle name="Énfasis1 6 4" xfId="857" xr:uid="{00000000-0005-0000-0000-000092030000}"/>
    <cellStyle name="Énfasis1 6 5" xfId="858" xr:uid="{00000000-0005-0000-0000-000093030000}"/>
    <cellStyle name="Énfasis1 7" xfId="859" xr:uid="{00000000-0005-0000-0000-000094030000}"/>
    <cellStyle name="Énfasis1 7 2" xfId="860" xr:uid="{00000000-0005-0000-0000-000095030000}"/>
    <cellStyle name="Énfasis1 7 3" xfId="861" xr:uid="{00000000-0005-0000-0000-000096030000}"/>
    <cellStyle name="Énfasis1 7 4" xfId="862" xr:uid="{00000000-0005-0000-0000-000097030000}"/>
    <cellStyle name="Énfasis1 7 5" xfId="863" xr:uid="{00000000-0005-0000-0000-000098030000}"/>
    <cellStyle name="Énfasis1 8" xfId="864" xr:uid="{00000000-0005-0000-0000-000099030000}"/>
    <cellStyle name="Énfasis1 8 2" xfId="865" xr:uid="{00000000-0005-0000-0000-00009A030000}"/>
    <cellStyle name="Énfasis1 8 3" xfId="866" xr:uid="{00000000-0005-0000-0000-00009B030000}"/>
    <cellStyle name="Énfasis1 8 4" xfId="867" xr:uid="{00000000-0005-0000-0000-00009C030000}"/>
    <cellStyle name="Énfasis1 8 5" xfId="868" xr:uid="{00000000-0005-0000-0000-00009D030000}"/>
    <cellStyle name="Énfasis1 9" xfId="869" xr:uid="{00000000-0005-0000-0000-00009E030000}"/>
    <cellStyle name="Énfasis1 9 2" xfId="870" xr:uid="{00000000-0005-0000-0000-00009F030000}"/>
    <cellStyle name="Énfasis1 9 3" xfId="871" xr:uid="{00000000-0005-0000-0000-0000A0030000}"/>
    <cellStyle name="Énfasis1 9 4" xfId="872" xr:uid="{00000000-0005-0000-0000-0000A1030000}"/>
    <cellStyle name="Énfasis1 9 5" xfId="873" xr:uid="{00000000-0005-0000-0000-0000A2030000}"/>
    <cellStyle name="Énfasis2 10" xfId="874" xr:uid="{00000000-0005-0000-0000-0000A3030000}"/>
    <cellStyle name="Énfasis2 10 2" xfId="875" xr:uid="{00000000-0005-0000-0000-0000A4030000}"/>
    <cellStyle name="Énfasis2 10 3" xfId="876" xr:uid="{00000000-0005-0000-0000-0000A5030000}"/>
    <cellStyle name="Énfasis2 10 4" xfId="877" xr:uid="{00000000-0005-0000-0000-0000A6030000}"/>
    <cellStyle name="Énfasis2 10 5" xfId="878" xr:uid="{00000000-0005-0000-0000-0000A7030000}"/>
    <cellStyle name="Énfasis2 11" xfId="879" xr:uid="{00000000-0005-0000-0000-0000A8030000}"/>
    <cellStyle name="Énfasis2 12" xfId="880" xr:uid="{00000000-0005-0000-0000-0000A9030000}"/>
    <cellStyle name="Énfasis2 13" xfId="881" xr:uid="{00000000-0005-0000-0000-0000AA030000}"/>
    <cellStyle name="Énfasis2 14" xfId="882" xr:uid="{00000000-0005-0000-0000-0000AB030000}"/>
    <cellStyle name="Énfasis2 15" xfId="142" xr:uid="{00000000-0005-0000-0000-0000AC030000}"/>
    <cellStyle name="Énfasis2 2" xfId="883" xr:uid="{00000000-0005-0000-0000-0000AD030000}"/>
    <cellStyle name="Énfasis2 2 2" xfId="884" xr:uid="{00000000-0005-0000-0000-0000AE030000}"/>
    <cellStyle name="Énfasis2 2 3" xfId="885" xr:uid="{00000000-0005-0000-0000-0000AF030000}"/>
    <cellStyle name="Énfasis2 2 4" xfId="886" xr:uid="{00000000-0005-0000-0000-0000B0030000}"/>
    <cellStyle name="Énfasis2 2 5" xfId="887" xr:uid="{00000000-0005-0000-0000-0000B1030000}"/>
    <cellStyle name="Énfasis2 2 6" xfId="888" xr:uid="{00000000-0005-0000-0000-0000B2030000}"/>
    <cellStyle name="Énfasis2 3" xfId="889" xr:uid="{00000000-0005-0000-0000-0000B3030000}"/>
    <cellStyle name="Énfasis2 3 2" xfId="890" xr:uid="{00000000-0005-0000-0000-0000B4030000}"/>
    <cellStyle name="Énfasis2 3 3" xfId="891" xr:uid="{00000000-0005-0000-0000-0000B5030000}"/>
    <cellStyle name="Énfasis2 3 4" xfId="892" xr:uid="{00000000-0005-0000-0000-0000B6030000}"/>
    <cellStyle name="Énfasis2 3 5" xfId="893" xr:uid="{00000000-0005-0000-0000-0000B7030000}"/>
    <cellStyle name="Énfasis2 4" xfId="894" xr:uid="{00000000-0005-0000-0000-0000B8030000}"/>
    <cellStyle name="Énfasis2 4 2" xfId="895" xr:uid="{00000000-0005-0000-0000-0000B9030000}"/>
    <cellStyle name="Énfasis2 4 3" xfId="896" xr:uid="{00000000-0005-0000-0000-0000BA030000}"/>
    <cellStyle name="Énfasis2 4 4" xfId="897" xr:uid="{00000000-0005-0000-0000-0000BB030000}"/>
    <cellStyle name="Énfasis2 4 5" xfId="898" xr:uid="{00000000-0005-0000-0000-0000BC030000}"/>
    <cellStyle name="Énfasis2 5" xfId="899" xr:uid="{00000000-0005-0000-0000-0000BD030000}"/>
    <cellStyle name="Énfasis2 5 2" xfId="900" xr:uid="{00000000-0005-0000-0000-0000BE030000}"/>
    <cellStyle name="Énfasis2 5 3" xfId="901" xr:uid="{00000000-0005-0000-0000-0000BF030000}"/>
    <cellStyle name="Énfasis2 5 4" xfId="902" xr:uid="{00000000-0005-0000-0000-0000C0030000}"/>
    <cellStyle name="Énfasis2 5 5" xfId="903" xr:uid="{00000000-0005-0000-0000-0000C1030000}"/>
    <cellStyle name="Énfasis2 6" xfId="904" xr:uid="{00000000-0005-0000-0000-0000C2030000}"/>
    <cellStyle name="Énfasis2 6 2" xfId="905" xr:uid="{00000000-0005-0000-0000-0000C3030000}"/>
    <cellStyle name="Énfasis2 6 3" xfId="906" xr:uid="{00000000-0005-0000-0000-0000C4030000}"/>
    <cellStyle name="Énfasis2 6 4" xfId="907" xr:uid="{00000000-0005-0000-0000-0000C5030000}"/>
    <cellStyle name="Énfasis2 6 5" xfId="908" xr:uid="{00000000-0005-0000-0000-0000C6030000}"/>
    <cellStyle name="Énfasis2 7" xfId="909" xr:uid="{00000000-0005-0000-0000-0000C7030000}"/>
    <cellStyle name="Énfasis2 7 2" xfId="910" xr:uid="{00000000-0005-0000-0000-0000C8030000}"/>
    <cellStyle name="Énfasis2 7 3" xfId="911" xr:uid="{00000000-0005-0000-0000-0000C9030000}"/>
    <cellStyle name="Énfasis2 7 4" xfId="912" xr:uid="{00000000-0005-0000-0000-0000CA030000}"/>
    <cellStyle name="Énfasis2 7 5" xfId="913" xr:uid="{00000000-0005-0000-0000-0000CB030000}"/>
    <cellStyle name="Énfasis2 8" xfId="914" xr:uid="{00000000-0005-0000-0000-0000CC030000}"/>
    <cellStyle name="Énfasis2 8 2" xfId="915" xr:uid="{00000000-0005-0000-0000-0000CD030000}"/>
    <cellStyle name="Énfasis2 8 3" xfId="916" xr:uid="{00000000-0005-0000-0000-0000CE030000}"/>
    <cellStyle name="Énfasis2 8 4" xfId="917" xr:uid="{00000000-0005-0000-0000-0000CF030000}"/>
    <cellStyle name="Énfasis2 8 5" xfId="918" xr:uid="{00000000-0005-0000-0000-0000D0030000}"/>
    <cellStyle name="Énfasis2 9" xfId="919" xr:uid="{00000000-0005-0000-0000-0000D1030000}"/>
    <cellStyle name="Énfasis2 9 2" xfId="920" xr:uid="{00000000-0005-0000-0000-0000D2030000}"/>
    <cellStyle name="Énfasis2 9 3" xfId="921" xr:uid="{00000000-0005-0000-0000-0000D3030000}"/>
    <cellStyle name="Énfasis2 9 4" xfId="922" xr:uid="{00000000-0005-0000-0000-0000D4030000}"/>
    <cellStyle name="Énfasis2 9 5" xfId="923" xr:uid="{00000000-0005-0000-0000-0000D5030000}"/>
    <cellStyle name="Énfasis3 10" xfId="924" xr:uid="{00000000-0005-0000-0000-0000D6030000}"/>
    <cellStyle name="Énfasis3 10 2" xfId="925" xr:uid="{00000000-0005-0000-0000-0000D7030000}"/>
    <cellStyle name="Énfasis3 10 3" xfId="926" xr:uid="{00000000-0005-0000-0000-0000D8030000}"/>
    <cellStyle name="Énfasis3 10 4" xfId="927" xr:uid="{00000000-0005-0000-0000-0000D9030000}"/>
    <cellStyle name="Énfasis3 10 5" xfId="928" xr:uid="{00000000-0005-0000-0000-0000DA030000}"/>
    <cellStyle name="Énfasis3 11" xfId="929" xr:uid="{00000000-0005-0000-0000-0000DB030000}"/>
    <cellStyle name="Énfasis3 12" xfId="930" xr:uid="{00000000-0005-0000-0000-0000DC030000}"/>
    <cellStyle name="Énfasis3 13" xfId="931" xr:uid="{00000000-0005-0000-0000-0000DD030000}"/>
    <cellStyle name="Énfasis3 14" xfId="932" xr:uid="{00000000-0005-0000-0000-0000DE030000}"/>
    <cellStyle name="Énfasis3 15" xfId="143" xr:uid="{00000000-0005-0000-0000-0000DF030000}"/>
    <cellStyle name="Énfasis3 2" xfId="933" xr:uid="{00000000-0005-0000-0000-0000E0030000}"/>
    <cellStyle name="Énfasis3 2 2" xfId="934" xr:uid="{00000000-0005-0000-0000-0000E1030000}"/>
    <cellStyle name="Énfasis3 2 3" xfId="935" xr:uid="{00000000-0005-0000-0000-0000E2030000}"/>
    <cellStyle name="Énfasis3 2 4" xfId="936" xr:uid="{00000000-0005-0000-0000-0000E3030000}"/>
    <cellStyle name="Énfasis3 2 5" xfId="937" xr:uid="{00000000-0005-0000-0000-0000E4030000}"/>
    <cellStyle name="Énfasis3 2 6" xfId="938" xr:uid="{00000000-0005-0000-0000-0000E5030000}"/>
    <cellStyle name="Énfasis3 3" xfId="939" xr:uid="{00000000-0005-0000-0000-0000E6030000}"/>
    <cellStyle name="Énfasis3 3 2" xfId="940" xr:uid="{00000000-0005-0000-0000-0000E7030000}"/>
    <cellStyle name="Énfasis3 3 3" xfId="941" xr:uid="{00000000-0005-0000-0000-0000E8030000}"/>
    <cellStyle name="Énfasis3 3 4" xfId="942" xr:uid="{00000000-0005-0000-0000-0000E9030000}"/>
    <cellStyle name="Énfasis3 3 5" xfId="943" xr:uid="{00000000-0005-0000-0000-0000EA030000}"/>
    <cellStyle name="Énfasis3 4" xfId="944" xr:uid="{00000000-0005-0000-0000-0000EB030000}"/>
    <cellStyle name="Énfasis3 4 2" xfId="945" xr:uid="{00000000-0005-0000-0000-0000EC030000}"/>
    <cellStyle name="Énfasis3 4 3" xfId="946" xr:uid="{00000000-0005-0000-0000-0000ED030000}"/>
    <cellStyle name="Énfasis3 4 4" xfId="947" xr:uid="{00000000-0005-0000-0000-0000EE030000}"/>
    <cellStyle name="Énfasis3 4 5" xfId="948" xr:uid="{00000000-0005-0000-0000-0000EF030000}"/>
    <cellStyle name="Énfasis3 5" xfId="949" xr:uid="{00000000-0005-0000-0000-0000F0030000}"/>
    <cellStyle name="Énfasis3 5 2" xfId="950" xr:uid="{00000000-0005-0000-0000-0000F1030000}"/>
    <cellStyle name="Énfasis3 5 3" xfId="951" xr:uid="{00000000-0005-0000-0000-0000F2030000}"/>
    <cellStyle name="Énfasis3 5 4" xfId="952" xr:uid="{00000000-0005-0000-0000-0000F3030000}"/>
    <cellStyle name="Énfasis3 5 5" xfId="953" xr:uid="{00000000-0005-0000-0000-0000F4030000}"/>
    <cellStyle name="Énfasis3 6" xfId="954" xr:uid="{00000000-0005-0000-0000-0000F5030000}"/>
    <cellStyle name="Énfasis3 6 2" xfId="955" xr:uid="{00000000-0005-0000-0000-0000F6030000}"/>
    <cellStyle name="Énfasis3 6 3" xfId="956" xr:uid="{00000000-0005-0000-0000-0000F7030000}"/>
    <cellStyle name="Énfasis3 6 4" xfId="957" xr:uid="{00000000-0005-0000-0000-0000F8030000}"/>
    <cellStyle name="Énfasis3 6 5" xfId="958" xr:uid="{00000000-0005-0000-0000-0000F9030000}"/>
    <cellStyle name="Énfasis3 7" xfId="959" xr:uid="{00000000-0005-0000-0000-0000FA030000}"/>
    <cellStyle name="Énfasis3 7 2" xfId="960" xr:uid="{00000000-0005-0000-0000-0000FB030000}"/>
    <cellStyle name="Énfasis3 7 3" xfId="961" xr:uid="{00000000-0005-0000-0000-0000FC030000}"/>
    <cellStyle name="Énfasis3 7 4" xfId="962" xr:uid="{00000000-0005-0000-0000-0000FD030000}"/>
    <cellStyle name="Énfasis3 7 5" xfId="963" xr:uid="{00000000-0005-0000-0000-0000FE030000}"/>
    <cellStyle name="Énfasis3 8" xfId="964" xr:uid="{00000000-0005-0000-0000-0000FF030000}"/>
    <cellStyle name="Énfasis3 8 2" xfId="965" xr:uid="{00000000-0005-0000-0000-000000040000}"/>
    <cellStyle name="Énfasis3 8 3" xfId="966" xr:uid="{00000000-0005-0000-0000-000001040000}"/>
    <cellStyle name="Énfasis3 8 4" xfId="967" xr:uid="{00000000-0005-0000-0000-000002040000}"/>
    <cellStyle name="Énfasis3 8 5" xfId="968" xr:uid="{00000000-0005-0000-0000-000003040000}"/>
    <cellStyle name="Énfasis3 9" xfId="969" xr:uid="{00000000-0005-0000-0000-000004040000}"/>
    <cellStyle name="Énfasis3 9 2" xfId="970" xr:uid="{00000000-0005-0000-0000-000005040000}"/>
    <cellStyle name="Énfasis3 9 3" xfId="971" xr:uid="{00000000-0005-0000-0000-000006040000}"/>
    <cellStyle name="Énfasis3 9 4" xfId="972" xr:uid="{00000000-0005-0000-0000-000007040000}"/>
    <cellStyle name="Énfasis3 9 5" xfId="973" xr:uid="{00000000-0005-0000-0000-000008040000}"/>
    <cellStyle name="Énfasis4 10" xfId="974" xr:uid="{00000000-0005-0000-0000-000009040000}"/>
    <cellStyle name="Énfasis4 10 2" xfId="975" xr:uid="{00000000-0005-0000-0000-00000A040000}"/>
    <cellStyle name="Énfasis4 10 3" xfId="976" xr:uid="{00000000-0005-0000-0000-00000B040000}"/>
    <cellStyle name="Énfasis4 10 4" xfId="977" xr:uid="{00000000-0005-0000-0000-00000C040000}"/>
    <cellStyle name="Énfasis4 10 5" xfId="978" xr:uid="{00000000-0005-0000-0000-00000D040000}"/>
    <cellStyle name="Énfasis4 11" xfId="979" xr:uid="{00000000-0005-0000-0000-00000E040000}"/>
    <cellStyle name="Énfasis4 12" xfId="980" xr:uid="{00000000-0005-0000-0000-00000F040000}"/>
    <cellStyle name="Énfasis4 13" xfId="981" xr:uid="{00000000-0005-0000-0000-000010040000}"/>
    <cellStyle name="Énfasis4 14" xfId="982" xr:uid="{00000000-0005-0000-0000-000011040000}"/>
    <cellStyle name="Énfasis4 15" xfId="144" xr:uid="{00000000-0005-0000-0000-000012040000}"/>
    <cellStyle name="Énfasis4 2" xfId="983" xr:uid="{00000000-0005-0000-0000-000013040000}"/>
    <cellStyle name="Énfasis4 2 2" xfId="984" xr:uid="{00000000-0005-0000-0000-000014040000}"/>
    <cellStyle name="Énfasis4 2 3" xfId="985" xr:uid="{00000000-0005-0000-0000-000015040000}"/>
    <cellStyle name="Énfasis4 2 4" xfId="986" xr:uid="{00000000-0005-0000-0000-000016040000}"/>
    <cellStyle name="Énfasis4 2 5" xfId="987" xr:uid="{00000000-0005-0000-0000-000017040000}"/>
    <cellStyle name="Énfasis4 2 6" xfId="988" xr:uid="{00000000-0005-0000-0000-000018040000}"/>
    <cellStyle name="Énfasis4 3" xfId="989" xr:uid="{00000000-0005-0000-0000-000019040000}"/>
    <cellStyle name="Énfasis4 3 2" xfId="990" xr:uid="{00000000-0005-0000-0000-00001A040000}"/>
    <cellStyle name="Énfasis4 3 3" xfId="991" xr:uid="{00000000-0005-0000-0000-00001B040000}"/>
    <cellStyle name="Énfasis4 3 4" xfId="992" xr:uid="{00000000-0005-0000-0000-00001C040000}"/>
    <cellStyle name="Énfasis4 3 5" xfId="993" xr:uid="{00000000-0005-0000-0000-00001D040000}"/>
    <cellStyle name="Énfasis4 4" xfId="994" xr:uid="{00000000-0005-0000-0000-00001E040000}"/>
    <cellStyle name="Énfasis4 4 2" xfId="995" xr:uid="{00000000-0005-0000-0000-00001F040000}"/>
    <cellStyle name="Énfasis4 4 3" xfId="996" xr:uid="{00000000-0005-0000-0000-000020040000}"/>
    <cellStyle name="Énfasis4 4 4" xfId="997" xr:uid="{00000000-0005-0000-0000-000021040000}"/>
    <cellStyle name="Énfasis4 4 5" xfId="998" xr:uid="{00000000-0005-0000-0000-000022040000}"/>
    <cellStyle name="Énfasis4 5" xfId="999" xr:uid="{00000000-0005-0000-0000-000023040000}"/>
    <cellStyle name="Énfasis4 5 2" xfId="1000" xr:uid="{00000000-0005-0000-0000-000024040000}"/>
    <cellStyle name="Énfasis4 5 3" xfId="1001" xr:uid="{00000000-0005-0000-0000-000025040000}"/>
    <cellStyle name="Énfasis4 5 4" xfId="1002" xr:uid="{00000000-0005-0000-0000-000026040000}"/>
    <cellStyle name="Énfasis4 5 5" xfId="1003" xr:uid="{00000000-0005-0000-0000-000027040000}"/>
    <cellStyle name="Énfasis4 6" xfId="1004" xr:uid="{00000000-0005-0000-0000-000028040000}"/>
    <cellStyle name="Énfasis4 6 2" xfId="1005" xr:uid="{00000000-0005-0000-0000-000029040000}"/>
    <cellStyle name="Énfasis4 6 3" xfId="1006" xr:uid="{00000000-0005-0000-0000-00002A040000}"/>
    <cellStyle name="Énfasis4 6 4" xfId="1007" xr:uid="{00000000-0005-0000-0000-00002B040000}"/>
    <cellStyle name="Énfasis4 6 5" xfId="1008" xr:uid="{00000000-0005-0000-0000-00002C040000}"/>
    <cellStyle name="Énfasis4 7" xfId="1009" xr:uid="{00000000-0005-0000-0000-00002D040000}"/>
    <cellStyle name="Énfasis4 7 2" xfId="1010" xr:uid="{00000000-0005-0000-0000-00002E040000}"/>
    <cellStyle name="Énfasis4 7 3" xfId="1011" xr:uid="{00000000-0005-0000-0000-00002F040000}"/>
    <cellStyle name="Énfasis4 7 4" xfId="1012" xr:uid="{00000000-0005-0000-0000-000030040000}"/>
    <cellStyle name="Énfasis4 7 5" xfId="1013" xr:uid="{00000000-0005-0000-0000-000031040000}"/>
    <cellStyle name="Énfasis4 8" xfId="1014" xr:uid="{00000000-0005-0000-0000-000032040000}"/>
    <cellStyle name="Énfasis4 8 2" xfId="1015" xr:uid="{00000000-0005-0000-0000-000033040000}"/>
    <cellStyle name="Énfasis4 8 3" xfId="1016" xr:uid="{00000000-0005-0000-0000-000034040000}"/>
    <cellStyle name="Énfasis4 8 4" xfId="1017" xr:uid="{00000000-0005-0000-0000-000035040000}"/>
    <cellStyle name="Énfasis4 8 5" xfId="1018" xr:uid="{00000000-0005-0000-0000-000036040000}"/>
    <cellStyle name="Énfasis4 9" xfId="1019" xr:uid="{00000000-0005-0000-0000-000037040000}"/>
    <cellStyle name="Énfasis4 9 2" xfId="1020" xr:uid="{00000000-0005-0000-0000-000038040000}"/>
    <cellStyle name="Énfasis4 9 3" xfId="1021" xr:uid="{00000000-0005-0000-0000-000039040000}"/>
    <cellStyle name="Énfasis4 9 4" xfId="1022" xr:uid="{00000000-0005-0000-0000-00003A040000}"/>
    <cellStyle name="Énfasis4 9 5" xfId="1023" xr:uid="{00000000-0005-0000-0000-00003B040000}"/>
    <cellStyle name="Énfasis5 10" xfId="1024" xr:uid="{00000000-0005-0000-0000-00003C040000}"/>
    <cellStyle name="Énfasis5 10 2" xfId="1025" xr:uid="{00000000-0005-0000-0000-00003D040000}"/>
    <cellStyle name="Énfasis5 10 3" xfId="1026" xr:uid="{00000000-0005-0000-0000-00003E040000}"/>
    <cellStyle name="Énfasis5 10 4" xfId="1027" xr:uid="{00000000-0005-0000-0000-00003F040000}"/>
    <cellStyle name="Énfasis5 10 5" xfId="1028" xr:uid="{00000000-0005-0000-0000-000040040000}"/>
    <cellStyle name="Énfasis5 11" xfId="1029" xr:uid="{00000000-0005-0000-0000-000041040000}"/>
    <cellStyle name="Énfasis5 12" xfId="1030" xr:uid="{00000000-0005-0000-0000-000042040000}"/>
    <cellStyle name="Énfasis5 13" xfId="1031" xr:uid="{00000000-0005-0000-0000-000043040000}"/>
    <cellStyle name="Énfasis5 14" xfId="1032" xr:uid="{00000000-0005-0000-0000-000044040000}"/>
    <cellStyle name="Énfasis5 15" xfId="145" xr:uid="{00000000-0005-0000-0000-000045040000}"/>
    <cellStyle name="Énfasis5 2" xfId="1033" xr:uid="{00000000-0005-0000-0000-000046040000}"/>
    <cellStyle name="Énfasis5 2 2" xfId="1034" xr:uid="{00000000-0005-0000-0000-000047040000}"/>
    <cellStyle name="Énfasis5 2 3" xfId="1035" xr:uid="{00000000-0005-0000-0000-000048040000}"/>
    <cellStyle name="Énfasis5 2 4" xfId="1036" xr:uid="{00000000-0005-0000-0000-000049040000}"/>
    <cellStyle name="Énfasis5 2 5" xfId="1037" xr:uid="{00000000-0005-0000-0000-00004A040000}"/>
    <cellStyle name="Énfasis5 2 6" xfId="1038" xr:uid="{00000000-0005-0000-0000-00004B040000}"/>
    <cellStyle name="Énfasis5 3" xfId="1039" xr:uid="{00000000-0005-0000-0000-00004C040000}"/>
    <cellStyle name="Énfasis5 3 2" xfId="1040" xr:uid="{00000000-0005-0000-0000-00004D040000}"/>
    <cellStyle name="Énfasis5 3 3" xfId="1041" xr:uid="{00000000-0005-0000-0000-00004E040000}"/>
    <cellStyle name="Énfasis5 3 4" xfId="1042" xr:uid="{00000000-0005-0000-0000-00004F040000}"/>
    <cellStyle name="Énfasis5 3 5" xfId="1043" xr:uid="{00000000-0005-0000-0000-000050040000}"/>
    <cellStyle name="Énfasis5 4" xfId="1044" xr:uid="{00000000-0005-0000-0000-000051040000}"/>
    <cellStyle name="Énfasis5 4 2" xfId="1045" xr:uid="{00000000-0005-0000-0000-000052040000}"/>
    <cellStyle name="Énfasis5 4 3" xfId="1046" xr:uid="{00000000-0005-0000-0000-000053040000}"/>
    <cellStyle name="Énfasis5 4 4" xfId="1047" xr:uid="{00000000-0005-0000-0000-000054040000}"/>
    <cellStyle name="Énfasis5 4 5" xfId="1048" xr:uid="{00000000-0005-0000-0000-000055040000}"/>
    <cellStyle name="Énfasis5 5" xfId="1049" xr:uid="{00000000-0005-0000-0000-000056040000}"/>
    <cellStyle name="Énfasis5 5 2" xfId="1050" xr:uid="{00000000-0005-0000-0000-000057040000}"/>
    <cellStyle name="Énfasis5 5 3" xfId="1051" xr:uid="{00000000-0005-0000-0000-000058040000}"/>
    <cellStyle name="Énfasis5 5 4" xfId="1052" xr:uid="{00000000-0005-0000-0000-000059040000}"/>
    <cellStyle name="Énfasis5 5 5" xfId="1053" xr:uid="{00000000-0005-0000-0000-00005A040000}"/>
    <cellStyle name="Énfasis5 6" xfId="1054" xr:uid="{00000000-0005-0000-0000-00005B040000}"/>
    <cellStyle name="Énfasis5 6 2" xfId="1055" xr:uid="{00000000-0005-0000-0000-00005C040000}"/>
    <cellStyle name="Énfasis5 6 3" xfId="1056" xr:uid="{00000000-0005-0000-0000-00005D040000}"/>
    <cellStyle name="Énfasis5 6 4" xfId="1057" xr:uid="{00000000-0005-0000-0000-00005E040000}"/>
    <cellStyle name="Énfasis5 6 5" xfId="1058" xr:uid="{00000000-0005-0000-0000-00005F040000}"/>
    <cellStyle name="Énfasis5 7" xfId="1059" xr:uid="{00000000-0005-0000-0000-000060040000}"/>
    <cellStyle name="Énfasis5 7 2" xfId="1060" xr:uid="{00000000-0005-0000-0000-000061040000}"/>
    <cellStyle name="Énfasis5 7 3" xfId="1061" xr:uid="{00000000-0005-0000-0000-000062040000}"/>
    <cellStyle name="Énfasis5 7 4" xfId="1062" xr:uid="{00000000-0005-0000-0000-000063040000}"/>
    <cellStyle name="Énfasis5 7 5" xfId="1063" xr:uid="{00000000-0005-0000-0000-000064040000}"/>
    <cellStyle name="Énfasis5 8" xfId="1064" xr:uid="{00000000-0005-0000-0000-000065040000}"/>
    <cellStyle name="Énfasis5 8 2" xfId="1065" xr:uid="{00000000-0005-0000-0000-000066040000}"/>
    <cellStyle name="Énfasis5 8 3" xfId="1066" xr:uid="{00000000-0005-0000-0000-000067040000}"/>
    <cellStyle name="Énfasis5 8 4" xfId="1067" xr:uid="{00000000-0005-0000-0000-000068040000}"/>
    <cellStyle name="Énfasis5 8 5" xfId="1068" xr:uid="{00000000-0005-0000-0000-000069040000}"/>
    <cellStyle name="Énfasis5 9" xfId="1069" xr:uid="{00000000-0005-0000-0000-00006A040000}"/>
    <cellStyle name="Énfasis5 9 2" xfId="1070" xr:uid="{00000000-0005-0000-0000-00006B040000}"/>
    <cellStyle name="Énfasis5 9 3" xfId="1071" xr:uid="{00000000-0005-0000-0000-00006C040000}"/>
    <cellStyle name="Énfasis5 9 4" xfId="1072" xr:uid="{00000000-0005-0000-0000-00006D040000}"/>
    <cellStyle name="Énfasis5 9 5" xfId="1073" xr:uid="{00000000-0005-0000-0000-00006E040000}"/>
    <cellStyle name="Énfasis6 10" xfId="1074" xr:uid="{00000000-0005-0000-0000-00006F040000}"/>
    <cellStyle name="Énfasis6 10 2" xfId="1075" xr:uid="{00000000-0005-0000-0000-000070040000}"/>
    <cellStyle name="Énfasis6 10 3" xfId="1076" xr:uid="{00000000-0005-0000-0000-000071040000}"/>
    <cellStyle name="Énfasis6 10 4" xfId="1077" xr:uid="{00000000-0005-0000-0000-000072040000}"/>
    <cellStyle name="Énfasis6 10 5" xfId="1078" xr:uid="{00000000-0005-0000-0000-000073040000}"/>
    <cellStyle name="Énfasis6 11" xfId="1079" xr:uid="{00000000-0005-0000-0000-000074040000}"/>
    <cellStyle name="Énfasis6 12" xfId="1080" xr:uid="{00000000-0005-0000-0000-000075040000}"/>
    <cellStyle name="Énfasis6 13" xfId="1081" xr:uid="{00000000-0005-0000-0000-000076040000}"/>
    <cellStyle name="Énfasis6 14" xfId="1082" xr:uid="{00000000-0005-0000-0000-000077040000}"/>
    <cellStyle name="Énfasis6 15" xfId="146" xr:uid="{00000000-0005-0000-0000-000078040000}"/>
    <cellStyle name="Énfasis6 2" xfId="1083" xr:uid="{00000000-0005-0000-0000-000079040000}"/>
    <cellStyle name="Énfasis6 2 2" xfId="1084" xr:uid="{00000000-0005-0000-0000-00007A040000}"/>
    <cellStyle name="Énfasis6 2 3" xfId="1085" xr:uid="{00000000-0005-0000-0000-00007B040000}"/>
    <cellStyle name="Énfasis6 2 4" xfId="1086" xr:uid="{00000000-0005-0000-0000-00007C040000}"/>
    <cellStyle name="Énfasis6 2 5" xfId="1087" xr:uid="{00000000-0005-0000-0000-00007D040000}"/>
    <cellStyle name="Énfasis6 2 6" xfId="1088" xr:uid="{00000000-0005-0000-0000-00007E040000}"/>
    <cellStyle name="Énfasis6 3" xfId="1089" xr:uid="{00000000-0005-0000-0000-00007F040000}"/>
    <cellStyle name="Énfasis6 3 2" xfId="1090" xr:uid="{00000000-0005-0000-0000-000080040000}"/>
    <cellStyle name="Énfasis6 3 3" xfId="1091" xr:uid="{00000000-0005-0000-0000-000081040000}"/>
    <cellStyle name="Énfasis6 3 4" xfId="1092" xr:uid="{00000000-0005-0000-0000-000082040000}"/>
    <cellStyle name="Énfasis6 3 5" xfId="1093" xr:uid="{00000000-0005-0000-0000-000083040000}"/>
    <cellStyle name="Énfasis6 4" xfId="1094" xr:uid="{00000000-0005-0000-0000-000084040000}"/>
    <cellStyle name="Énfasis6 4 2" xfId="1095" xr:uid="{00000000-0005-0000-0000-000085040000}"/>
    <cellStyle name="Énfasis6 4 3" xfId="1096" xr:uid="{00000000-0005-0000-0000-000086040000}"/>
    <cellStyle name="Énfasis6 4 4" xfId="1097" xr:uid="{00000000-0005-0000-0000-000087040000}"/>
    <cellStyle name="Énfasis6 4 5" xfId="1098" xr:uid="{00000000-0005-0000-0000-000088040000}"/>
    <cellStyle name="Énfasis6 5" xfId="1099" xr:uid="{00000000-0005-0000-0000-000089040000}"/>
    <cellStyle name="Énfasis6 5 2" xfId="1100" xr:uid="{00000000-0005-0000-0000-00008A040000}"/>
    <cellStyle name="Énfasis6 5 3" xfId="1101" xr:uid="{00000000-0005-0000-0000-00008B040000}"/>
    <cellStyle name="Énfasis6 5 4" xfId="1102" xr:uid="{00000000-0005-0000-0000-00008C040000}"/>
    <cellStyle name="Énfasis6 5 5" xfId="1103" xr:uid="{00000000-0005-0000-0000-00008D040000}"/>
    <cellStyle name="Énfasis6 6" xfId="1104" xr:uid="{00000000-0005-0000-0000-00008E040000}"/>
    <cellStyle name="Énfasis6 6 2" xfId="1105" xr:uid="{00000000-0005-0000-0000-00008F040000}"/>
    <cellStyle name="Énfasis6 6 3" xfId="1106" xr:uid="{00000000-0005-0000-0000-000090040000}"/>
    <cellStyle name="Énfasis6 6 4" xfId="1107" xr:uid="{00000000-0005-0000-0000-000091040000}"/>
    <cellStyle name="Énfasis6 6 5" xfId="1108" xr:uid="{00000000-0005-0000-0000-000092040000}"/>
    <cellStyle name="Énfasis6 7" xfId="1109" xr:uid="{00000000-0005-0000-0000-000093040000}"/>
    <cellStyle name="Énfasis6 7 2" xfId="1110" xr:uid="{00000000-0005-0000-0000-000094040000}"/>
    <cellStyle name="Énfasis6 7 3" xfId="1111" xr:uid="{00000000-0005-0000-0000-000095040000}"/>
    <cellStyle name="Énfasis6 7 4" xfId="1112" xr:uid="{00000000-0005-0000-0000-000096040000}"/>
    <cellStyle name="Énfasis6 7 5" xfId="1113" xr:uid="{00000000-0005-0000-0000-000097040000}"/>
    <cellStyle name="Énfasis6 8" xfId="1114" xr:uid="{00000000-0005-0000-0000-000098040000}"/>
    <cellStyle name="Énfasis6 8 2" xfId="1115" xr:uid="{00000000-0005-0000-0000-000099040000}"/>
    <cellStyle name="Énfasis6 8 3" xfId="1116" xr:uid="{00000000-0005-0000-0000-00009A040000}"/>
    <cellStyle name="Énfasis6 8 4" xfId="1117" xr:uid="{00000000-0005-0000-0000-00009B040000}"/>
    <cellStyle name="Énfasis6 8 5" xfId="1118" xr:uid="{00000000-0005-0000-0000-00009C040000}"/>
    <cellStyle name="Énfasis6 9" xfId="1119" xr:uid="{00000000-0005-0000-0000-00009D040000}"/>
    <cellStyle name="Énfasis6 9 2" xfId="1120" xr:uid="{00000000-0005-0000-0000-00009E040000}"/>
    <cellStyle name="Énfasis6 9 3" xfId="1121" xr:uid="{00000000-0005-0000-0000-00009F040000}"/>
    <cellStyle name="Énfasis6 9 4" xfId="1122" xr:uid="{00000000-0005-0000-0000-0000A0040000}"/>
    <cellStyle name="Énfasis6 9 5" xfId="1123" xr:uid="{00000000-0005-0000-0000-0000A1040000}"/>
    <cellStyle name="Entrada 10" xfId="1124" xr:uid="{00000000-0005-0000-0000-0000A2040000}"/>
    <cellStyle name="Entrada 10 10" xfId="3673" xr:uid="{FF44F7F9-DFE7-40B0-B60C-445267A9065A}"/>
    <cellStyle name="Entrada 10 11" xfId="3595" xr:uid="{F9A5A119-C75C-4C54-8A7A-E2B08C4E888E}"/>
    <cellStyle name="Entrada 10 12" xfId="3606" xr:uid="{88C0F5E1-0FDF-48D4-A314-45CD9799E0B3}"/>
    <cellStyle name="Entrada 10 13" xfId="3420" xr:uid="{28F00ABD-F50D-486F-A3BF-6A6B11B16300}"/>
    <cellStyle name="Entrada 10 14" xfId="7894" xr:uid="{21F39CBB-ABA5-48E6-9033-0F0773D49837}"/>
    <cellStyle name="Entrada 10 15" xfId="4876" xr:uid="{5E60D418-B58C-4288-9F9C-821AB8B29856}"/>
    <cellStyle name="Entrada 10 2" xfId="1125" xr:uid="{00000000-0005-0000-0000-0000A3040000}"/>
    <cellStyle name="Entrada 10 2 10" xfId="11229" xr:uid="{9DFF8486-14FF-41B4-AE4D-758FB52F0CD0}"/>
    <cellStyle name="Entrada 10 2 11" xfId="3600" xr:uid="{A4E35B29-EFA0-4050-8F3D-1A958072CC1E}"/>
    <cellStyle name="Entrada 10 2 12" xfId="13495" xr:uid="{589DA372-ADAB-4785-82EC-F769359A4A21}"/>
    <cellStyle name="Entrada 10 2 2" xfId="5397" xr:uid="{C9F3AF85-2900-4BBE-8BD5-58CFE102B009}"/>
    <cellStyle name="Entrada 10 2 2 10" xfId="15518" xr:uid="{BCBD1C70-D2CD-42FC-879F-86E3044A628B}"/>
    <cellStyle name="Entrada 10 2 2 2" xfId="6872" xr:uid="{F3806787-2138-467C-823D-C215777D5030}"/>
    <cellStyle name="Entrada 10 2 2 3" xfId="8093" xr:uid="{C06CFE56-9C69-4943-82A0-921BCA745964}"/>
    <cellStyle name="Entrada 10 2 2 4" xfId="9349" xr:uid="{4B099874-EE58-4F99-A3BC-38B06D5E6CE6}"/>
    <cellStyle name="Entrada 10 2 2 5" xfId="10580" xr:uid="{E228D509-39C8-4335-87B7-626DC46AF36C}"/>
    <cellStyle name="Entrada 10 2 2 6" xfId="11757" xr:uid="{61E18875-E89E-499B-8036-A9CA9DC28D41}"/>
    <cellStyle name="Entrada 10 2 2 7" xfId="12876" xr:uid="{411C110F-7580-484E-8DA8-0C2927569AD0}"/>
    <cellStyle name="Entrada 10 2 2 8" xfId="13984" xr:uid="{8CC7B4FC-31C4-41DF-9847-B8DA5C5C3B86}"/>
    <cellStyle name="Entrada 10 2 2 9" xfId="14926" xr:uid="{48BDC5C2-1459-4AE3-9F45-B6F7D540148D}"/>
    <cellStyle name="Entrada 10 2 3" xfId="3771" xr:uid="{7549F742-35B3-4332-A81E-A81913ECD11C}"/>
    <cellStyle name="Entrada 10 2 4" xfId="3584" xr:uid="{F667DE97-ACCB-46A6-9993-BDA16A3EBD74}"/>
    <cellStyle name="Entrada 10 2 5" xfId="3693" xr:uid="{B5ED5433-8D83-4287-B979-691FA1437354}"/>
    <cellStyle name="Entrada 10 2 6" xfId="3487" xr:uid="{C08D1FFE-E300-47D0-8B94-D18141BCCA51}"/>
    <cellStyle name="Entrada 10 2 7" xfId="6266" xr:uid="{BF00575D-902F-4172-A5FD-2C8B42ECD401}"/>
    <cellStyle name="Entrada 10 2 8" xfId="8757" xr:uid="{835B8679-5D0E-4B12-AE6F-EFE981EC9944}"/>
    <cellStyle name="Entrada 10 2 9" xfId="3607" xr:uid="{9810B6E7-00AA-4CBD-AE3A-9B327A2BBA3E}"/>
    <cellStyle name="Entrada 10 3" xfId="1126" xr:uid="{00000000-0005-0000-0000-0000A4040000}"/>
    <cellStyle name="Entrada 10 3 10" xfId="8042" xr:uid="{5021C5DE-F94E-4806-9BF4-1251E084E0EC}"/>
    <cellStyle name="Entrada 10 3 11" xfId="3601" xr:uid="{A41D2CE5-A489-4E72-AAE1-ED2E0FE5BA7B}"/>
    <cellStyle name="Entrada 10 3 12" xfId="6630" xr:uid="{110FEB76-AEEB-4890-81AE-37B3F26864C6}"/>
    <cellStyle name="Entrada 10 3 2" xfId="5398" xr:uid="{F4965F09-ADD7-4CE2-AE2A-1C5CDD55EB05}"/>
    <cellStyle name="Entrada 10 3 2 10" xfId="15519" xr:uid="{A8CF23DB-88A7-4F5D-AA63-FFB0ACE2CD77}"/>
    <cellStyle name="Entrada 10 3 2 2" xfId="6873" xr:uid="{B9928EC2-B37E-417B-B0AA-A16A4D7A6FB3}"/>
    <cellStyle name="Entrada 10 3 2 3" xfId="8094" xr:uid="{42D2B520-64B1-4634-9204-046457ACFB06}"/>
    <cellStyle name="Entrada 10 3 2 4" xfId="9350" xr:uid="{6B7383B7-3B38-4882-BBEA-3CEAEC39775B}"/>
    <cellStyle name="Entrada 10 3 2 5" xfId="10581" xr:uid="{C7473B33-E431-4749-924D-2D9C782E4482}"/>
    <cellStyle name="Entrada 10 3 2 6" xfId="11758" xr:uid="{18A297C5-1484-4BEF-BDA9-63C33F4ABDF2}"/>
    <cellStyle name="Entrada 10 3 2 7" xfId="12877" xr:uid="{6CCD2583-B350-4596-9F45-B2455CE15BD1}"/>
    <cellStyle name="Entrada 10 3 2 8" xfId="13985" xr:uid="{7D054576-DCAE-42BB-8DD5-99C83866A1FC}"/>
    <cellStyle name="Entrada 10 3 2 9" xfId="14927" xr:uid="{A44AE893-E13C-4CDF-B013-060FF6098682}"/>
    <cellStyle name="Entrada 10 3 3" xfId="3772" xr:uid="{AE2D549B-7435-4DD5-BDE6-8177E055DF30}"/>
    <cellStyle name="Entrada 10 3 4" xfId="3583" xr:uid="{74BFC0DE-6A6D-4599-A7A3-A7F78A7EE347}"/>
    <cellStyle name="Entrada 10 3 5" xfId="3694" xr:uid="{4CBED6C4-4D06-4DF8-947D-C221A668F729}"/>
    <cellStyle name="Entrada 10 3 6" xfId="3486" xr:uid="{FB339D50-7D90-4BBC-A2AA-23084B777359}"/>
    <cellStyle name="Entrada 10 3 7" xfId="3674" xr:uid="{7967DA00-BB7A-40D8-8A0D-B08FF4D7B124}"/>
    <cellStyle name="Entrada 10 3 8" xfId="3594" xr:uid="{51CC3CD1-D2F4-4EFE-9F42-D2CF5EBB0863}"/>
    <cellStyle name="Entrada 10 3 9" xfId="3608" xr:uid="{01115176-8A3A-4CE0-BD21-ED55B790B285}"/>
    <cellStyle name="Entrada 10 4" xfId="1127" xr:uid="{00000000-0005-0000-0000-0000A5040000}"/>
    <cellStyle name="Entrada 10 4 10" xfId="6633" xr:uid="{8AC400C4-3C43-4CDC-B26A-E6483C466ED9}"/>
    <cellStyle name="Entrada 10 4 11" xfId="3604" xr:uid="{285EDD3A-581A-4065-9315-C8D9699EF8B4}"/>
    <cellStyle name="Entrada 10 4 12" xfId="6925" xr:uid="{E1F21A66-D69F-40F3-8B19-524EA3C1799F}"/>
    <cellStyle name="Entrada 10 4 2" xfId="5399" xr:uid="{9C364BC4-9816-464E-9122-213E43274E56}"/>
    <cellStyle name="Entrada 10 4 2 10" xfId="15520" xr:uid="{BEE278CD-2956-4E36-A18B-8528E856C5C6}"/>
    <cellStyle name="Entrada 10 4 2 2" xfId="6874" xr:uid="{19053A2F-1726-4FF9-A7EE-FE40E3AC73F0}"/>
    <cellStyle name="Entrada 10 4 2 3" xfId="8095" xr:uid="{EA12274E-F8B3-4CDD-9CAB-B21E5CF178E6}"/>
    <cellStyle name="Entrada 10 4 2 4" xfId="9351" xr:uid="{655B9A9A-F97C-4238-A8B4-4AF330B8E35A}"/>
    <cellStyle name="Entrada 10 4 2 5" xfId="10582" xr:uid="{2A5A69F2-2110-48F5-8FCE-CA224E6FEB25}"/>
    <cellStyle name="Entrada 10 4 2 6" xfId="11759" xr:uid="{2993A2E8-57EB-4D59-A685-2965B9CCC729}"/>
    <cellStyle name="Entrada 10 4 2 7" xfId="12878" xr:uid="{45331344-F439-413A-8944-F45E19A17684}"/>
    <cellStyle name="Entrada 10 4 2 8" xfId="13986" xr:uid="{781CE9C6-B370-4B4D-8090-B593A78D3196}"/>
    <cellStyle name="Entrada 10 4 2 9" xfId="14928" xr:uid="{C1E380DB-47F4-4456-9FD4-46AAF7658FF4}"/>
    <cellStyle name="Entrada 10 4 3" xfId="3773" xr:uid="{3D027B51-2295-4808-BBB4-392282CC3193}"/>
    <cellStyle name="Entrada 10 4 4" xfId="3582" xr:uid="{4908F93E-4B6E-4E47-BEE3-0A752DCA5E35}"/>
    <cellStyle name="Entrada 10 4 5" xfId="3697" xr:uid="{4FB0C215-180D-45A8-9EAD-7E7C19B6DD82}"/>
    <cellStyle name="Entrada 10 4 6" xfId="3485" xr:uid="{651CE4B8-8145-45DF-BFD4-DDED1A69881A}"/>
    <cellStyle name="Entrada 10 4 7" xfId="3675" xr:uid="{331E5C38-BE1B-4B43-A023-68753D53F689}"/>
    <cellStyle name="Entrada 10 4 8" xfId="3593" xr:uid="{3D1DCA31-2FA3-44F6-A143-F6882BE26C1E}"/>
    <cellStyle name="Entrada 10 4 9" xfId="3609" xr:uid="{D6666292-2929-4EC6-8129-1A3114ABEE12}"/>
    <cellStyle name="Entrada 10 5" xfId="1128" xr:uid="{00000000-0005-0000-0000-0000A6040000}"/>
    <cellStyle name="Entrada 10 5 10" xfId="6928" xr:uid="{C4121190-FB9D-4D91-9ED6-6CE10E6D94FF}"/>
    <cellStyle name="Entrada 10 5 11" xfId="3605" xr:uid="{56AF5CA7-E517-44BF-8EAE-E14CB860780D}"/>
    <cellStyle name="Entrada 10 5 12" xfId="6924" xr:uid="{806F60A9-4ECD-49FA-90B7-6B153A1FAE70}"/>
    <cellStyle name="Entrada 10 5 2" xfId="5400" xr:uid="{8964BA41-2EA0-4D27-BA55-5C064C932467}"/>
    <cellStyle name="Entrada 10 5 2 10" xfId="15521" xr:uid="{807700A1-2784-4827-9DAB-1846DC8476A0}"/>
    <cellStyle name="Entrada 10 5 2 2" xfId="6875" xr:uid="{E2E4F364-A85A-4317-99F0-3E8BE40A5321}"/>
    <cellStyle name="Entrada 10 5 2 3" xfId="8096" xr:uid="{9B065AF2-9C1E-43F9-89DA-9C77C02EA6F8}"/>
    <cellStyle name="Entrada 10 5 2 4" xfId="9352" xr:uid="{4F63A779-6D5B-4708-9C75-52FE024BC2CD}"/>
    <cellStyle name="Entrada 10 5 2 5" xfId="10583" xr:uid="{12ACA296-9BBF-4179-810B-18F7A1EC3C31}"/>
    <cellStyle name="Entrada 10 5 2 6" xfId="11760" xr:uid="{C824A2F2-7EFB-4DE1-B28E-D067F33F01F8}"/>
    <cellStyle name="Entrada 10 5 2 7" xfId="12879" xr:uid="{98CB91E7-0CA4-45AD-9287-159AA1530FD2}"/>
    <cellStyle name="Entrada 10 5 2 8" xfId="13987" xr:uid="{FB217EA2-F504-493C-B6BC-1B170FA2DB9A}"/>
    <cellStyle name="Entrada 10 5 2 9" xfId="14929" xr:uid="{20CFED73-9FB5-4B69-B56B-C2EB7D2A1912}"/>
    <cellStyle name="Entrada 10 5 3" xfId="3774" xr:uid="{F01458F8-F412-47EA-AF13-489CBA365505}"/>
    <cellStyle name="Entrada 10 5 4" xfId="3581" xr:uid="{E2F60215-E970-49D3-B8A3-586DE9365DF5}"/>
    <cellStyle name="Entrada 10 5 5" xfId="3698" xr:uid="{0624EECC-FA10-4760-885F-FAD88BE92DAE}"/>
    <cellStyle name="Entrada 10 5 6" xfId="3484" xr:uid="{1B0B641D-1F9E-4700-9E2D-B59B09690B52}"/>
    <cellStyle name="Entrada 10 5 7" xfId="3676" xr:uid="{45DF48EE-1E07-4E88-930E-7F9D740F427D}"/>
    <cellStyle name="Entrada 10 5 8" xfId="3590" xr:uid="{6E9A4ACF-1CDF-4E56-BA1B-7F9F2344AD20}"/>
    <cellStyle name="Entrada 10 5 9" xfId="3610" xr:uid="{C21BDB78-95B1-488B-AB95-92533691028B}"/>
    <cellStyle name="Entrada 10 6" xfId="3770" xr:uid="{56D20F71-C716-4823-A866-72BD56BEEEA6}"/>
    <cellStyle name="Entrada 10 7" xfId="3585" xr:uid="{FFF8A341-7DC6-4B17-85DD-68626AF8F474}"/>
    <cellStyle name="Entrada 10 8" xfId="3692" xr:uid="{EB4CE6D2-9AF4-4CC0-8206-6364AE614062}"/>
    <cellStyle name="Entrada 10 9" xfId="3488" xr:uid="{24B94916-F28E-4B90-8996-705C27C57FAA}"/>
    <cellStyle name="Entrada 11" xfId="1129" xr:uid="{00000000-0005-0000-0000-0000A7040000}"/>
    <cellStyle name="Entrada 11 10" xfId="11227" xr:uid="{D765ACE0-CB1D-449E-981F-57DD8399B241}"/>
    <cellStyle name="Entrada 11 11" xfId="6870" xr:uid="{7310D378-DE7B-426E-9FBD-5FCB8E6BE6A8}"/>
    <cellStyle name="Entrada 11 2" xfId="3775" xr:uid="{DCAD7EDD-82EA-4858-BD25-EB3D174E82CE}"/>
    <cellStyle name="Entrada 11 3" xfId="3580" xr:uid="{23140A83-0C10-47B2-94CA-EF47DD403868}"/>
    <cellStyle name="Entrada 11 4" xfId="3699" xr:uid="{8C1984AD-168E-4AEE-988A-A747BAF4D7E9}"/>
    <cellStyle name="Entrada 11 5" xfId="7917" xr:uid="{97DDE73D-BFC4-47D5-A5A5-A189CCDDC1D2}"/>
    <cellStyle name="Entrada 11 6" xfId="3677" xr:uid="{733E5BB1-9AFD-42C1-B15B-58B931A564B6}"/>
    <cellStyle name="Entrada 11 7" xfId="3589" xr:uid="{0598135A-E851-4DC1-8577-446B80063DC3}"/>
    <cellStyle name="Entrada 11 8" xfId="3611" xr:uid="{CE19AD69-2583-4A68-A3A8-7926EFC8EC84}"/>
    <cellStyle name="Entrada 11 9" xfId="9171" xr:uid="{5DBC0079-A02E-4694-98BD-BEFAF5241FA8}"/>
    <cellStyle name="Entrada 12" xfId="1130" xr:uid="{00000000-0005-0000-0000-0000A8040000}"/>
    <cellStyle name="Entrada 12 10" xfId="11564" xr:uid="{D53F5C08-7B6C-478D-A864-1D6C092E1613}"/>
    <cellStyle name="Entrada 12 11" xfId="6631" xr:uid="{40987B6D-9833-4504-8B0B-3FF84C182C03}"/>
    <cellStyle name="Entrada 12 2" xfId="3776" xr:uid="{0EBE05F6-562E-4F86-A609-8CEF9F595304}"/>
    <cellStyle name="Entrada 12 3" xfId="3579" xr:uid="{D8E47E63-3FAB-4721-ABDE-E54516FBAFD5}"/>
    <cellStyle name="Entrada 12 4" xfId="3700" xr:uid="{A40746B0-9F8D-4113-A960-9894E6F3F289}"/>
    <cellStyle name="Entrada 12 5" xfId="3483" xr:uid="{85D8074A-DC0E-4992-B348-BB3BF6AD09E6}"/>
    <cellStyle name="Entrada 12 6" xfId="3680" xr:uid="{9579D902-4F1E-4A7A-8980-20CAC90AB729}"/>
    <cellStyle name="Entrada 12 7" xfId="3586" xr:uid="{CA13F6CB-B8A4-4A3E-AB3E-943C31F422BB}"/>
    <cellStyle name="Entrada 12 8" xfId="4804" xr:uid="{DD8EF6D9-0C1D-4E2A-8745-50DED86CF72D}"/>
    <cellStyle name="Entrada 12 9" xfId="7609" xr:uid="{357BE427-8B5C-4384-B13C-A314FEBB1E93}"/>
    <cellStyle name="Entrada 13" xfId="1131" xr:uid="{00000000-0005-0000-0000-0000A9040000}"/>
    <cellStyle name="Entrada 13 10" xfId="3649" xr:uid="{ED2CEAA7-BE58-4FA8-B0CC-CE3EF1C52E18}"/>
    <cellStyle name="Entrada 13 11" xfId="6927" xr:uid="{5791827D-4BA3-4E88-A41B-669FB875353B}"/>
    <cellStyle name="Entrada 13 2" xfId="3777" xr:uid="{2C29389B-372A-47B2-B82C-8115211502F5}"/>
    <cellStyle name="Entrada 13 3" xfId="3128" xr:uid="{42E208AE-D880-40E8-81B6-43CFD4A525F1}"/>
    <cellStyle name="Entrada 13 4" xfId="3701" xr:uid="{18C3238B-827D-4A22-9428-6CBBE7F1AD45}"/>
    <cellStyle name="Entrada 13 5" xfId="3482" xr:uid="{E2A7C41E-7CDD-472E-8481-756C697F63B2}"/>
    <cellStyle name="Entrada 13 6" xfId="3681" xr:uid="{504D8060-6CCE-419F-9B39-BB9E28E73623}"/>
    <cellStyle name="Entrada 13 7" xfId="4802" xr:uid="{AFD91180-626D-43FB-A563-34B29FC60331}"/>
    <cellStyle name="Entrada 13 8" xfId="3612" xr:uid="{B73132A3-1082-4F08-B942-4A69A1ACECE7}"/>
    <cellStyle name="Entrada 13 9" xfId="8761" xr:uid="{B9809548-BC71-4AA5-B866-DACC1BDF4CD4}"/>
    <cellStyle name="Entrada 14" xfId="1132" xr:uid="{00000000-0005-0000-0000-0000AA040000}"/>
    <cellStyle name="Entrada 14 10" xfId="3650" xr:uid="{4F7E5E6D-4105-4F1B-BE40-BBBB78325585}"/>
    <cellStyle name="Entrada 14 11" xfId="7504" xr:uid="{BB1D47E0-C277-42E9-A841-7F21E57F8AB1}"/>
    <cellStyle name="Entrada 14 2" xfId="3778" xr:uid="{01BA1DB8-2698-486E-8758-0AA8FD3B3D07}"/>
    <cellStyle name="Entrada 14 3" xfId="3578" xr:uid="{7EC65600-847A-4AAD-B428-BEDA9A662E5C}"/>
    <cellStyle name="Entrada 14 4" xfId="3702" xr:uid="{B33AC99B-F0DB-4563-8FEC-85A733CAA6C0}"/>
    <cellStyle name="Entrada 14 5" xfId="3165" xr:uid="{7C518339-9A0B-4B7D-915B-8F7873DC22FE}"/>
    <cellStyle name="Entrada 14 6" xfId="3682" xr:uid="{C5EEB467-825F-4335-B982-528BF876A125}"/>
    <cellStyle name="Entrada 14 7" xfId="7511" xr:uid="{D483013A-B4F7-4C30-885C-543B42E36186}"/>
    <cellStyle name="Entrada 14 8" xfId="3613" xr:uid="{F36F2BE4-4801-443F-84C6-A28E5D8895E1}"/>
    <cellStyle name="Entrada 14 9" xfId="7582" xr:uid="{D430829B-42C3-4202-A9C6-E60E6A4047F2}"/>
    <cellStyle name="Entrada 15" xfId="147" xr:uid="{00000000-0005-0000-0000-0000AB040000}"/>
    <cellStyle name="Entrada 15 10" xfId="13494" xr:uid="{CDEBA5B9-9648-4E59-8D38-F3B278F9A36E}"/>
    <cellStyle name="Entrada 15 11" xfId="14538" xr:uid="{E7FBAEF6-B5E4-46D2-8F46-CA5EF1217D9C}"/>
    <cellStyle name="Entrada 15 2" xfId="3134" xr:uid="{00416E0F-2E33-40A7-B1E2-8E1D968C8314}"/>
    <cellStyle name="Entrada 15 3" xfId="4803" xr:uid="{208DCDA1-A195-4602-804D-90723D2AF074}"/>
    <cellStyle name="Entrada 15 4" xfId="6286" xr:uid="{BAF517BA-DF0F-49A9-9640-ADF4F78725BF}"/>
    <cellStyle name="Entrada 15 5" xfId="7512" xr:uid="{E7E18A42-6919-451C-9B80-7C7D8EB04D0F}"/>
    <cellStyle name="Entrada 15 6" xfId="8755" xr:uid="{0786D9D7-C169-4610-921B-2DEA53AA3E02}"/>
    <cellStyle name="Entrada 15 7" xfId="10002" xr:uid="{1A1F2FB3-B4DD-4E98-ACAF-2B185CAE79A1}"/>
    <cellStyle name="Entrada 15 8" xfId="11228" xr:uid="{66415026-1EF0-47F5-BCBA-57068E277D93}"/>
    <cellStyle name="Entrada 15 9" xfId="12311" xr:uid="{D08850AB-160F-49AF-852E-2FF1CF0E36BE}"/>
    <cellStyle name="Entrada 16" xfId="2691" xr:uid="{00000000-0005-0000-0000-0000AC040000}"/>
    <cellStyle name="Entrada 17" xfId="2735" xr:uid="{00000000-0005-0000-0000-0000AD040000}"/>
    <cellStyle name="Entrada 18" xfId="2780" xr:uid="{08E6BDF8-452C-40D4-84DD-D38E2428645A}"/>
    <cellStyle name="Entrada 19" xfId="2869" xr:uid="{92FB08B3-82AD-4954-9158-2DC4EE18EA94}"/>
    <cellStyle name="Entrada 2" xfId="1133" xr:uid="{00000000-0005-0000-0000-0000AE040000}"/>
    <cellStyle name="Entrada 2 10" xfId="3703" xr:uid="{625BF275-E8BC-4C3D-9FBF-1171CD60E776}"/>
    <cellStyle name="Entrada 2 11" xfId="3481" xr:uid="{4B570763-895F-495D-8013-35A40705BE63}"/>
    <cellStyle name="Entrada 2 12" xfId="3683" xr:uid="{3B3835AF-0054-4B84-95CC-3F51B43FC0A4}"/>
    <cellStyle name="Entrada 2 13" xfId="3458" xr:uid="{E5B4FE23-26BE-42AD-B671-D354F6E3A4A8}"/>
    <cellStyle name="Entrada 2 14" xfId="6288" xr:uid="{6EC32A63-F477-4100-AF2D-6DEF5E08D82A}"/>
    <cellStyle name="Entrada 2 15" xfId="9399" xr:uid="{B3FADF3E-C399-4655-89A9-84D7DB88FA76}"/>
    <cellStyle name="Entrada 2 16" xfId="3651" xr:uid="{F26247FA-D1B4-4970-AEE8-71329B3A3E17}"/>
    <cellStyle name="Entrada 2 17" xfId="7503" xr:uid="{2391C0CD-53E4-4DF3-BE68-A2F0A7039BA4}"/>
    <cellStyle name="Entrada 2 2" xfId="1134" xr:uid="{00000000-0005-0000-0000-0000AF040000}"/>
    <cellStyle name="Entrada 2 2 10" xfId="9758" xr:uid="{4F40F046-2BB8-4F56-9873-2908118D878E}"/>
    <cellStyle name="Entrada 2 2 11" xfId="3652" xr:uid="{AC9A68F7-6F0F-4897-A6AB-4AF9B08FB2FE}"/>
    <cellStyle name="Entrada 2 2 12" xfId="7502" xr:uid="{2CF451B3-DA7C-4651-BE49-7034BE222163}"/>
    <cellStyle name="Entrada 2 2 2" xfId="5402" xr:uid="{C8D45810-522C-4453-98E9-9B8E7066A45E}"/>
    <cellStyle name="Entrada 2 2 2 10" xfId="15523" xr:uid="{CE95305D-F7C2-447A-B450-9D3AE6E9A568}"/>
    <cellStyle name="Entrada 2 2 2 2" xfId="6877" xr:uid="{8F6748B1-886B-42DE-8AB4-BBAF0A47EDE8}"/>
    <cellStyle name="Entrada 2 2 2 3" xfId="8098" xr:uid="{68806237-5841-437D-80FD-ED4E723ACFFE}"/>
    <cellStyle name="Entrada 2 2 2 4" xfId="9354" xr:uid="{C88D4593-FF5E-4F5D-9CAF-E3D7C78A301B}"/>
    <cellStyle name="Entrada 2 2 2 5" xfId="10585" xr:uid="{8D0FB595-AD5E-4E54-9DD9-422CC2A6349B}"/>
    <cellStyle name="Entrada 2 2 2 6" xfId="11762" xr:uid="{4BD38446-B844-46F3-AB74-86399809594D}"/>
    <cellStyle name="Entrada 2 2 2 7" xfId="12881" xr:uid="{F1DA1EEC-116B-4ADC-B61C-DC8B972D0226}"/>
    <cellStyle name="Entrada 2 2 2 8" xfId="13989" xr:uid="{E165933C-D2CB-469E-A231-DB468DCE3CA7}"/>
    <cellStyle name="Entrada 2 2 2 9" xfId="14931" xr:uid="{183DAE00-087E-4ABF-8465-A80183E44796}"/>
    <cellStyle name="Entrada 2 2 3" xfId="3780" xr:uid="{F557E2E1-1457-47E2-89BA-B3DBACEE1826}"/>
    <cellStyle name="Entrada 2 2 4" xfId="3576" xr:uid="{407DFC36-5455-44E1-ABF9-FE33317B4C70}"/>
    <cellStyle name="Entrada 2 2 5" xfId="3704" xr:uid="{BADD2DAB-9A12-41EB-82F2-EAE0C9514C02}"/>
    <cellStyle name="Entrada 2 2 6" xfId="6291" xr:uid="{877B1D66-A1F7-42EF-A741-010DF904F578}"/>
    <cellStyle name="Entrada 2 2 7" xfId="3684" xr:uid="{53B99F7D-9AE9-4084-B081-A67728E79AF4}"/>
    <cellStyle name="Entrada 2 2 8" xfId="4799" xr:uid="{B8347B57-26AB-4874-8DA5-3446F947F532}"/>
    <cellStyle name="Entrada 2 2 9" xfId="3614" xr:uid="{98922B30-D245-45C5-8E75-4E12E9214566}"/>
    <cellStyle name="Entrada 2 3" xfId="1135" xr:uid="{00000000-0005-0000-0000-0000B0040000}"/>
    <cellStyle name="Entrada 2 3 10" xfId="7635" xr:uid="{59088424-F01B-48EC-9092-838E430D5D20}"/>
    <cellStyle name="Entrada 2 3 11" xfId="3653" xr:uid="{C8F19F10-1E9A-4B82-9D4E-E2FC850B4D46}"/>
    <cellStyle name="Entrada 2 3 12" xfId="12310" xr:uid="{64210554-553D-405E-9266-55C45F9C123D}"/>
    <cellStyle name="Entrada 2 3 2" xfId="5403" xr:uid="{712C744A-517E-47E7-913A-AD2FB008BE6C}"/>
    <cellStyle name="Entrada 2 3 2 10" xfId="15524" xr:uid="{62A6E29A-681D-4952-92D0-639FE577468C}"/>
    <cellStyle name="Entrada 2 3 2 2" xfId="6878" xr:uid="{766A15E7-1E7E-4544-8EF9-A5661F119572}"/>
    <cellStyle name="Entrada 2 3 2 3" xfId="8099" xr:uid="{6A19A27E-0E95-4FFE-90AC-4D6B012DB09C}"/>
    <cellStyle name="Entrada 2 3 2 4" xfId="9355" xr:uid="{651ED77D-B014-485E-AD2E-22050DF50DE4}"/>
    <cellStyle name="Entrada 2 3 2 5" xfId="10586" xr:uid="{1EF9C426-96AE-4275-97E0-E629C87CA0EC}"/>
    <cellStyle name="Entrada 2 3 2 6" xfId="11763" xr:uid="{182B52EE-F3ED-42BC-B5D1-42B0F6250586}"/>
    <cellStyle name="Entrada 2 3 2 7" xfId="12882" xr:uid="{210C3BCE-65FE-44C6-9F16-89DDF7945FF7}"/>
    <cellStyle name="Entrada 2 3 2 8" xfId="13990" xr:uid="{3F1DD327-642F-4CA7-9704-38CE55FA8234}"/>
    <cellStyle name="Entrada 2 3 2 9" xfId="14932" xr:uid="{B06D48EB-3388-441D-B363-A8DF5AF8A0FD}"/>
    <cellStyle name="Entrada 2 3 3" xfId="3781" xr:uid="{518F95C5-5D70-4291-B689-07752126593E}"/>
    <cellStyle name="Entrada 2 3 4" xfId="3575" xr:uid="{E504B933-9E8B-44F3-A20C-A004A8559B61}"/>
    <cellStyle name="Entrada 2 3 5" xfId="3705" xr:uid="{5DEA9427-B3B9-4F29-9BD8-70D658FA8D0E}"/>
    <cellStyle name="Entrada 2 3 6" xfId="3480" xr:uid="{7F808B3E-240E-47DB-9FFB-3D66AFDCE345}"/>
    <cellStyle name="Entrada 2 3 7" xfId="3685" xr:uid="{42E1B6E0-AF1F-4354-AFB8-007ECD55654E}"/>
    <cellStyle name="Entrada 2 3 8" xfId="6292" xr:uid="{BB23BB3E-3741-41B6-A734-8EDC39F7ABCF}"/>
    <cellStyle name="Entrada 2 3 9" xfId="3615" xr:uid="{2A7A87F4-A3DF-4ECA-AD66-01FD203BD42B}"/>
    <cellStyle name="Entrada 2 4" xfId="1136" xr:uid="{00000000-0005-0000-0000-0000B1040000}"/>
    <cellStyle name="Entrada 2 4 10" xfId="7589" xr:uid="{DBFBFA54-9EA5-4223-9E0B-54DE83B7E476}"/>
    <cellStyle name="Entrada 2 4 11" xfId="3654" xr:uid="{11E6580F-2C1E-465F-BC29-4B17E923D701}"/>
    <cellStyle name="Entrada 2 4 12" xfId="10074" xr:uid="{A953D2FE-190F-4478-8E1F-881238AF9DBD}"/>
    <cellStyle name="Entrada 2 4 2" xfId="5404" xr:uid="{67B3FE95-47CE-48F7-8227-EC3EB8D33508}"/>
    <cellStyle name="Entrada 2 4 2 10" xfId="15525" xr:uid="{FF07D9A5-72A9-4DDA-BA83-A7CC6047EB7E}"/>
    <cellStyle name="Entrada 2 4 2 2" xfId="6879" xr:uid="{07028BD0-F1BA-447A-9511-9DA3655E7DC3}"/>
    <cellStyle name="Entrada 2 4 2 3" xfId="8100" xr:uid="{C5334AF7-18B9-40B1-9FE8-78251A8388B6}"/>
    <cellStyle name="Entrada 2 4 2 4" xfId="9356" xr:uid="{17414180-3852-4274-B147-27794881BE37}"/>
    <cellStyle name="Entrada 2 4 2 5" xfId="10587" xr:uid="{34EC9A9E-6351-4206-86CC-531BDD877BCF}"/>
    <cellStyle name="Entrada 2 4 2 6" xfId="11764" xr:uid="{B1AFB6FC-3426-418B-A22D-166E2ADCFC23}"/>
    <cellStyle name="Entrada 2 4 2 7" xfId="12883" xr:uid="{E0DD6F90-5CAE-456C-9E5D-4D82509183A1}"/>
    <cellStyle name="Entrada 2 4 2 8" xfId="13991" xr:uid="{C1266400-5978-467A-8E94-0FAA7AD50885}"/>
    <cellStyle name="Entrada 2 4 2 9" xfId="14933" xr:uid="{30F8DA98-0CEA-4253-BFD8-9AF8BC49D046}"/>
    <cellStyle name="Entrada 2 4 3" xfId="3782" xr:uid="{5A42C3F5-43AD-45EA-AEA8-44C00413D6FB}"/>
    <cellStyle name="Entrada 2 4 4" xfId="3574" xr:uid="{05EB2F75-6749-41CC-BF08-C9BB6CC2EF91}"/>
    <cellStyle name="Entrada 2 4 5" xfId="3706" xr:uid="{05671B4F-0820-41F7-85C1-EA8935DDCD01}"/>
    <cellStyle name="Entrada 2 4 6" xfId="3479" xr:uid="{CCC2B1A6-3FB2-4236-AF77-382AEE7703F2}"/>
    <cellStyle name="Entrada 2 4 7" xfId="3686" xr:uid="{F3AD7B52-9E2B-431F-BC5D-E516C7D468E1}"/>
    <cellStyle name="Entrada 2 4 8" xfId="3457" xr:uid="{8F2386B9-8BF7-4EA1-99EB-A28D08A1AFD7}"/>
    <cellStyle name="Entrada 2 4 9" xfId="3616" xr:uid="{8AF72D27-C3E9-42A0-8F44-EBB91236E55A}"/>
    <cellStyle name="Entrada 2 5" xfId="1137" xr:uid="{00000000-0005-0000-0000-0000B2040000}"/>
    <cellStyle name="Entrada 2 5 10" xfId="3418" xr:uid="{5DC71AE1-68E3-46BF-BFA1-76DD688F3667}"/>
    <cellStyle name="Entrada 2 5 11" xfId="3655" xr:uid="{BCDED3B6-EBD1-4965-B25E-A42F8CCD054E}"/>
    <cellStyle name="Entrada 2 5 12" xfId="9404" xr:uid="{ABF6FF08-01A2-4E17-AF20-70561FA69059}"/>
    <cellStyle name="Entrada 2 5 2" xfId="5405" xr:uid="{2B497F0F-F75F-412D-89B8-DC7D9F0C9540}"/>
    <cellStyle name="Entrada 2 5 2 10" xfId="15526" xr:uid="{95068184-C0BE-443D-A654-089FAA8D4C9B}"/>
    <cellStyle name="Entrada 2 5 2 2" xfId="6880" xr:uid="{376C67C2-7CCA-475B-AA31-547D288D7B0E}"/>
    <cellStyle name="Entrada 2 5 2 3" xfId="8101" xr:uid="{9910B363-23BE-491B-923E-48E09E3EA537}"/>
    <cellStyle name="Entrada 2 5 2 4" xfId="9357" xr:uid="{F0683BC3-F101-4EB4-90AF-7561317B8BB3}"/>
    <cellStyle name="Entrada 2 5 2 5" xfId="10588" xr:uid="{4596AFC7-F70B-4AC9-BE98-160E4AE96DEB}"/>
    <cellStyle name="Entrada 2 5 2 6" xfId="11765" xr:uid="{2E21C4A1-5819-4148-B4AB-C234A9F060F4}"/>
    <cellStyle name="Entrada 2 5 2 7" xfId="12884" xr:uid="{16EF1DA3-C830-475C-966B-FDD85090F86E}"/>
    <cellStyle name="Entrada 2 5 2 8" xfId="13992" xr:uid="{18FA0359-0525-441A-892F-BD1A682F6C52}"/>
    <cellStyle name="Entrada 2 5 2 9" xfId="14934" xr:uid="{501EF86F-BAB7-4D43-A4F5-6EDE7897B9A7}"/>
    <cellStyle name="Entrada 2 5 3" xfId="3783" xr:uid="{85F34585-B4F7-4F0D-A01E-72DE7C697AE8}"/>
    <cellStyle name="Entrada 2 5 4" xfId="3573" xr:uid="{3EA65F86-4ACF-4603-AE14-1FE7B909C48E}"/>
    <cellStyle name="Entrada 2 5 5" xfId="3707" xr:uid="{CFABFEA3-D462-445E-93B7-EBE572BA48E5}"/>
    <cellStyle name="Entrada 2 5 6" xfId="3478" xr:uid="{AE543555-2A14-426C-946D-77A056957E8A}"/>
    <cellStyle name="Entrada 2 5 7" xfId="3687" xr:uid="{21EE7EF2-8862-4731-A540-2F2B22F4A3D9}"/>
    <cellStyle name="Entrada 2 5 8" xfId="3456" xr:uid="{49CCBDDC-E65B-4795-AC4B-77E1B9DC0BA7}"/>
    <cellStyle name="Entrada 2 5 9" xfId="3617" xr:uid="{A78004E6-CF96-45A3-B666-670D53B15AAF}"/>
    <cellStyle name="Entrada 2 6" xfId="1138" xr:uid="{00000000-0005-0000-0000-0000B3040000}"/>
    <cellStyle name="Entrada 2 6 10" xfId="6930" xr:uid="{8437BABF-2F0C-470F-8262-23570640BB53}"/>
    <cellStyle name="Entrada 2 6 11" xfId="13832" xr:uid="{46E20CD8-0DAB-4D1F-9BF4-8B004A47D57F}"/>
    <cellStyle name="Entrada 2 6 12" xfId="10109" xr:uid="{559061D8-928A-45A0-B6FE-800F5742C587}"/>
    <cellStyle name="Entrada 2 6 2" xfId="5406" xr:uid="{F866DBB9-FAA5-4ED8-AA60-A489222A644A}"/>
    <cellStyle name="Entrada 2 6 2 10" xfId="15527" xr:uid="{461E3B4F-3641-4E24-A5E4-387A0B20BDA4}"/>
    <cellStyle name="Entrada 2 6 2 2" xfId="6881" xr:uid="{BDC2EAC0-2D85-41F0-BBC2-23D75D8109B3}"/>
    <cellStyle name="Entrada 2 6 2 3" xfId="8102" xr:uid="{6F7CEDFB-B582-43BD-8134-74ABFE78A7CA}"/>
    <cellStyle name="Entrada 2 6 2 4" xfId="9358" xr:uid="{A79B01AB-8126-4B1E-AB0E-1D7C84744F69}"/>
    <cellStyle name="Entrada 2 6 2 5" xfId="10589" xr:uid="{5520494E-16B3-44A3-8359-B75A5CDE4662}"/>
    <cellStyle name="Entrada 2 6 2 6" xfId="11766" xr:uid="{D5513765-414D-43F4-8FA3-E3CD4DFD6366}"/>
    <cellStyle name="Entrada 2 6 2 7" xfId="12885" xr:uid="{2D979564-541C-4BD9-B37E-0DB393D44C8F}"/>
    <cellStyle name="Entrada 2 6 2 8" xfId="13993" xr:uid="{946E3681-735F-4794-A91E-4FB8022BB8CB}"/>
    <cellStyle name="Entrada 2 6 2 9" xfId="14935" xr:uid="{A4204F22-DD12-41AC-89CD-25C1C4829405}"/>
    <cellStyle name="Entrada 2 6 3" xfId="3784" xr:uid="{F6ED454C-2F36-4026-9A80-9B2AC5BD672C}"/>
    <cellStyle name="Entrada 2 6 4" xfId="3572" xr:uid="{9D214EC8-B2EA-4545-9CC6-78FB31E6CD2E}"/>
    <cellStyle name="Entrada 2 6 5" xfId="6697" xr:uid="{3865FDA6-76BA-46C1-B636-6B650714F31D}"/>
    <cellStyle name="Entrada 2 6 6" xfId="3477" xr:uid="{9A2A36C4-1E64-4DFD-B9CA-A51B993702C9}"/>
    <cellStyle name="Entrada 2 6 7" xfId="3688" xr:uid="{11D460A6-6AD0-4D89-BE06-39AA1D6DAA34}"/>
    <cellStyle name="Entrada 2 6 8" xfId="3455" xr:uid="{3BA666D1-47D5-49B6-964E-894D3FD920B1}"/>
    <cellStyle name="Entrada 2 6 9" xfId="3618" xr:uid="{8BBBEEFA-0EFF-4496-9878-05539CAEA1F4}"/>
    <cellStyle name="Entrada 2 7" xfId="2832" xr:uid="{BEFF699F-CDE2-4193-9856-CA889E3F4E64}"/>
    <cellStyle name="Entrada 2 7 10" xfId="14930" xr:uid="{191D1096-B88D-417B-B778-DB3B714BCAD9}"/>
    <cellStyle name="Entrada 2 7 11" xfId="15522" xr:uid="{61E0A738-97FC-4CDB-B9FE-7FD4C8E4D398}"/>
    <cellStyle name="Entrada 2 7 2" xfId="5401" xr:uid="{F68C28E2-6B8A-44E7-B78B-FE680E05FBC5}"/>
    <cellStyle name="Entrada 2 7 3" xfId="6876" xr:uid="{17F8179A-8376-4340-833E-20721B0DA9B9}"/>
    <cellStyle name="Entrada 2 7 4" xfId="8097" xr:uid="{4A4DC773-9C58-4011-ACB2-612D97F453D1}"/>
    <cellStyle name="Entrada 2 7 5" xfId="9353" xr:uid="{3D389D7C-F7C6-4747-A86B-3D560F2950C8}"/>
    <cellStyle name="Entrada 2 7 6" xfId="10584" xr:uid="{F6C90DB0-4371-41AE-8517-D98B7CCEEA07}"/>
    <cellStyle name="Entrada 2 7 7" xfId="11761" xr:uid="{2C762985-E20C-4FEE-9313-681AF212E533}"/>
    <cellStyle name="Entrada 2 7 8" xfId="12880" xr:uid="{DA9B85B3-DDAF-4C83-ABBF-83672BFBA05C}"/>
    <cellStyle name="Entrada 2 7 9" xfId="13988" xr:uid="{A4D07055-7C97-495E-BD1E-DCF6FE41434A}"/>
    <cellStyle name="Entrada 2 8" xfId="3779" xr:uid="{B7851897-37D8-4DD7-9051-39A4A5D17B6F}"/>
    <cellStyle name="Entrada 2 9" xfId="3577" xr:uid="{9C8E1BF6-CDB8-4C42-A332-A5F975CF4051}"/>
    <cellStyle name="Entrada 20" xfId="2913" xr:uid="{725107A9-9CA3-496A-8C12-BD1049DC9404}"/>
    <cellStyle name="Entrada 21" xfId="2957" xr:uid="{D33D6EBE-E100-4336-85B2-76975B1FC436}"/>
    <cellStyle name="Entrada 22" xfId="15868" xr:uid="{8C74F18E-F4E3-4A89-8D23-C8E8EEDD9EDC}"/>
    <cellStyle name="Entrada 3" xfId="1139" xr:uid="{00000000-0005-0000-0000-0000B4040000}"/>
    <cellStyle name="Entrada 3 10" xfId="3476" xr:uid="{6A05B1F4-B463-48F7-957B-7AFA75132E94}"/>
    <cellStyle name="Entrada 3 11" xfId="3689" xr:uid="{982A46BF-742E-460B-8B84-F6E3F6AAD2E8}"/>
    <cellStyle name="Entrada 3 12" xfId="3454" xr:uid="{46F0E41E-D885-4FA0-96BA-2FB0A57B684A}"/>
    <cellStyle name="Entrada 3 13" xfId="3619" xr:uid="{63E767A7-3A56-4D19-9A92-6877506179B7}"/>
    <cellStyle name="Entrada 3 14" xfId="9400" xr:uid="{3FEAFA71-1EB9-412E-A0D8-EC490151E6B8}"/>
    <cellStyle name="Entrada 3 15" xfId="7480" xr:uid="{299E0BF1-EF6A-4EE3-8DAA-891A1EACBBBE}"/>
    <cellStyle name="Entrada 3 16" xfId="10083" xr:uid="{38D2A290-F979-4008-BF64-2AF27A7BD3AA}"/>
    <cellStyle name="Entrada 3 2" xfId="1140" xr:uid="{00000000-0005-0000-0000-0000B5040000}"/>
    <cellStyle name="Entrada 3 2 10" xfId="3419" xr:uid="{D8C04D8B-EB5D-4441-8779-D7F1192CFBDB}"/>
    <cellStyle name="Entrada 3 2 11" xfId="9149" xr:uid="{E3D51FAB-292C-457A-92A0-DBEEBCD63C82}"/>
    <cellStyle name="Entrada 3 2 12" xfId="6932" xr:uid="{2A533091-B464-42A4-A628-B7A6151B06A7}"/>
    <cellStyle name="Entrada 3 2 2" xfId="5408" xr:uid="{92C5400B-D466-48F8-A968-AB07C43AF8CE}"/>
    <cellStyle name="Entrada 3 2 2 10" xfId="15529" xr:uid="{2A296B07-EDDA-4B07-88AF-AF5E20336A1F}"/>
    <cellStyle name="Entrada 3 2 2 2" xfId="6883" xr:uid="{0BFB1326-AC5B-41CF-94AF-7A26E31F8A45}"/>
    <cellStyle name="Entrada 3 2 2 3" xfId="8104" xr:uid="{5707737D-B3F4-4649-B1AD-0A4F97710EDF}"/>
    <cellStyle name="Entrada 3 2 2 4" xfId="9360" xr:uid="{BE372961-D0F1-4E87-AECF-3F99CAA28E1D}"/>
    <cellStyle name="Entrada 3 2 2 5" xfId="10591" xr:uid="{CE24C5D0-DBD2-439F-8608-C9AC678F97DE}"/>
    <cellStyle name="Entrada 3 2 2 6" xfId="11768" xr:uid="{E283BAC2-C151-4111-87B8-5FB9096D392F}"/>
    <cellStyle name="Entrada 3 2 2 7" xfId="12887" xr:uid="{A8A4993C-E7E0-42A3-BF35-BAAACB2ECE0C}"/>
    <cellStyle name="Entrada 3 2 2 8" xfId="13995" xr:uid="{CBD86DEB-C27C-4C09-89CC-4AD99B6614EE}"/>
    <cellStyle name="Entrada 3 2 2 9" xfId="14937" xr:uid="{3567CA4B-7BEC-4DDA-B916-787EAEAB3F88}"/>
    <cellStyle name="Entrada 3 2 3" xfId="3786" xr:uid="{CA0004AF-3202-44F8-AEAE-E773C98D1F3F}"/>
    <cellStyle name="Entrada 3 2 4" xfId="3570" xr:uid="{56A2AD2D-F969-4E13-BC6B-2F7CAAF9C52E}"/>
    <cellStyle name="Entrada 3 2 5" xfId="3709" xr:uid="{C15BB921-2D15-4D25-B821-68A5B60BA42A}"/>
    <cellStyle name="Entrada 3 2 6" xfId="3475" xr:uid="{9DEF6AFC-4C91-4401-A494-7C26E1EF5371}"/>
    <cellStyle name="Entrada 3 2 7" xfId="3690" xr:uid="{FA0A01FD-2183-45F9-B324-3A51356E34D6}"/>
    <cellStyle name="Entrada 3 2 8" xfId="3453" xr:uid="{4E5F5089-0006-4B7C-ABBB-6FBCE8743EFF}"/>
    <cellStyle name="Entrada 3 2 9" xfId="3620" xr:uid="{2D768275-1FB2-4DFD-92D3-4A6F9243E2F8}"/>
    <cellStyle name="Entrada 3 3" xfId="1141" xr:uid="{00000000-0005-0000-0000-0000B6040000}"/>
    <cellStyle name="Entrada 3 3 10" xfId="12696" xr:uid="{0329DA4F-9169-4736-BCF9-ED18727B2550}"/>
    <cellStyle name="Entrada 3 3 11" xfId="3656" xr:uid="{F1EDBBF3-CFC5-4EEB-AC00-59342C59BBA9}"/>
    <cellStyle name="Entrada 3 3 12" xfId="14775" xr:uid="{B4E062E1-9D40-40B6-87AB-B1A735F4CF13}"/>
    <cellStyle name="Entrada 3 3 2" xfId="5409" xr:uid="{01573564-7E2F-4B19-BE43-7D5EEE1B54D6}"/>
    <cellStyle name="Entrada 3 3 2 10" xfId="15530" xr:uid="{75D2CBA1-FE32-4B7A-B350-6555FDFE53AB}"/>
    <cellStyle name="Entrada 3 3 2 2" xfId="6884" xr:uid="{2EFA4466-7162-4EDD-883D-90A4CFA93FE6}"/>
    <cellStyle name="Entrada 3 3 2 3" xfId="8105" xr:uid="{F73B59A3-CA14-4A2F-990D-DF07BEF21A82}"/>
    <cellStyle name="Entrada 3 3 2 4" xfId="9361" xr:uid="{BF5A5D49-682D-4DD2-9CB9-2B73FE07D831}"/>
    <cellStyle name="Entrada 3 3 2 5" xfId="10592" xr:uid="{0979BC47-DE4F-4A6A-8898-40C73AA9E812}"/>
    <cellStyle name="Entrada 3 3 2 6" xfId="11769" xr:uid="{7AD9FB4C-F941-4856-973D-AF1FB124ABE5}"/>
    <cellStyle name="Entrada 3 3 2 7" xfId="12888" xr:uid="{B438E5E5-9247-4464-A82F-49CF3FBE121A}"/>
    <cellStyle name="Entrada 3 3 2 8" xfId="13996" xr:uid="{AB13591F-E4CC-4632-9812-1AAF8C1FFB28}"/>
    <cellStyle name="Entrada 3 3 2 9" xfId="14938" xr:uid="{462F7E14-481F-459C-9112-F9B3C5FDDDDF}"/>
    <cellStyle name="Entrada 3 3 3" xfId="3787" xr:uid="{47B86974-6096-40DE-95FB-2BC7392FB27B}"/>
    <cellStyle name="Entrada 3 3 4" xfId="3519" xr:uid="{23D95E8C-8A75-4E84-91C1-463122FD333F}"/>
    <cellStyle name="Entrada 3 3 5" xfId="3710" xr:uid="{8E6C1E3D-9EDA-4145-9465-2263BFAD91CC}"/>
    <cellStyle name="Entrada 3 3 6" xfId="3474" xr:uid="{C21D9C44-0202-49F2-BDEE-AAB2269CCB34}"/>
    <cellStyle name="Entrada 3 3 7" xfId="9167" xr:uid="{76CD880C-7682-4EA6-9100-9A681022870B}"/>
    <cellStyle name="Entrada 3 3 8" xfId="10409" xr:uid="{9ED93462-8030-4C34-98AC-FDFD28777F13}"/>
    <cellStyle name="Entrada 3 3 9" xfId="3131" xr:uid="{CC9446BD-EDF2-47C9-A82E-AA4763FB3255}"/>
    <cellStyle name="Entrada 3 4" xfId="1142" xr:uid="{00000000-0005-0000-0000-0000B7040000}"/>
    <cellStyle name="Entrada 3 4 10" xfId="9347" xr:uid="{37A41975-6211-48E6-95A7-3ACF22F06F1D}"/>
    <cellStyle name="Entrada 3 4 11" xfId="3657" xr:uid="{D160E158-747F-4642-8819-589C4C45CBC4}"/>
    <cellStyle name="Entrada 3 4 12" xfId="10094" xr:uid="{DE79B00B-CC9B-4774-9D3C-F1B03DEA8EFE}"/>
    <cellStyle name="Entrada 3 4 2" xfId="5410" xr:uid="{0FA61B10-4F8D-45EB-BDD8-7B3808B271B8}"/>
    <cellStyle name="Entrada 3 4 2 10" xfId="15531" xr:uid="{40DDD1DD-F4BD-4506-ADFA-E4F896E10588}"/>
    <cellStyle name="Entrada 3 4 2 2" xfId="6885" xr:uid="{4DE8C466-BB28-42D5-A708-C6705F24EA07}"/>
    <cellStyle name="Entrada 3 4 2 3" xfId="8106" xr:uid="{A86C2A56-9172-4CBB-87D4-8DCF0B073C95}"/>
    <cellStyle name="Entrada 3 4 2 4" xfId="9362" xr:uid="{FEB35E02-6D60-432C-8C2F-16697C808DE4}"/>
    <cellStyle name="Entrada 3 4 2 5" xfId="10593" xr:uid="{1807C867-2AAD-4250-A878-3A1FCD995F31}"/>
    <cellStyle name="Entrada 3 4 2 6" xfId="11770" xr:uid="{5FC3E009-DF13-420A-9159-91E616704F7C}"/>
    <cellStyle name="Entrada 3 4 2 7" xfId="12889" xr:uid="{11322FE8-6152-422E-8D37-5BEB1CF4E528}"/>
    <cellStyle name="Entrada 3 4 2 8" xfId="13997" xr:uid="{B9C795FE-3947-4BC0-BB2A-237376D2319D}"/>
    <cellStyle name="Entrada 3 4 2 9" xfId="14939" xr:uid="{C4B5A7D2-834F-4443-9114-9A5A8213A324}"/>
    <cellStyle name="Entrada 3 4 3" xfId="3788" xr:uid="{23BFB8AF-3D97-4918-873F-39FA502605FF}"/>
    <cellStyle name="Entrada 3 4 4" xfId="3518" xr:uid="{A22833A8-73E5-4839-9144-EDFE92AEB64A}"/>
    <cellStyle name="Entrada 3 4 5" xfId="3711" xr:uid="{BBC7CF9A-A4CE-43F3-897D-A807FAE6F35B}"/>
    <cellStyle name="Entrada 3 4 6" xfId="3473" xr:uid="{E4AE9ABE-ECCB-4BEE-8FF2-A6C9F14EFEA8}"/>
    <cellStyle name="Entrada 3 4 7" xfId="4806" xr:uid="{5F555450-78A3-4AE0-B7ED-60FAEB03DD15}"/>
    <cellStyle name="Entrada 3 4 8" xfId="3452" xr:uid="{477A27DF-120C-4616-98E6-EF65E5FA6CE3}"/>
    <cellStyle name="Entrada 3 4 9" xfId="3621" xr:uid="{E3EDDB8B-EC84-46BC-8FAB-911E424A107F}"/>
    <cellStyle name="Entrada 3 5" xfId="1143" xr:uid="{00000000-0005-0000-0000-0000B8040000}"/>
    <cellStyle name="Entrada 3 5 10" xfId="6263" xr:uid="{DECEE6C9-81E8-47E8-8781-5E7E1318C37E}"/>
    <cellStyle name="Entrada 3 5 11" xfId="12314" xr:uid="{6B108F2A-4B3C-4E31-9863-D83BDE20F0A8}"/>
    <cellStyle name="Entrada 3 5 12" xfId="10076" xr:uid="{45986C9F-668A-40E8-BACA-B67E759C8C08}"/>
    <cellStyle name="Entrada 3 5 2" xfId="5411" xr:uid="{2EA0FBC2-F1FE-4852-A717-0CCFFD8556EA}"/>
    <cellStyle name="Entrada 3 5 2 10" xfId="15532" xr:uid="{42EF172D-D71B-45D2-9D11-F42418BDFD5E}"/>
    <cellStyle name="Entrada 3 5 2 2" xfId="6886" xr:uid="{B3661B27-FA26-4CD5-BF94-046EEB3A05E3}"/>
    <cellStyle name="Entrada 3 5 2 3" xfId="8107" xr:uid="{4DC48B66-38DF-4C1E-BF6C-033CF6E95A17}"/>
    <cellStyle name="Entrada 3 5 2 4" xfId="9363" xr:uid="{D074DB2F-DDF5-4E54-9289-E50CAA9E1C84}"/>
    <cellStyle name="Entrada 3 5 2 5" xfId="10594" xr:uid="{AAAC5DF2-F465-4DF6-89CB-B99AC4D159AF}"/>
    <cellStyle name="Entrada 3 5 2 6" xfId="11771" xr:uid="{B08F199D-A643-4BD2-ADA3-11E2EF92E705}"/>
    <cellStyle name="Entrada 3 5 2 7" xfId="12890" xr:uid="{25767092-4D10-442E-9201-77A67B38F8BE}"/>
    <cellStyle name="Entrada 3 5 2 8" xfId="13998" xr:uid="{1884EDAA-E0AB-4F47-8E92-F66D381A02CA}"/>
    <cellStyle name="Entrada 3 5 2 9" xfId="14940" xr:uid="{8D6656AD-A9B6-47B4-ADB8-DD332B11BA43}"/>
    <cellStyle name="Entrada 3 5 3" xfId="3789" xr:uid="{7F68F005-D921-48FD-A155-A1632CFDE3B8}"/>
    <cellStyle name="Entrada 3 5 4" xfId="3517" xr:uid="{94E420FD-CC3D-4400-8B04-52E55F183FE4}"/>
    <cellStyle name="Entrada 3 5 5" xfId="4809" xr:uid="{9A30E996-49E7-4E2A-B725-95E86B652E20}"/>
    <cellStyle name="Entrada 3 5 6" xfId="3472" xr:uid="{08E4FB5A-012E-44DD-83CE-C95B7ED647A9}"/>
    <cellStyle name="Entrada 3 5 7" xfId="3691" xr:uid="{D4A9FBCE-CB33-4C1C-A153-554ED304574A}"/>
    <cellStyle name="Entrada 3 5 8" xfId="3451" xr:uid="{811672D9-3FCE-43AD-B039-1A6AC8015A4C}"/>
    <cellStyle name="Entrada 3 5 9" xfId="3622" xr:uid="{59E771FF-7725-444C-882A-3B3ED5BC900F}"/>
    <cellStyle name="Entrada 3 6" xfId="5407" xr:uid="{DAE06F60-74DA-45CD-AFED-910B358AAD06}"/>
    <cellStyle name="Entrada 3 6 10" xfId="15528" xr:uid="{B9F319A5-BBFE-4491-A39C-2F6B8C4F9341}"/>
    <cellStyle name="Entrada 3 6 2" xfId="6882" xr:uid="{5D87B437-7DDA-48DD-99AC-EEDAA859B0C0}"/>
    <cellStyle name="Entrada 3 6 3" xfId="8103" xr:uid="{6CCAC10F-59B8-430F-9CF4-F7ADC73E2C09}"/>
    <cellStyle name="Entrada 3 6 4" xfId="9359" xr:uid="{10DF2A58-FF95-4B51-B1E4-783A5B72B576}"/>
    <cellStyle name="Entrada 3 6 5" xfId="10590" xr:uid="{CECD48C9-BCD8-4188-AFB5-6F1F7899DE3E}"/>
    <cellStyle name="Entrada 3 6 6" xfId="11767" xr:uid="{E51E3985-6D79-4D07-9E3E-89E819109971}"/>
    <cellStyle name="Entrada 3 6 7" xfId="12886" xr:uid="{B55D6BE3-9B33-49EA-A282-EFEFF23FD2B9}"/>
    <cellStyle name="Entrada 3 6 8" xfId="13994" xr:uid="{F29D25CD-CA39-401B-91CE-099EBD0952F2}"/>
    <cellStyle name="Entrada 3 6 9" xfId="14936" xr:uid="{E76FF3CB-CEB0-4F99-94D8-5A29FC153F49}"/>
    <cellStyle name="Entrada 3 7" xfId="3785" xr:uid="{0FF6AF31-A683-4E30-9587-0266552C3E2B}"/>
    <cellStyle name="Entrada 3 8" xfId="3571" xr:uid="{430E074D-4938-4C8E-80D6-A66185DF27FC}"/>
    <cellStyle name="Entrada 3 9" xfId="3708" xr:uid="{2ABA6134-5A44-40AD-95B5-1805737CDE43}"/>
    <cellStyle name="Entrada 4" xfId="1144" xr:uid="{00000000-0005-0000-0000-0000B9040000}"/>
    <cellStyle name="Entrada 4 10" xfId="3471" xr:uid="{3F0A9ED1-807D-457A-A258-D95588CBCEA7}"/>
    <cellStyle name="Entrada 4 11" xfId="6285" xr:uid="{3FD89341-90A1-4B94-996D-70EE5A6D5C83}"/>
    <cellStyle name="Entrada 4 12" xfId="3450" xr:uid="{C6407CF9-9EF9-411D-8811-D2C8257F0BB8}"/>
    <cellStyle name="Entrada 4 13" xfId="3623" xr:uid="{38ECE892-2050-4F58-A2E1-A43246CCA5F2}"/>
    <cellStyle name="Entrada 4 14" xfId="8764" xr:uid="{1463A68A-7F09-482A-AE7A-DC6A45B097DB}"/>
    <cellStyle name="Entrada 4 15" xfId="3658" xr:uid="{5176C28D-980B-4EA5-8AE7-3164FB0F31FD}"/>
    <cellStyle name="Entrada 4 16" xfId="12309" xr:uid="{52ECA303-1D21-4F65-B1C7-A2F03547C54C}"/>
    <cellStyle name="Entrada 4 2" xfId="1145" xr:uid="{00000000-0005-0000-0000-0000BA040000}"/>
    <cellStyle name="Entrada 4 2 10" xfId="10392" xr:uid="{7BAE49DB-C1C6-484D-ABD5-A7501519EE33}"/>
    <cellStyle name="Entrada 4 2 11" xfId="3659" xr:uid="{FDC81040-62A2-4791-A4AF-0C9F1479B9F2}"/>
    <cellStyle name="Entrada 4 2 12" xfId="10103" xr:uid="{F23BABF5-DD22-4642-A8A0-0058E6BBFF8B}"/>
    <cellStyle name="Entrada 4 2 2" xfId="5413" xr:uid="{0E8AFB2A-9656-4C55-9141-F8EB9A4677AE}"/>
    <cellStyle name="Entrada 4 2 2 10" xfId="15534" xr:uid="{4D9B8B4F-73AD-4308-9A8C-EED7810DCE7D}"/>
    <cellStyle name="Entrada 4 2 2 2" xfId="6888" xr:uid="{368C1ADB-7BB9-44DD-AF5A-A7024F0C655A}"/>
    <cellStyle name="Entrada 4 2 2 3" xfId="8109" xr:uid="{EEC4EF39-D1D9-4EE6-B255-EB7916D23C14}"/>
    <cellStyle name="Entrada 4 2 2 4" xfId="9365" xr:uid="{49CB04AB-1B97-40A6-B92B-3326AE856BB6}"/>
    <cellStyle name="Entrada 4 2 2 5" xfId="10596" xr:uid="{522B45F6-4C6A-4A4E-8AE8-C648020DBD35}"/>
    <cellStyle name="Entrada 4 2 2 6" xfId="11773" xr:uid="{E0265B26-A47C-4273-89BE-45F2BFC9FABB}"/>
    <cellStyle name="Entrada 4 2 2 7" xfId="12892" xr:uid="{6B41AAB9-2737-4A43-AD7F-7ED92AE21C12}"/>
    <cellStyle name="Entrada 4 2 2 8" xfId="14000" xr:uid="{18278DC8-C4D0-41E5-8085-E6AF139B5838}"/>
    <cellStyle name="Entrada 4 2 2 9" xfId="14942" xr:uid="{3E75E02B-3873-4A81-B4BE-881AD8ADC7E9}"/>
    <cellStyle name="Entrada 4 2 3" xfId="3791" xr:uid="{D50EBCC7-3C80-4D18-ADBF-5EDB7798F725}"/>
    <cellStyle name="Entrada 4 2 4" xfId="5195" xr:uid="{74D51272-E80A-4C1F-A89F-DA96B2E9E83A}"/>
    <cellStyle name="Entrada 4 2 5" xfId="3133" xr:uid="{5FEC2C96-4B14-45C1-8B2E-EC6B0F5B21BD}"/>
    <cellStyle name="Entrada 4 2 6" xfId="5188" xr:uid="{D0679CFC-60D9-4AB7-82AE-C78FE29C51E2}"/>
    <cellStyle name="Entrada 4 2 7" xfId="3741" xr:uid="{E8DE6395-73F1-4BE3-8F4B-6B046E079EB3}"/>
    <cellStyle name="Entrada 4 2 8" xfId="3449" xr:uid="{2707DAFF-405A-40A7-BBE2-CE92AA09C650}"/>
    <cellStyle name="Entrada 4 2 9" xfId="3624" xr:uid="{FD494F41-B4B0-4E40-A13C-0534F978CDB8}"/>
    <cellStyle name="Entrada 4 3" xfId="1146" xr:uid="{00000000-0005-0000-0000-0000BB040000}"/>
    <cellStyle name="Entrada 4 3 10" xfId="11232" xr:uid="{B5020823-2B18-490D-98C6-C20173152F47}"/>
    <cellStyle name="Entrada 4 3 11" xfId="3660" xr:uid="{A5CFA00F-3695-4587-AC9F-8BABFE488F23}"/>
    <cellStyle name="Entrada 4 3 12" xfId="13498" xr:uid="{0B482763-0619-4B8B-A2C2-21D8D256597B}"/>
    <cellStyle name="Entrada 4 3 2" xfId="5414" xr:uid="{32D0E910-14EA-4A39-82C3-71F24F6D0F15}"/>
    <cellStyle name="Entrada 4 3 2 10" xfId="15535" xr:uid="{9096D77B-616F-483A-82C5-736C724205AA}"/>
    <cellStyle name="Entrada 4 3 2 2" xfId="6889" xr:uid="{30494AF4-B7B5-4728-B0C3-CA73E636907F}"/>
    <cellStyle name="Entrada 4 3 2 3" xfId="8110" xr:uid="{BF4FDEA4-53A9-4817-ADC4-0D6D20EFB0DE}"/>
    <cellStyle name="Entrada 4 3 2 4" xfId="9366" xr:uid="{13EABE5C-9FE0-4C95-8555-734D14A03664}"/>
    <cellStyle name="Entrada 4 3 2 5" xfId="10597" xr:uid="{D34F5FCE-A115-40AA-9457-8925E78A4712}"/>
    <cellStyle name="Entrada 4 3 2 6" xfId="11774" xr:uid="{DB1F4DDC-62CC-4BB4-9FBC-1AA7E3FF7823}"/>
    <cellStyle name="Entrada 4 3 2 7" xfId="12893" xr:uid="{B94F384D-F02A-4CF4-A885-48CCEE74EF5F}"/>
    <cellStyle name="Entrada 4 3 2 8" xfId="14001" xr:uid="{CE28966D-B3BC-48E7-9C74-6C707439AEEF}"/>
    <cellStyle name="Entrada 4 3 2 9" xfId="14943" xr:uid="{973965EF-EDAE-4BDD-9220-D52F15DB3960}"/>
    <cellStyle name="Entrada 4 3 3" xfId="3792" xr:uid="{F99C06E8-3DCE-4BD3-9E37-3275AD33D9E9}"/>
    <cellStyle name="Entrada 4 3 4" xfId="3516" xr:uid="{D3DE82D1-973D-4435-9956-E10F5711C117}"/>
    <cellStyle name="Entrada 4 3 5" xfId="3713" xr:uid="{92036E5E-CBF4-43AF-BAE5-B1DF100ADFBD}"/>
    <cellStyle name="Entrada 4 3 6" xfId="3470" xr:uid="{50516B4F-2407-4C41-8D5C-6B558F885B6E}"/>
    <cellStyle name="Entrada 4 3 7" xfId="7515" xr:uid="{894BE79F-6BF7-409E-A9DA-B74EA583AAC7}"/>
    <cellStyle name="Entrada 4 3 8" xfId="8760" xr:uid="{63A0ABF4-392C-4119-AD4D-7CE3A8F9B9C8}"/>
    <cellStyle name="Entrada 4 3 9" xfId="3625" xr:uid="{22D7FDA6-A872-4D76-AA22-E08F4C6F2EAC}"/>
    <cellStyle name="Entrada 4 4" xfId="1147" xr:uid="{00000000-0005-0000-0000-0000BC040000}"/>
    <cellStyle name="Entrada 4 4 10" xfId="9401" xr:uid="{BBF2F868-BC53-4F83-B5E0-0E6AE8C2B867}"/>
    <cellStyle name="Entrada 4 4 11" xfId="4805" xr:uid="{C88A6B6B-3152-4578-A45E-E5CF62B8800D}"/>
    <cellStyle name="Entrada 4 4 12" xfId="10073" xr:uid="{60C2D203-82F7-4DCB-A6AD-2CC5C1284066}"/>
    <cellStyle name="Entrada 4 4 2" xfId="5415" xr:uid="{B64C2127-0DF3-4357-A1B0-8A20CA9F7F1F}"/>
    <cellStyle name="Entrada 4 4 2 10" xfId="15536" xr:uid="{8960BC9B-50D4-46F5-9D86-D66301C685E2}"/>
    <cellStyle name="Entrada 4 4 2 2" xfId="6890" xr:uid="{30A725DB-A9D6-427E-8988-AC47135C85D6}"/>
    <cellStyle name="Entrada 4 4 2 3" xfId="8111" xr:uid="{AEE4CDE0-A738-4844-BAD3-875E257CFF73}"/>
    <cellStyle name="Entrada 4 4 2 4" xfId="9367" xr:uid="{6199384F-7B57-4714-8DA3-8D40D962FD31}"/>
    <cellStyle name="Entrada 4 4 2 5" xfId="10598" xr:uid="{79D57E06-0E19-4984-A9CA-EDFC4E7D912A}"/>
    <cellStyle name="Entrada 4 4 2 6" xfId="11775" xr:uid="{71275120-AC9B-4BFB-BFDA-C5141D6AB05F}"/>
    <cellStyle name="Entrada 4 4 2 7" xfId="12894" xr:uid="{FF008932-DF8F-4276-AE6B-674B8B4F17D1}"/>
    <cellStyle name="Entrada 4 4 2 8" xfId="14002" xr:uid="{2B3BCA92-002D-440A-A798-C82B6CBAD350}"/>
    <cellStyle name="Entrada 4 4 2 9" xfId="14944" xr:uid="{B188ACBA-970C-4F4B-BD42-5EA43DC68900}"/>
    <cellStyle name="Entrada 4 4 3" xfId="3793" xr:uid="{A5CABB4E-7E8B-47B0-A284-5344BE067C53}"/>
    <cellStyle name="Entrada 4 4 4" xfId="3515" xr:uid="{6F8752A7-F461-4C3E-B7B9-E4BE4A872FAD}"/>
    <cellStyle name="Entrada 4 4 5" xfId="3714" xr:uid="{21E65C60-DBF4-40BC-B1A6-3808CE06B7DD}"/>
    <cellStyle name="Entrada 4 4 6" xfId="3469" xr:uid="{57C13DBF-A96A-4641-942B-F8B86F1BD6AA}"/>
    <cellStyle name="Entrada 4 4 7" xfId="3742" xr:uid="{80E99B5F-E8E6-48DA-B3D5-BD1DCB16B28F}"/>
    <cellStyle name="Entrada 4 4 8" xfId="3448" xr:uid="{6C48ECAE-4237-471B-9BFB-2A58A665A516}"/>
    <cellStyle name="Entrada 4 4 9" xfId="3626" xr:uid="{456650B9-FC5E-4911-9C28-5EA440F82E95}"/>
    <cellStyle name="Entrada 4 5" xfId="1148" xr:uid="{00000000-0005-0000-0000-0000BD040000}"/>
    <cellStyle name="Entrada 4 5 10" xfId="10000" xr:uid="{48446ABC-1D3C-4C2D-9EC3-F1EE7085889F}"/>
    <cellStyle name="Entrada 4 5 11" xfId="3661" xr:uid="{9337CDCA-2CA3-4904-A0AA-58B7E1400474}"/>
    <cellStyle name="Entrada 4 5 12" xfId="11519" xr:uid="{CF3A9EFE-BED8-4B4D-A666-B94A586D5C45}"/>
    <cellStyle name="Entrada 4 5 2" xfId="5416" xr:uid="{668C3C5C-15E5-494D-B248-22D0ED9AB918}"/>
    <cellStyle name="Entrada 4 5 2 10" xfId="15537" xr:uid="{B5D3D406-CF75-4263-82AE-38840EC42B92}"/>
    <cellStyle name="Entrada 4 5 2 2" xfId="6891" xr:uid="{30043F56-8F3A-4317-9CD3-C69322B3702F}"/>
    <cellStyle name="Entrada 4 5 2 3" xfId="8112" xr:uid="{DAD5E56A-4AF5-4BDC-B480-E3BF84CE3C9C}"/>
    <cellStyle name="Entrada 4 5 2 4" xfId="9368" xr:uid="{52048A72-8A9E-4C66-AA72-BF5FCC408C2F}"/>
    <cellStyle name="Entrada 4 5 2 5" xfId="10599" xr:uid="{D9D3BF35-AB38-4BEE-AB21-FC60FABDFB65}"/>
    <cellStyle name="Entrada 4 5 2 6" xfId="11776" xr:uid="{A7657206-C17A-4927-BAFA-718E0D0F60B7}"/>
    <cellStyle name="Entrada 4 5 2 7" xfId="12895" xr:uid="{12F73E3F-0917-4181-B4B8-B8D9CF19B071}"/>
    <cellStyle name="Entrada 4 5 2 8" xfId="14003" xr:uid="{7725DE68-173E-4F97-9782-CDD59FC5AD63}"/>
    <cellStyle name="Entrada 4 5 2 9" xfId="14945" xr:uid="{35F31A98-861D-465C-93A0-287CC1983888}"/>
    <cellStyle name="Entrada 4 5 3" xfId="3794" xr:uid="{C7A1C89A-3183-4473-B588-4B6C454402AF}"/>
    <cellStyle name="Entrada 4 5 4" xfId="3514" xr:uid="{0977CCFE-1CBD-4E93-874F-9F3939D32D83}"/>
    <cellStyle name="Entrada 4 5 5" xfId="3715" xr:uid="{D5FCF0D9-CAB2-4D2B-9A21-B1B911A142D5}"/>
    <cellStyle name="Entrada 4 5 6" xfId="3468" xr:uid="{D3D5EF65-F876-40F0-9D39-EB4C2E430C8A}"/>
    <cellStyle name="Entrada 4 5 7" xfId="3743" xr:uid="{ABA71456-2802-4708-8DB5-7D067D887243}"/>
    <cellStyle name="Entrada 4 5 8" xfId="3447" xr:uid="{8080A9E3-9F25-4C88-B043-C1CFCA895D67}"/>
    <cellStyle name="Entrada 4 5 9" xfId="3627" xr:uid="{CE490368-8D3B-4BF5-BDC8-FA9981A6A524}"/>
    <cellStyle name="Entrada 4 6" xfId="5412" xr:uid="{EB914248-FB5A-4AE7-B939-2CD5AE5B304A}"/>
    <cellStyle name="Entrada 4 6 10" xfId="15533" xr:uid="{25CF1E4E-FDC8-4EF4-AB7C-78F6D48ED2F1}"/>
    <cellStyle name="Entrada 4 6 2" xfId="6887" xr:uid="{475BAA54-FAAD-43EE-975F-CAF904892980}"/>
    <cellStyle name="Entrada 4 6 3" xfId="8108" xr:uid="{FC1318C1-CA0C-42D5-9728-4A80AD5D218C}"/>
    <cellStyle name="Entrada 4 6 4" xfId="9364" xr:uid="{319C8ACE-2394-4ABC-B222-E817336D0FB5}"/>
    <cellStyle name="Entrada 4 6 5" xfId="10595" xr:uid="{71A88B71-5584-4284-BF2F-4E5AC7033421}"/>
    <cellStyle name="Entrada 4 6 6" xfId="11772" xr:uid="{D24B1C82-2B6E-4824-AFB7-DCD19D44487F}"/>
    <cellStyle name="Entrada 4 6 7" xfId="12891" xr:uid="{0E48437F-D615-45F4-97D8-AFA480108E48}"/>
    <cellStyle name="Entrada 4 6 8" xfId="13999" xr:uid="{FAF108A1-42CC-4EF5-A07A-5A999D4771C4}"/>
    <cellStyle name="Entrada 4 6 9" xfId="14941" xr:uid="{69153E08-25CE-4F29-AFA3-C7D1271706F1}"/>
    <cellStyle name="Entrada 4 7" xfId="3790" xr:uid="{06D4F6B0-BEDD-45FE-A249-8A6DDC071714}"/>
    <cellStyle name="Entrada 4 8" xfId="3125" xr:uid="{CA53D6BF-03B3-4B10-A361-FE0BA99CB3D0}"/>
    <cellStyle name="Entrada 4 9" xfId="3712" xr:uid="{78728CF8-3A3C-403C-9EDD-CC49ED2797CA}"/>
    <cellStyle name="Entrada 5" xfId="1149" xr:uid="{00000000-0005-0000-0000-0000BE040000}"/>
    <cellStyle name="Entrada 5 10" xfId="3124" xr:uid="{7DE661B0-47F1-45E4-91D8-115167C68342}"/>
    <cellStyle name="Entrada 5 11" xfId="3744" xr:uid="{5D23BC13-01A9-448C-B084-2F9119C30330}"/>
    <cellStyle name="Entrada 5 12" xfId="3446" xr:uid="{4523BFEA-A6BA-4615-BD53-A66B39EF368A}"/>
    <cellStyle name="Entrada 5 13" xfId="3628" xr:uid="{6CC83CB9-6F09-452D-8E3A-1AFA3731F680}"/>
    <cellStyle name="Entrada 5 14" xfId="9999" xr:uid="{42877646-9DBC-427A-B3E6-4A74266863B1}"/>
    <cellStyle name="Entrada 5 15" xfId="6287" xr:uid="{EF463C1D-2C7F-48B1-9A74-FF46DF1FF3B7}"/>
    <cellStyle name="Entrada 5 16" xfId="11520" xr:uid="{66CD7AB7-55F8-4ADF-8CAB-3D5E7C648FCB}"/>
    <cellStyle name="Entrada 5 2" xfId="1150" xr:uid="{00000000-0005-0000-0000-0000BF040000}"/>
    <cellStyle name="Entrada 5 2 10" xfId="9998" xr:uid="{34B53D1A-D192-44D9-A215-67EA599150C2}"/>
    <cellStyle name="Entrada 5 2 11" xfId="3662" xr:uid="{5A717F83-E296-4B4C-9E11-DE9DA424E008}"/>
    <cellStyle name="Entrada 5 2 12" xfId="11521" xr:uid="{7DE2074F-4F7B-4A63-ADF7-9E00483B367F}"/>
    <cellStyle name="Entrada 5 2 2" xfId="5418" xr:uid="{E7D5E6C7-81BD-4D26-91F8-F3AD3E757770}"/>
    <cellStyle name="Entrada 5 2 2 10" xfId="15539" xr:uid="{DB240C0A-88DE-4F73-9A6E-539C39C6FFDE}"/>
    <cellStyle name="Entrada 5 2 2 2" xfId="6893" xr:uid="{128DDF34-E950-4091-B3D2-AB66D9C39039}"/>
    <cellStyle name="Entrada 5 2 2 3" xfId="8114" xr:uid="{FB7EBECA-8A73-4181-A161-B14EF9AFF1C5}"/>
    <cellStyle name="Entrada 5 2 2 4" xfId="9370" xr:uid="{772E0FCA-7730-4BB4-B42D-CC8A10FC282B}"/>
    <cellStyle name="Entrada 5 2 2 5" xfId="10601" xr:uid="{97D925B5-4CB6-4B0F-9FE4-1F0A8BE4C196}"/>
    <cellStyle name="Entrada 5 2 2 6" xfId="11778" xr:uid="{3CC94A24-5199-4270-B2A4-7D8A52449E3F}"/>
    <cellStyle name="Entrada 5 2 2 7" xfId="12897" xr:uid="{02A427CE-AF27-43CC-895C-BCC5EBBCC999}"/>
    <cellStyle name="Entrada 5 2 2 8" xfId="14005" xr:uid="{E101F1D9-32CD-4F4C-BCED-C165C5B34494}"/>
    <cellStyle name="Entrada 5 2 2 9" xfId="14947" xr:uid="{EFF8DBF4-E0F8-4CA1-9BA4-5831FB5790E6}"/>
    <cellStyle name="Entrada 5 2 3" xfId="3796" xr:uid="{8C2D43DB-66AC-469E-B15C-247404175150}"/>
    <cellStyle name="Entrada 5 2 4" xfId="3512" xr:uid="{EE4C0291-C3C2-4D71-8FE6-3B2774213F22}"/>
    <cellStyle name="Entrada 5 2 5" xfId="3717" xr:uid="{422CFA7D-71E7-4554-A7F7-8A59F0B5ED63}"/>
    <cellStyle name="Entrada 5 2 6" xfId="6698" xr:uid="{FC3EF4B5-DBEF-4489-908A-3030793EAB51}"/>
    <cellStyle name="Entrada 5 2 7" xfId="3745" xr:uid="{A5CCB9D3-63EF-4D76-8150-91E69D6CDFA5}"/>
    <cellStyle name="Entrada 5 2 8" xfId="3445" xr:uid="{130E75E1-D43C-4D48-B203-E6984DAB0108}"/>
    <cellStyle name="Entrada 5 2 9" xfId="3629" xr:uid="{4A925C31-6DCC-4B31-9AC3-CA56A455A709}"/>
    <cellStyle name="Entrada 5 3" xfId="1151" xr:uid="{00000000-0005-0000-0000-0000C0040000}"/>
    <cellStyle name="Entrada 5 3 10" xfId="9346" xr:uid="{400FE505-9D13-4A65-8AA7-3B7F0B925648}"/>
    <cellStyle name="Entrada 5 3 11" xfId="11226" xr:uid="{AFD455D6-CE11-40C9-815A-28F383DBE8E8}"/>
    <cellStyle name="Entrada 5 3 12" xfId="11522" xr:uid="{07C6A07A-AA3C-43B2-ADBA-322971110D6E}"/>
    <cellStyle name="Entrada 5 3 2" xfId="5419" xr:uid="{30DF8FD7-F423-40DC-AA96-284C7191E42B}"/>
    <cellStyle name="Entrada 5 3 2 10" xfId="15540" xr:uid="{2E98EA0F-681D-4616-A093-B2E48EB6D4F1}"/>
    <cellStyle name="Entrada 5 3 2 2" xfId="6894" xr:uid="{ECEF432A-7B24-43E8-B4BA-C91F659A3888}"/>
    <cellStyle name="Entrada 5 3 2 3" xfId="8115" xr:uid="{D92F15AF-DE21-42F0-95DD-DB33AB5F1112}"/>
    <cellStyle name="Entrada 5 3 2 4" xfId="9371" xr:uid="{C43E842B-B863-42AF-99CD-457CCF2DBCFC}"/>
    <cellStyle name="Entrada 5 3 2 5" xfId="10602" xr:uid="{379EEFCE-7B1C-4B27-AA16-E1DE68B808F5}"/>
    <cellStyle name="Entrada 5 3 2 6" xfId="11779" xr:uid="{FB6752B8-212A-456F-A44F-05A96150D99D}"/>
    <cellStyle name="Entrada 5 3 2 7" xfId="12898" xr:uid="{E21DCCF3-943C-4612-ADCF-1A5AA2C3DC5D}"/>
    <cellStyle name="Entrada 5 3 2 8" xfId="14006" xr:uid="{ED5EE517-4D93-4871-B1E6-07B8F793D4A5}"/>
    <cellStyle name="Entrada 5 3 2 9" xfId="14948" xr:uid="{801CA964-449C-41EB-B0BA-304D89F94F34}"/>
    <cellStyle name="Entrada 5 3 3" xfId="3797" xr:uid="{DF0B0759-CCDA-45DD-916E-A788F206E453}"/>
    <cellStyle name="Entrada 5 3 4" xfId="3511" xr:uid="{69A7EBC1-33AC-47E5-92BA-0F5018E95F2E}"/>
    <cellStyle name="Entrada 5 3 5" xfId="3718" xr:uid="{C63E1BF8-1C87-4330-8E15-C7438E424896}"/>
    <cellStyle name="Entrada 5 3 6" xfId="5187" xr:uid="{211DA8E2-664A-4D3D-8204-77F02FA58555}"/>
    <cellStyle name="Entrada 5 3 7" xfId="3746" xr:uid="{1D26FECC-75AC-4AC8-AB40-E0EAF6278D49}"/>
    <cellStyle name="Entrada 5 3 8" xfId="3444" xr:uid="{BC916BEC-0EEF-48B8-9040-1F79D8BF933C}"/>
    <cellStyle name="Entrada 5 3 9" xfId="3630" xr:uid="{17930484-F821-40E8-9E51-68B4D01B0CC0}"/>
    <cellStyle name="Entrada 5 4" xfId="1152" xr:uid="{00000000-0005-0000-0000-0000C1040000}"/>
    <cellStyle name="Entrada 5 4 10" xfId="9348" xr:uid="{90F8548D-35CB-4B63-8B98-55D903993088}"/>
    <cellStyle name="Entrada 5 4 11" xfId="3663" xr:uid="{6558A718-1517-4E94-AF2F-C7D49308541E}"/>
    <cellStyle name="Entrada 5 4 12" xfId="11233" xr:uid="{D74AC6ED-A481-41E3-B647-D2658BFD3AFA}"/>
    <cellStyle name="Entrada 5 4 2" xfId="5420" xr:uid="{1C70C425-5DDF-41CD-893B-99DA7864A6DF}"/>
    <cellStyle name="Entrada 5 4 2 10" xfId="15541" xr:uid="{E35E0DCD-7764-4D79-8E68-55E61442843A}"/>
    <cellStyle name="Entrada 5 4 2 2" xfId="6895" xr:uid="{37B327D6-F78D-48EB-87BC-AF965568E5CB}"/>
    <cellStyle name="Entrada 5 4 2 3" xfId="8116" xr:uid="{7097B1EB-A4AD-4437-9CF2-D937B9ED981C}"/>
    <cellStyle name="Entrada 5 4 2 4" xfId="9372" xr:uid="{95C6DFCC-0980-43E6-B7A3-AA1FF77C43F8}"/>
    <cellStyle name="Entrada 5 4 2 5" xfId="10603" xr:uid="{1A2605B0-B583-4804-9233-D62BC30BC3BA}"/>
    <cellStyle name="Entrada 5 4 2 6" xfId="11780" xr:uid="{467FAB21-19E1-41BF-B449-C5CE627A3E7C}"/>
    <cellStyle name="Entrada 5 4 2 7" xfId="12899" xr:uid="{A2F44985-0292-414F-AF8A-EE187B244ED8}"/>
    <cellStyle name="Entrada 5 4 2 8" xfId="14007" xr:uid="{667984F3-60C5-4CD6-9F95-EBB81089B7F4}"/>
    <cellStyle name="Entrada 5 4 2 9" xfId="14949" xr:uid="{74A9F007-6CF7-4331-804F-1008FFAF3A7E}"/>
    <cellStyle name="Entrada 5 4 3" xfId="3798" xr:uid="{DED20447-1F42-4AA6-9896-82E847BD0E7A}"/>
    <cellStyle name="Entrada 5 4 4" xfId="3510" xr:uid="{621C996A-E38B-41BE-BDB1-66CAC46AB320}"/>
    <cellStyle name="Entrada 5 4 5" xfId="3719" xr:uid="{2BC780F3-E004-43FB-9D61-2BB4642B9B0C}"/>
    <cellStyle name="Entrada 5 4 6" xfId="5186" xr:uid="{D67F62B8-A162-47CB-836F-03E963FE76A1}"/>
    <cellStyle name="Entrada 5 4 7" xfId="3747" xr:uid="{10ABD564-B049-430F-AE3A-2E59F70215E5}"/>
    <cellStyle name="Entrada 5 4 8" xfId="3443" xr:uid="{986DE4FE-AF61-44FD-999F-529D7CB5D0A5}"/>
    <cellStyle name="Entrada 5 4 9" xfId="3631" xr:uid="{A0DA1529-F339-46D3-A14A-3330308A3260}"/>
    <cellStyle name="Entrada 5 5" xfId="1153" xr:uid="{00000000-0005-0000-0000-0000C2040000}"/>
    <cellStyle name="Entrada 5 5 10" xfId="7619" xr:uid="{ED5A442A-AE1D-43D6-98BE-35BC72E403FE}"/>
    <cellStyle name="Entrada 5 5 11" xfId="3664" xr:uid="{0B41D977-93F2-42B2-B2EB-0DE256BB061F}"/>
    <cellStyle name="Entrada 5 5 12" xfId="11523" xr:uid="{87CC7615-11F6-4A93-9E7D-C65AA2CA4AE9}"/>
    <cellStyle name="Entrada 5 5 2" xfId="5421" xr:uid="{17C9B353-D4F6-4981-9AFD-5ADB3472B3E8}"/>
    <cellStyle name="Entrada 5 5 2 10" xfId="15542" xr:uid="{FBF3A594-CDCA-4127-B20B-9A507608A34F}"/>
    <cellStyle name="Entrada 5 5 2 2" xfId="6896" xr:uid="{AF7825AC-5059-4625-92EB-91862E68F34A}"/>
    <cellStyle name="Entrada 5 5 2 3" xfId="8117" xr:uid="{FFF312C2-DFBD-450F-BAC3-A3F56F1C41DA}"/>
    <cellStyle name="Entrada 5 5 2 4" xfId="9373" xr:uid="{39BA2642-8DF3-4F34-85EF-3B9973B081BA}"/>
    <cellStyle name="Entrada 5 5 2 5" xfId="10604" xr:uid="{91BCC66E-CE4A-4D4B-B84B-608174B9FD0E}"/>
    <cellStyle name="Entrada 5 5 2 6" xfId="11781" xr:uid="{A2F4DBE2-781A-42D9-BE50-2BF79031033F}"/>
    <cellStyle name="Entrada 5 5 2 7" xfId="12900" xr:uid="{BA5B2D6C-9B59-4478-9EF0-7F2F31709DCE}"/>
    <cellStyle name="Entrada 5 5 2 8" xfId="14008" xr:uid="{A0D6CF82-D404-43C0-835A-3A714FDA1CCE}"/>
    <cellStyle name="Entrada 5 5 2 9" xfId="14950" xr:uid="{4DCA55E9-C8E6-4017-A9FD-ED62A76083B3}"/>
    <cellStyle name="Entrada 5 5 3" xfId="3799" xr:uid="{B69AF68E-55B1-4BAE-9442-89033B96FFA0}"/>
    <cellStyle name="Entrada 5 5 4" xfId="3509" xr:uid="{F6FB7551-385E-4B75-AF83-3903930CF5FF}"/>
    <cellStyle name="Entrada 5 5 5" xfId="3720" xr:uid="{A918C50F-8EC5-4B51-8400-0FD7402AAD15}"/>
    <cellStyle name="Entrada 5 5 6" xfId="4801" xr:uid="{3432032B-B76D-47A2-935D-41354DD03F15}"/>
    <cellStyle name="Entrada 5 5 7" xfId="3748" xr:uid="{F4D100DA-8D04-4C3B-B41F-D36DA54AAB24}"/>
    <cellStyle name="Entrada 5 5 8" xfId="3442" xr:uid="{434A0138-80F0-404C-BF5D-40DFA83E4D79}"/>
    <cellStyle name="Entrada 5 5 9" xfId="3632" xr:uid="{F29D5A20-C12E-41BD-9659-D03958F93E99}"/>
    <cellStyle name="Entrada 5 6" xfId="5417" xr:uid="{173B4F44-C393-4401-B631-EB4CEACE0DC1}"/>
    <cellStyle name="Entrada 5 6 10" xfId="15538" xr:uid="{1618A3C7-BE59-49BC-B914-E6D29707613A}"/>
    <cellStyle name="Entrada 5 6 2" xfId="6892" xr:uid="{3E053912-8018-4DBA-8353-226E966AA06D}"/>
    <cellStyle name="Entrada 5 6 3" xfId="8113" xr:uid="{087D559C-893A-4085-BFF7-3AEAB738A59D}"/>
    <cellStyle name="Entrada 5 6 4" xfId="9369" xr:uid="{7B7CD9C2-8387-4570-A0AD-08221F6154BA}"/>
    <cellStyle name="Entrada 5 6 5" xfId="10600" xr:uid="{FC43D8EE-E865-40DD-898B-A4FDB013B488}"/>
    <cellStyle name="Entrada 5 6 6" xfId="11777" xr:uid="{FDA40057-5E0A-481D-BBFD-1AFDD817E4A0}"/>
    <cellStyle name="Entrada 5 6 7" xfId="12896" xr:uid="{2C825B02-CCD2-4523-99B9-A1AA89E0FAEE}"/>
    <cellStyle name="Entrada 5 6 8" xfId="14004" xr:uid="{425FDBDE-D6A5-4ABC-8134-4D2479104429}"/>
    <cellStyle name="Entrada 5 6 9" xfId="14946" xr:uid="{BA2E4030-80B5-4D7E-9606-836F11D160ED}"/>
    <cellStyle name="Entrada 5 7" xfId="3795" xr:uid="{90FD87F2-99D4-4BDF-A467-8BD49616EEC8}"/>
    <cellStyle name="Entrada 5 8" xfId="3513" xr:uid="{9024D966-69C3-4DAE-81BB-D7F3D7BBB913}"/>
    <cellStyle name="Entrada 5 9" xfId="3716" xr:uid="{F5204F09-B87F-4DB5-88CE-1E9B8CD664ED}"/>
    <cellStyle name="Entrada 6" xfId="1154" xr:uid="{00000000-0005-0000-0000-0000C3040000}"/>
    <cellStyle name="Entrada 6 10" xfId="4800" xr:uid="{3F07C2BB-3716-4952-ABC9-5D201B77E85D}"/>
    <cellStyle name="Entrada 6 11" xfId="6284" xr:uid="{831BA421-7F50-4049-89B2-763F1BCD35E9}"/>
    <cellStyle name="Entrada 6 12" xfId="7510" xr:uid="{3E8844A1-5E55-4674-BFAD-644BA7D958C4}"/>
    <cellStyle name="Entrada 6 13" xfId="3633" xr:uid="{9EA3433E-70A8-4BDB-AEF7-E8627EEA4571}"/>
    <cellStyle name="Entrada 6 14" xfId="9098" xr:uid="{D4A92DD0-ABAE-4F09-8716-6EB900A417DF}"/>
    <cellStyle name="Entrada 6 15" xfId="3665" xr:uid="{6CF172BF-ABAB-4C3D-90E7-5C72674B7F7C}"/>
    <cellStyle name="Entrada 6 16" xfId="11524" xr:uid="{EA139836-347B-42B8-AD81-60751BCC21DC}"/>
    <cellStyle name="Entrada 6 2" xfId="1155" xr:uid="{00000000-0005-0000-0000-0000C4040000}"/>
    <cellStyle name="Entrada 6 2 10" xfId="11581" xr:uid="{CED2EDFD-FC3C-4B72-8524-7C8B89F9E685}"/>
    <cellStyle name="Entrada 6 2 11" xfId="3666" xr:uid="{6FFC0001-668D-4AD1-B3EB-90FCB49C0B92}"/>
    <cellStyle name="Entrada 6 2 12" xfId="11525" xr:uid="{F38F87CA-0ED6-4D79-9697-6D764E21B936}"/>
    <cellStyle name="Entrada 6 2 2" xfId="5423" xr:uid="{4C15C3B9-2E52-4AAD-AF64-CC405C276697}"/>
    <cellStyle name="Entrada 6 2 2 10" xfId="15544" xr:uid="{4822FCBC-6B3E-412B-A837-29A2049DEB8C}"/>
    <cellStyle name="Entrada 6 2 2 2" xfId="6898" xr:uid="{621F6618-DF2A-4D42-8F61-FCA366AE4855}"/>
    <cellStyle name="Entrada 6 2 2 3" xfId="8119" xr:uid="{C90A341D-618D-4B17-B9E9-54097F35906C}"/>
    <cellStyle name="Entrada 6 2 2 4" xfId="9375" xr:uid="{A83A53BA-2095-4651-817F-FB34FBE8090B}"/>
    <cellStyle name="Entrada 6 2 2 5" xfId="10606" xr:uid="{F73993ED-ADA5-417A-9DA7-1482E5421B75}"/>
    <cellStyle name="Entrada 6 2 2 6" xfId="11783" xr:uid="{4478C34F-3E12-4D3E-AEA6-F002F2BB154F}"/>
    <cellStyle name="Entrada 6 2 2 7" xfId="12902" xr:uid="{0C38A073-462B-462B-A174-E9604CA7871E}"/>
    <cellStyle name="Entrada 6 2 2 8" xfId="14010" xr:uid="{449AD3E5-28A4-476E-A653-8BF32F86A3B9}"/>
    <cellStyle name="Entrada 6 2 2 9" xfId="14952" xr:uid="{AFA9F05E-D17A-485F-932B-CC9B7C13399B}"/>
    <cellStyle name="Entrada 6 2 3" xfId="3801" xr:uid="{66835247-8C2A-4DB8-A86D-6835C8B4C7E2}"/>
    <cellStyle name="Entrada 6 2 4" xfId="3507" xr:uid="{15E13BC6-4D1B-4777-BF6B-142DD04F7768}"/>
    <cellStyle name="Entrada 6 2 5" xfId="3722" xr:uid="{2B65BA79-422C-4BCC-8763-FAA3E9A5BCB6}"/>
    <cellStyle name="Entrada 6 2 6" xfId="3123" xr:uid="{FD76F2D1-F2A7-4D29-A44A-7214033A06F5}"/>
    <cellStyle name="Entrada 6 2 7" xfId="3749" xr:uid="{4D000330-5DFF-4CEE-91DE-69607C660388}"/>
    <cellStyle name="Entrada 6 2 8" xfId="3441" xr:uid="{E7C2B897-ED7C-44F5-9029-D8C80B949AB3}"/>
    <cellStyle name="Entrada 6 2 9" xfId="3634" xr:uid="{2DD45289-1299-495D-B0C1-F776130E0303}"/>
    <cellStyle name="Entrada 6 3" xfId="1156" xr:uid="{00000000-0005-0000-0000-0000C5040000}"/>
    <cellStyle name="Entrada 6 3 10" xfId="10091" xr:uid="{1ED87E35-B0D6-423D-A7CB-AD76701F9F62}"/>
    <cellStyle name="Entrada 6 3 11" xfId="12697" xr:uid="{E696B8DD-6900-464C-B68B-031BC290C8CA}"/>
    <cellStyle name="Entrada 6 3 12" xfId="11526" xr:uid="{03AC00E3-502F-4582-8CB8-DEEB0C6AE115}"/>
    <cellStyle name="Entrada 6 3 2" xfId="5424" xr:uid="{DFE2C1BA-7A62-4CB9-9E1C-9C65B2765C72}"/>
    <cellStyle name="Entrada 6 3 2 10" xfId="15545" xr:uid="{F97D152A-99D6-48EC-B58F-BDAC50CF41A5}"/>
    <cellStyle name="Entrada 6 3 2 2" xfId="6899" xr:uid="{0B6D7599-6C68-4909-847D-81070DD4B2AD}"/>
    <cellStyle name="Entrada 6 3 2 3" xfId="8120" xr:uid="{32F42256-E6DA-4286-83A3-D01B1AF20B67}"/>
    <cellStyle name="Entrada 6 3 2 4" xfId="9376" xr:uid="{6E6B60D2-B36A-4E7E-9B9C-D3CC13A116FA}"/>
    <cellStyle name="Entrada 6 3 2 5" xfId="10607" xr:uid="{F2D0D80F-A3D1-4591-BCAD-5AF1447EF6EB}"/>
    <cellStyle name="Entrada 6 3 2 6" xfId="11784" xr:uid="{8B0F109E-678D-4B03-9304-018E6CFA06A0}"/>
    <cellStyle name="Entrada 6 3 2 7" xfId="12903" xr:uid="{FBBEC349-C306-457B-A89C-AB8EB9F7014A}"/>
    <cellStyle name="Entrada 6 3 2 8" xfId="14011" xr:uid="{95F1E946-4A11-4456-9027-000F5ABC1470}"/>
    <cellStyle name="Entrada 6 3 2 9" xfId="14953" xr:uid="{DB732A79-E3EC-4DB1-ADC6-8802BBF96984}"/>
    <cellStyle name="Entrada 6 3 3" xfId="3802" xr:uid="{99134E9B-22E7-4367-A6A9-2AA3CEB34AD3}"/>
    <cellStyle name="Entrada 6 3 4" xfId="3506" xr:uid="{3C425C8D-B1C5-4082-B349-4C2308CA119C}"/>
    <cellStyle name="Entrada 6 3 5" xfId="3723" xr:uid="{210400C4-10AF-4514-92C2-5389C19D231B}"/>
    <cellStyle name="Entrada 6 3 6" xfId="3122" xr:uid="{1540C065-6E70-4ACA-AEDE-0D027CD07809}"/>
    <cellStyle name="Entrada 6 3 7" xfId="3750" xr:uid="{BDFE0FE4-DE07-4958-B91B-5FA94B1D93B1}"/>
    <cellStyle name="Entrada 6 3 8" xfId="3440" xr:uid="{42B9125C-E6EA-445A-8C69-150B6BA7571B}"/>
    <cellStyle name="Entrada 6 3 9" xfId="3635" xr:uid="{2E128673-0E92-4574-96DA-15716A72BD14}"/>
    <cellStyle name="Entrada 6 4" xfId="1157" xr:uid="{00000000-0005-0000-0000-0000C6040000}"/>
    <cellStyle name="Entrada 6 4 10" xfId="10111" xr:uid="{2D7CCAFC-CCC9-45D4-BF23-959F8A31CD3F}"/>
    <cellStyle name="Entrada 6 4 11" xfId="11225" xr:uid="{C8C2F23E-08CE-4B65-8DDA-5D91D1DB88F8}"/>
    <cellStyle name="Entrada 6 4 12" xfId="12308" xr:uid="{6D27D38D-9DE9-4823-8AC4-3E1630090A65}"/>
    <cellStyle name="Entrada 6 4 2" xfId="5425" xr:uid="{C3B385FF-C8BF-414D-BCBC-C49D4C8D33FB}"/>
    <cellStyle name="Entrada 6 4 2 10" xfId="15546" xr:uid="{53799A77-85F3-4D3F-B47A-345E1F3708C3}"/>
    <cellStyle name="Entrada 6 4 2 2" xfId="6900" xr:uid="{EE4EA284-6648-476C-94FF-882EAAF9D1A7}"/>
    <cellStyle name="Entrada 6 4 2 3" xfId="8121" xr:uid="{4E9DD64E-2D7F-4EE3-BDFF-E5E811276D3E}"/>
    <cellStyle name="Entrada 6 4 2 4" xfId="9377" xr:uid="{F711EDCC-411C-46A0-804C-1F568B0CB2F2}"/>
    <cellStyle name="Entrada 6 4 2 5" xfId="10608" xr:uid="{DF676786-0F19-49CE-AD65-1BB8427270B9}"/>
    <cellStyle name="Entrada 6 4 2 6" xfId="11785" xr:uid="{BD9F7F1B-92D9-4050-A2DF-8A140DC35630}"/>
    <cellStyle name="Entrada 6 4 2 7" xfId="12904" xr:uid="{590B3ADB-5E0B-4625-BB21-13B07B35C591}"/>
    <cellStyle name="Entrada 6 4 2 8" xfId="14012" xr:uid="{07220E45-32C8-4866-8BF8-009A3A4D146E}"/>
    <cellStyle name="Entrada 6 4 2 9" xfId="14954" xr:uid="{9E0154F0-EFBB-4610-9B75-E19934E9C254}"/>
    <cellStyle name="Entrada 6 4 3" xfId="3803" xr:uid="{94D12D3C-9D60-4CBD-9DFA-CA09C32750B9}"/>
    <cellStyle name="Entrada 6 4 4" xfId="3505" xr:uid="{26B4BEC8-E57B-415C-9CB4-B40E1EFF5235}"/>
    <cellStyle name="Entrada 6 4 5" xfId="3724" xr:uid="{D0AF0225-644F-4418-9D6E-1985AC9FA65D}"/>
    <cellStyle name="Entrada 6 4 6" xfId="3121" xr:uid="{82175F39-4FF9-48F6-BF38-9FF505D06ACC}"/>
    <cellStyle name="Entrada 6 4 7" xfId="3751" xr:uid="{83219EB9-B24C-420A-BD1E-28D88CD5008D}"/>
    <cellStyle name="Entrada 6 4 8" xfId="3439" xr:uid="{F0C57ED5-68ED-4D16-9A08-493590EB7802}"/>
    <cellStyle name="Entrada 6 4 9" xfId="3636" xr:uid="{50851321-2F90-4FF6-AEFD-2B17980CE038}"/>
    <cellStyle name="Entrada 6 5" xfId="1158" xr:uid="{00000000-0005-0000-0000-0000C7040000}"/>
    <cellStyle name="Entrada 6 5 10" xfId="10098" xr:uid="{EC531F92-7C3D-4AD0-8720-37B170912FDB}"/>
    <cellStyle name="Entrada 6 5 11" xfId="11224" xr:uid="{0AAC763B-2391-4A19-AA59-E97C88BCCCDA}"/>
    <cellStyle name="Entrada 6 5 12" xfId="11527" xr:uid="{3968FE92-B0AD-44A1-8CD6-8A01EE845C8A}"/>
    <cellStyle name="Entrada 6 5 2" xfId="5426" xr:uid="{8C53276B-0DDE-49AA-BB25-E7FAE36D43BF}"/>
    <cellStyle name="Entrada 6 5 2 10" xfId="15547" xr:uid="{E2CF034D-62AC-4825-BCD9-C1AA525A0E2B}"/>
    <cellStyle name="Entrada 6 5 2 2" xfId="6901" xr:uid="{61BDFE5A-937F-4377-8F6C-E4C6034BF905}"/>
    <cellStyle name="Entrada 6 5 2 3" xfId="8122" xr:uid="{E8645D04-95A4-4818-9744-C982F6260EA9}"/>
    <cellStyle name="Entrada 6 5 2 4" xfId="9378" xr:uid="{123B0292-E752-4A14-84D5-281E2545BB66}"/>
    <cellStyle name="Entrada 6 5 2 5" xfId="10609" xr:uid="{3D8D5B5F-997C-4EA0-8B16-45D4AF9C4563}"/>
    <cellStyle name="Entrada 6 5 2 6" xfId="11786" xr:uid="{2458212C-AB44-4B27-9D24-D18D249A9AA0}"/>
    <cellStyle name="Entrada 6 5 2 7" xfId="12905" xr:uid="{8779A884-50EA-4851-85A1-94DFBFF124D8}"/>
    <cellStyle name="Entrada 6 5 2 8" xfId="14013" xr:uid="{4D90A21F-A958-4923-A533-5317119D1F81}"/>
    <cellStyle name="Entrada 6 5 2 9" xfId="14955" xr:uid="{C85E8F13-7E6E-4C5D-869F-4187708D0955}"/>
    <cellStyle name="Entrada 6 5 3" xfId="3804" xr:uid="{2CAB85C1-CE96-43CB-91A9-2CE252C01B88}"/>
    <cellStyle name="Entrada 6 5 4" xfId="3504" xr:uid="{5A899C6F-7C83-47B1-9088-EE9A78728A28}"/>
    <cellStyle name="Entrada 6 5 5" xfId="3725" xr:uid="{2F75A9FC-4EF4-42F9-8931-77F2E43A5C2E}"/>
    <cellStyle name="Entrada 6 5 6" xfId="3120" xr:uid="{F6569E25-ECC3-4FFC-B88A-3090BCDC133A}"/>
    <cellStyle name="Entrada 6 5 7" xfId="4810" xr:uid="{64F3BBEF-4BBC-48A8-B97B-E6C0FDCBA32B}"/>
    <cellStyle name="Entrada 6 5 8" xfId="3438" xr:uid="{6CB11A67-C1D4-4709-A860-2C512295E952}"/>
    <cellStyle name="Entrada 6 5 9" xfId="3637" xr:uid="{A358C5E2-7DBA-4F0C-A074-E47FA4B89592}"/>
    <cellStyle name="Entrada 6 6" xfId="5422" xr:uid="{A9B8C383-2E06-44D6-976E-30600DDC430F}"/>
    <cellStyle name="Entrada 6 6 10" xfId="15543" xr:uid="{E8A81501-D592-4AF6-B6BE-4B2A152463D1}"/>
    <cellStyle name="Entrada 6 6 2" xfId="6897" xr:uid="{235B0B2E-E63A-4D34-9A0A-97B57394BCA5}"/>
    <cellStyle name="Entrada 6 6 3" xfId="8118" xr:uid="{DD4A8E37-EBCB-4E6A-A954-FD36B05254E2}"/>
    <cellStyle name="Entrada 6 6 4" xfId="9374" xr:uid="{1856DBD2-3B7A-4C6A-8CAA-CBB5BF63D2E0}"/>
    <cellStyle name="Entrada 6 6 5" xfId="10605" xr:uid="{3BB7FC0F-4CC9-4735-9F0B-DA4E7C3D0406}"/>
    <cellStyle name="Entrada 6 6 6" xfId="11782" xr:uid="{0336EF38-D71E-410E-8487-6F6A2AD2DC48}"/>
    <cellStyle name="Entrada 6 6 7" xfId="12901" xr:uid="{F997CF5A-D46A-474F-A803-F3E5A2C6F71D}"/>
    <cellStyle name="Entrada 6 6 8" xfId="14009" xr:uid="{C6B52404-EDFE-4D07-ABDD-88BF4B4A44FC}"/>
    <cellStyle name="Entrada 6 6 9" xfId="14951" xr:uid="{E579192D-2F98-4FDA-8557-E79A2259394B}"/>
    <cellStyle name="Entrada 6 7" xfId="3800" xr:uid="{49CCF07C-0F55-4AD3-B659-60E28F105D34}"/>
    <cellStyle name="Entrada 6 8" xfId="3508" xr:uid="{8B7A2296-B853-47F2-A391-97FDD9CEC8BA}"/>
    <cellStyle name="Entrada 6 9" xfId="3721" xr:uid="{F8AFBF28-A43A-49B2-A9DF-918EF7D8ECE2}"/>
    <cellStyle name="Entrada 7" xfId="1159" xr:uid="{00000000-0005-0000-0000-0000C8040000}"/>
    <cellStyle name="Entrada 7 10" xfId="6699" xr:uid="{9F606260-8713-474D-B678-1ADD4546B224}"/>
    <cellStyle name="Entrada 7 11" xfId="3752" xr:uid="{DDEA0D17-E2F1-4434-BFB0-A10186FACFF8}"/>
    <cellStyle name="Entrada 7 12" xfId="9168" xr:uid="{A6221E79-0A2B-46DC-BE15-EF05A95CABA8}"/>
    <cellStyle name="Entrada 7 13" xfId="3638" xr:uid="{E268F0BA-6485-4793-9777-4BC8AC524A1A}"/>
    <cellStyle name="Entrada 7 14" xfId="10075" xr:uid="{1C60FD34-10C7-48AC-B935-C84805F915BB}"/>
    <cellStyle name="Entrada 7 15" xfId="11223" xr:uid="{AAA87471-D265-4AD5-B2E9-0B26B88DB96A}"/>
    <cellStyle name="Entrada 7 16" xfId="11528" xr:uid="{0F54BADB-3836-4A15-9B97-FF2E389FED70}"/>
    <cellStyle name="Entrada 7 2" xfId="1160" xr:uid="{00000000-0005-0000-0000-0000C9040000}"/>
    <cellStyle name="Entrada 7 2 10" xfId="11806" xr:uid="{D8E03D1C-9631-43AC-B820-9CBD6BCAD84E}"/>
    <cellStyle name="Entrada 7 2 11" xfId="11222" xr:uid="{F7E3A417-3E2F-4599-A86A-BE3B05A2AEC2}"/>
    <cellStyle name="Entrada 7 2 12" xfId="11529" xr:uid="{BB730963-E3ED-455D-A0AC-6EED61178D0B}"/>
    <cellStyle name="Entrada 7 2 2" xfId="5428" xr:uid="{9D2C847E-2069-491E-B701-01647F2996F1}"/>
    <cellStyle name="Entrada 7 2 2 10" xfId="15549" xr:uid="{67E69098-87D5-4847-B229-52155D752C9B}"/>
    <cellStyle name="Entrada 7 2 2 2" xfId="6903" xr:uid="{61ECD48C-8A7D-4F53-AB11-B77432E9BA72}"/>
    <cellStyle name="Entrada 7 2 2 3" xfId="8124" xr:uid="{FA50F94B-6256-4167-B4D6-41B9AC9D2170}"/>
    <cellStyle name="Entrada 7 2 2 4" xfId="9380" xr:uid="{21047D63-8471-4EDB-8C7D-6AD9177F88D0}"/>
    <cellStyle name="Entrada 7 2 2 5" xfId="10611" xr:uid="{79E4B7FA-052F-4BF7-8C76-80945C94509E}"/>
    <cellStyle name="Entrada 7 2 2 6" xfId="11788" xr:uid="{38984884-C6C8-43FD-B2B0-5EB1BEF4309C}"/>
    <cellStyle name="Entrada 7 2 2 7" xfId="12907" xr:uid="{17ECEBA2-5D04-4D96-8711-6979F06EE922}"/>
    <cellStyle name="Entrada 7 2 2 8" xfId="14015" xr:uid="{5B6155ED-EF54-499B-9990-6D0F46857E5F}"/>
    <cellStyle name="Entrada 7 2 2 9" xfId="14957" xr:uid="{4E477BED-9812-46FB-9B8B-26C8AD3F8EBA}"/>
    <cellStyle name="Entrada 7 2 3" xfId="3806" xr:uid="{227C7E8A-831A-4D34-B875-ADD6BC48AE75}"/>
    <cellStyle name="Entrada 7 2 4" xfId="3502" xr:uid="{5EFE4570-F172-45A3-992A-3018B6DA7EEC}"/>
    <cellStyle name="Entrada 7 2 5" xfId="3727" xr:uid="{603694FA-1A82-4E2E-B54C-969A989E09E9}"/>
    <cellStyle name="Entrada 7 2 6" xfId="3119" xr:uid="{F261BBA7-3F6A-4641-B4C8-5DCC5C7A80C3}"/>
    <cellStyle name="Entrada 7 2 7" xfId="3753" xr:uid="{6C2FB48B-6898-4AFB-8F4A-29C8E913AF8F}"/>
    <cellStyle name="Entrada 7 2 8" xfId="7509" xr:uid="{F9BC55E8-5479-4A1F-8660-E34DE5289BCE}"/>
    <cellStyle name="Entrada 7 2 9" xfId="3639" xr:uid="{CC64305F-C8BF-4D4F-A137-43E92A80441E}"/>
    <cellStyle name="Entrada 7 3" xfId="1161" xr:uid="{00000000-0005-0000-0000-0000CA040000}"/>
    <cellStyle name="Entrada 7 3 10" xfId="12153" xr:uid="{7E96FA4F-1EED-469F-9CAD-B3EDC768880C}"/>
    <cellStyle name="Entrada 7 3 11" xfId="3667" xr:uid="{3F5F43C4-FDE2-4764-8319-8345132F88E0}"/>
    <cellStyle name="Entrada 7 3 12" xfId="11530" xr:uid="{3FA7B100-A47A-4729-8B58-2459C12166FF}"/>
    <cellStyle name="Entrada 7 3 2" xfId="5429" xr:uid="{3842FD6A-CCDA-46C0-846C-A630EAE645B2}"/>
    <cellStyle name="Entrada 7 3 2 10" xfId="15550" xr:uid="{B63EAA81-9F1E-4761-B474-0D4975E3E18D}"/>
    <cellStyle name="Entrada 7 3 2 2" xfId="6904" xr:uid="{33C20584-2590-4E44-A34A-A36865966F2B}"/>
    <cellStyle name="Entrada 7 3 2 3" xfId="8125" xr:uid="{097ABFD9-AFDB-4E59-A52D-7D42572C27D7}"/>
    <cellStyle name="Entrada 7 3 2 4" xfId="9381" xr:uid="{B9EC2619-6807-4693-AD7F-CB049A8D0843}"/>
    <cellStyle name="Entrada 7 3 2 5" xfId="10612" xr:uid="{654EBC39-BD96-4B02-B3F9-E4B90DA1DF9A}"/>
    <cellStyle name="Entrada 7 3 2 6" xfId="11789" xr:uid="{3DC2F665-AB91-4D18-95D7-BFEA52717AFB}"/>
    <cellStyle name="Entrada 7 3 2 7" xfId="12908" xr:uid="{D7825BB2-CB28-4FDB-856F-50AE9416274A}"/>
    <cellStyle name="Entrada 7 3 2 8" xfId="14016" xr:uid="{FDA1B644-55E4-4AA6-A304-1B7994F8CBA4}"/>
    <cellStyle name="Entrada 7 3 2 9" xfId="14958" xr:uid="{B2C44252-58AF-46F0-A134-8819D2F9255D}"/>
    <cellStyle name="Entrada 7 3 3" xfId="3807" xr:uid="{23C03F66-A6FA-4D86-8578-E69B8F302423}"/>
    <cellStyle name="Entrada 7 3 4" xfId="3501" xr:uid="{9D74B870-723F-4765-88AA-5BA7FC64729A}"/>
    <cellStyle name="Entrada 7 3 5" xfId="3728" xr:uid="{CF34B9AB-6DE6-47B8-9331-10874D3D0696}"/>
    <cellStyle name="Entrada 7 3 6" xfId="3118" xr:uid="{3373C741-4E7B-44D8-887F-EE99103E0D9D}"/>
    <cellStyle name="Entrada 7 3 7" xfId="3754" xr:uid="{26D8C45C-CF52-4D10-BC00-2BD255940493}"/>
    <cellStyle name="Entrada 7 3 8" xfId="7508" xr:uid="{6A0CC586-F41B-4851-8677-079C58F11471}"/>
    <cellStyle name="Entrada 7 3 9" xfId="3640" xr:uid="{3FA2F635-B901-4236-8ACB-CCCE1632420A}"/>
    <cellStyle name="Entrada 7 4" xfId="1162" xr:uid="{00000000-0005-0000-0000-0000CB040000}"/>
    <cellStyle name="Entrada 7 4 10" xfId="10167" xr:uid="{85FB0439-E0E0-470E-A1F0-26CDEAD532AF}"/>
    <cellStyle name="Entrada 7 4 11" xfId="3668" xr:uid="{1C86A166-BFCA-4385-A630-819ED7D43E4C}"/>
    <cellStyle name="Entrada 7 4 12" xfId="13833" xr:uid="{34124DF9-7B8A-47F2-A96C-D3D0FCF0750C}"/>
    <cellStyle name="Entrada 7 4 2" xfId="5430" xr:uid="{90820A5E-2CCD-4D10-BF50-0996761FD71F}"/>
    <cellStyle name="Entrada 7 4 2 10" xfId="15551" xr:uid="{E2FDA605-435E-43FB-9A42-4686449F4A80}"/>
    <cellStyle name="Entrada 7 4 2 2" xfId="6905" xr:uid="{88DC8F72-9366-4BBC-9452-FF730AA4DE0E}"/>
    <cellStyle name="Entrada 7 4 2 3" xfId="8126" xr:uid="{A1B490C1-EB55-4883-9A0F-DEF974020FDA}"/>
    <cellStyle name="Entrada 7 4 2 4" xfId="9382" xr:uid="{89758D87-9A33-485B-9DA5-9ABFE9FF250D}"/>
    <cellStyle name="Entrada 7 4 2 5" xfId="10613" xr:uid="{2EFC305E-326A-47E9-B48A-89DEA9813C64}"/>
    <cellStyle name="Entrada 7 4 2 6" xfId="11790" xr:uid="{AA4018DF-A289-4F7D-A738-24FCC6F6502A}"/>
    <cellStyle name="Entrada 7 4 2 7" xfId="12909" xr:uid="{DBB709BF-A012-4BD4-B3B9-3883576CE2D5}"/>
    <cellStyle name="Entrada 7 4 2 8" xfId="14017" xr:uid="{37BC2D73-E9A6-4F7C-802A-698A38BF6705}"/>
    <cellStyle name="Entrada 7 4 2 9" xfId="14959" xr:uid="{8EB2059C-D3A8-4F28-8A60-455140E588B2}"/>
    <cellStyle name="Entrada 7 4 3" xfId="3808" xr:uid="{90D3A9DE-AB77-459A-ACD8-ABB6D19AEB0A}"/>
    <cellStyle name="Entrada 7 4 4" xfId="3500" xr:uid="{6C50F76E-5FAD-4BD6-914C-EBB9240A4DCB}"/>
    <cellStyle name="Entrada 7 4 5" xfId="3729" xr:uid="{1731D258-B637-4331-B64E-B1AC777CC7A0}"/>
    <cellStyle name="Entrada 7 4 6" xfId="6705" xr:uid="{B3B58DE5-7B5C-41DB-B706-7A2DBA1C09DA}"/>
    <cellStyle name="Entrada 7 4 7" xfId="3755" xr:uid="{6F4DB92E-1944-4C6A-968C-0210659A04A3}"/>
    <cellStyle name="Entrada 7 4 8" xfId="7507" xr:uid="{BB4B3A2C-B609-44B3-972E-600601DE689D}"/>
    <cellStyle name="Entrada 7 4 9" xfId="3641" xr:uid="{46D5E54F-1B85-49D7-931A-E1A0A3E9AC17}"/>
    <cellStyle name="Entrada 7 5" xfId="1163" xr:uid="{00000000-0005-0000-0000-0000CC040000}"/>
    <cellStyle name="Entrada 7 5 10" xfId="10081" xr:uid="{820F2D66-FFF9-4CF4-B79F-3DCAF5F03B18}"/>
    <cellStyle name="Entrada 7 5 11" xfId="3669" xr:uid="{D5872ADA-8B7B-4D75-A1B3-63FB77B8D5EB}"/>
    <cellStyle name="Entrada 7 5 12" xfId="12307" xr:uid="{66F286BA-D918-4E2C-8D04-94C22DACA9C5}"/>
    <cellStyle name="Entrada 7 5 2" xfId="5431" xr:uid="{22E3F11C-CF88-4B89-962C-5E0DBA2A696B}"/>
    <cellStyle name="Entrada 7 5 2 10" xfId="15552" xr:uid="{7024B97C-D914-4A18-9BFD-2D7992BB7E42}"/>
    <cellStyle name="Entrada 7 5 2 2" xfId="6906" xr:uid="{F78DCE9B-5600-4B0B-80A4-EBFAD2D598C1}"/>
    <cellStyle name="Entrada 7 5 2 3" xfId="8127" xr:uid="{004F8FFA-FC28-4089-81E4-20EEFC54BD00}"/>
    <cellStyle name="Entrada 7 5 2 4" xfId="9383" xr:uid="{58BADDBA-55E4-4784-960F-65C181184749}"/>
    <cellStyle name="Entrada 7 5 2 5" xfId="10614" xr:uid="{BB92C84D-D83A-43F0-A5FD-FD1C8234EE93}"/>
    <cellStyle name="Entrada 7 5 2 6" xfId="11791" xr:uid="{917072E1-69CC-4872-B2EF-CCC648AB6238}"/>
    <cellStyle name="Entrada 7 5 2 7" xfId="12910" xr:uid="{5CD1B080-C42E-4F32-AB6E-26A05FB8DD49}"/>
    <cellStyle name="Entrada 7 5 2 8" xfId="14018" xr:uid="{D6A4935A-746B-4470-B1BE-ADD32B8467D5}"/>
    <cellStyle name="Entrada 7 5 2 9" xfId="14960" xr:uid="{FA999CC4-16A0-4DF4-B5FA-BD21E4EA998D}"/>
    <cellStyle name="Entrada 7 5 3" xfId="3809" xr:uid="{2798910E-3159-4E7E-BA7F-1F476FFFF38F}"/>
    <cellStyle name="Entrada 7 5 4" xfId="3499" xr:uid="{8BD431AC-47A7-4EF0-AC06-8E94920EE1E3}"/>
    <cellStyle name="Entrada 7 5 5" xfId="3730" xr:uid="{0A27DD03-326A-47B2-9041-3E91D5292314}"/>
    <cellStyle name="Entrada 7 5 6" xfId="3467" xr:uid="{6FC63ED7-6DA9-4747-A7E5-FC365CC2261C}"/>
    <cellStyle name="Entrada 7 5 7" xfId="3756" xr:uid="{1732705A-B5BD-40B3-A7B0-2AD886222CAC}"/>
    <cellStyle name="Entrada 7 5 8" xfId="7506" xr:uid="{BA1D155A-1737-403D-BF95-AA06252C7F20}"/>
    <cellStyle name="Entrada 7 5 9" xfId="10003" xr:uid="{160A4E70-4C46-4C07-9AFF-01B70336390E}"/>
    <cellStyle name="Entrada 7 6" xfId="5427" xr:uid="{839457B1-EE8D-4B2C-BE44-B4CD25547720}"/>
    <cellStyle name="Entrada 7 6 10" xfId="15548" xr:uid="{FEBFA859-2336-4A24-88CD-3D1125668F9A}"/>
    <cellStyle name="Entrada 7 6 2" xfId="6902" xr:uid="{1D59E3BC-544F-4D47-B0B5-53193E6B64FB}"/>
    <cellStyle name="Entrada 7 6 3" xfId="8123" xr:uid="{6C19B032-4887-48FE-A036-F2531146DBD6}"/>
    <cellStyle name="Entrada 7 6 4" xfId="9379" xr:uid="{9B0EC0D4-7983-4C21-ACC0-C00615D9B4DA}"/>
    <cellStyle name="Entrada 7 6 5" xfId="10610" xr:uid="{54FF4836-9CAC-4BB0-841E-8E3BC96D23DE}"/>
    <cellStyle name="Entrada 7 6 6" xfId="11787" xr:uid="{F1EE3E33-CC7E-40EC-8A52-7D33A39FC9A5}"/>
    <cellStyle name="Entrada 7 6 7" xfId="12906" xr:uid="{C39C68F7-7EAE-4500-AA46-C95980EA233A}"/>
    <cellStyle name="Entrada 7 6 8" xfId="14014" xr:uid="{00DC159F-511F-43A6-848F-88EE0BEA3B31}"/>
    <cellStyle name="Entrada 7 6 9" xfId="14956" xr:uid="{926FCE80-1B2C-4716-A022-01A14D81810A}"/>
    <cellStyle name="Entrada 7 7" xfId="3805" xr:uid="{87369330-3324-4853-A363-CB6E215FF159}"/>
    <cellStyle name="Entrada 7 8" xfId="3503" xr:uid="{3458F547-A669-4C70-BE8B-4C9671AD1178}"/>
    <cellStyle name="Entrada 7 9" xfId="3726" xr:uid="{E0382FF1-706A-4FBA-8D7D-A15DBA774F62}"/>
    <cellStyle name="Entrada 8" xfId="1164" xr:uid="{00000000-0005-0000-0000-0000CD040000}"/>
    <cellStyle name="Entrada 8 10" xfId="6917" xr:uid="{96885F94-BC27-49A3-AE12-DBC8D25FC103}"/>
    <cellStyle name="Entrada 8 11" xfId="3757" xr:uid="{D59E3B6C-14BE-4284-822B-109808EAB6C0}"/>
    <cellStyle name="Entrada 8 12" xfId="3437" xr:uid="{71175639-5CB5-4780-8B8B-D69A1D469C1E}"/>
    <cellStyle name="Entrada 8 13" xfId="3642" xr:uid="{2B57A9E8-65A0-4D48-8F3F-9D02C39CA252}"/>
    <cellStyle name="Entrada 8 14" xfId="7592" xr:uid="{52C76950-A0EA-477B-A8C8-8702019307C2}"/>
    <cellStyle name="Entrada 8 15" xfId="4777" xr:uid="{44D74025-A2FC-4A29-9965-5585B8EAA519}"/>
    <cellStyle name="Entrada 8 16" xfId="12306" xr:uid="{2DCDB9A6-C627-4455-9C15-B768E525256C}"/>
    <cellStyle name="Entrada 8 2" xfId="1165" xr:uid="{00000000-0005-0000-0000-0000CE040000}"/>
    <cellStyle name="Entrada 8 2 10" xfId="9099" xr:uid="{A323AE50-051C-4CB2-9948-B2C4D9BC64B0}"/>
    <cellStyle name="Entrada 8 2 11" xfId="12698" xr:uid="{E2284FD9-9083-40E0-BC5F-95561AD186A0}"/>
    <cellStyle name="Entrada 8 2 12" xfId="12305" xr:uid="{4F10E51C-2374-4253-BB86-EFA56DAF6C18}"/>
    <cellStyle name="Entrada 8 2 2" xfId="5433" xr:uid="{44B3D053-617A-448D-93E5-09C90E30E555}"/>
    <cellStyle name="Entrada 8 2 2 10" xfId="15554" xr:uid="{4913D2DF-922D-4A62-AC35-4D805C532BB4}"/>
    <cellStyle name="Entrada 8 2 2 2" xfId="6908" xr:uid="{03054968-1C5D-4CD9-BADF-1D210E98BD63}"/>
    <cellStyle name="Entrada 8 2 2 3" xfId="8129" xr:uid="{D9F3706E-48EF-4506-AF4E-CF5403B54457}"/>
    <cellStyle name="Entrada 8 2 2 4" xfId="9385" xr:uid="{E743A136-0E08-4716-BB09-7CFDC41444C9}"/>
    <cellStyle name="Entrada 8 2 2 5" xfId="10616" xr:uid="{B0396E7B-3728-42E8-9836-75D093FFC114}"/>
    <cellStyle name="Entrada 8 2 2 6" xfId="11793" xr:uid="{A1EEF011-E0CC-42EC-AFA6-5B943972375D}"/>
    <cellStyle name="Entrada 8 2 2 7" xfId="12912" xr:uid="{36B21FE7-5386-4E6D-B2FE-B4A820EE0B17}"/>
    <cellStyle name="Entrada 8 2 2 8" xfId="14020" xr:uid="{2B7A4114-4D44-44F4-AB24-479DBDD70DF2}"/>
    <cellStyle name="Entrada 8 2 2 9" xfId="14962" xr:uid="{CF50D24C-9312-46D3-AE8D-3DBCD7D20AD5}"/>
    <cellStyle name="Entrada 8 2 3" xfId="3811" xr:uid="{C498A057-160E-4BC1-B633-27C7DA083EA2}"/>
    <cellStyle name="Entrada 8 2 4" xfId="3497" xr:uid="{57AE1302-F40C-484F-8D02-A58CC11309AB}"/>
    <cellStyle name="Entrada 8 2 5" xfId="3732" xr:uid="{54ACCDD8-F371-47AF-AD0D-A90CABDD7727}"/>
    <cellStyle name="Entrada 8 2 6" xfId="6918" xr:uid="{A32E2580-5021-4ADC-910D-4D7DE4FE2DB7}"/>
    <cellStyle name="Entrada 8 2 7" xfId="3758" xr:uid="{FBFE0019-DBDF-4D37-A9E3-5FF1981B8312}"/>
    <cellStyle name="Entrada 8 2 8" xfId="3436" xr:uid="{BB2777F2-682B-4434-9B9C-424A34B2B0AD}"/>
    <cellStyle name="Entrada 8 2 9" xfId="3643" xr:uid="{81043A2C-22EA-4684-9BFF-A89AD2E96F77}"/>
    <cellStyle name="Entrada 8 3" xfId="1166" xr:uid="{00000000-0005-0000-0000-0000CF040000}"/>
    <cellStyle name="Entrada 8 3 10" xfId="11807" xr:uid="{0D72572C-E997-4CE4-B327-343CDAC22F42}"/>
    <cellStyle name="Entrada 8 3 11" xfId="6682" xr:uid="{45048E40-DC20-4ABC-9F7E-9628148397C2}"/>
    <cellStyle name="Entrada 8 3 12" xfId="12304" xr:uid="{61AAC7A6-6BDE-459B-A600-AF9619F418BF}"/>
    <cellStyle name="Entrada 8 3 2" xfId="5434" xr:uid="{F2A2F0D4-0363-49E0-B5FE-2C1E2E9D7497}"/>
    <cellStyle name="Entrada 8 3 2 10" xfId="15555" xr:uid="{3903C7B8-1E8A-4BD4-9692-FB3410A95DB6}"/>
    <cellStyle name="Entrada 8 3 2 2" xfId="6909" xr:uid="{442431D5-7A8C-40AC-8CC7-DE6FF17D57A3}"/>
    <cellStyle name="Entrada 8 3 2 3" xfId="8130" xr:uid="{6E7C3960-A5C2-4C11-B9E6-1606FBF87632}"/>
    <cellStyle name="Entrada 8 3 2 4" xfId="9386" xr:uid="{CE319AF8-CBA1-41B5-A62E-35B64047C4CE}"/>
    <cellStyle name="Entrada 8 3 2 5" xfId="10617" xr:uid="{5C032404-30C0-4FE6-B771-77304C621A1B}"/>
    <cellStyle name="Entrada 8 3 2 6" xfId="11794" xr:uid="{85E7413E-9746-4787-9D07-8C5611CA96AF}"/>
    <cellStyle name="Entrada 8 3 2 7" xfId="12913" xr:uid="{FD2758E6-ABF3-4B91-A1FC-633ABF41988C}"/>
    <cellStyle name="Entrada 8 3 2 8" xfId="14021" xr:uid="{EBC6CA49-4B59-4AE0-9F53-9BC6DCA78DB4}"/>
    <cellStyle name="Entrada 8 3 2 9" xfId="14963" xr:uid="{8B16FB85-F03A-4B73-B369-C8004AABEFF6}"/>
    <cellStyle name="Entrada 8 3 3" xfId="3812" xr:uid="{46D7DB25-03E5-47AE-8296-52D9B99CB647}"/>
    <cellStyle name="Entrada 8 3 4" xfId="3496" xr:uid="{E7610BE2-D91C-4F4F-BEAF-3E3F11DA3ACC}"/>
    <cellStyle name="Entrada 8 3 5" xfId="3733" xr:uid="{3A2EA3BC-3E62-4796-BBD2-284177205802}"/>
    <cellStyle name="Entrada 8 3 6" xfId="3466" xr:uid="{9F7A55D2-4B12-4500-A605-271546219E51}"/>
    <cellStyle name="Entrada 8 3 7" xfId="6283" xr:uid="{CDFBB180-432E-418C-85BF-094640EEBEAC}"/>
    <cellStyle name="Entrada 8 3 8" xfId="3117" xr:uid="{8F7ADCAA-EA2B-4CD4-A20E-19940EBA89ED}"/>
    <cellStyle name="Entrada 8 3 9" xfId="3644" xr:uid="{DC4CAA7E-F9F5-42BE-960A-A125C2F6EF91}"/>
    <cellStyle name="Entrada 8 4" xfId="1167" xr:uid="{00000000-0005-0000-0000-0000D0040000}"/>
    <cellStyle name="Entrada 8 4 10" xfId="9403" xr:uid="{F2169A9E-DC81-472A-8145-9896295DD3AE}"/>
    <cellStyle name="Entrada 8 4 11" xfId="3670" xr:uid="{1A98A4B1-4560-4F6E-8246-81376B2D2719}"/>
    <cellStyle name="Entrada 8 4 12" xfId="11531" xr:uid="{9B337CF5-C645-4589-AD5A-2531464C0C34}"/>
    <cellStyle name="Entrada 8 4 2" xfId="5435" xr:uid="{3EB5CAB4-FEB5-40DA-8331-8376EB73D1E2}"/>
    <cellStyle name="Entrada 8 4 2 10" xfId="15556" xr:uid="{DAF21772-ADAB-4091-B860-ED2B0E40819C}"/>
    <cellStyle name="Entrada 8 4 2 2" xfId="6910" xr:uid="{5B11F1E7-F351-4B48-B389-8F395E041256}"/>
    <cellStyle name="Entrada 8 4 2 3" xfId="8131" xr:uid="{6F4B6316-4436-4AC5-937C-209DFA5D615C}"/>
    <cellStyle name="Entrada 8 4 2 4" xfId="9387" xr:uid="{6A0ABE7B-84CE-41D9-8298-590F019FA688}"/>
    <cellStyle name="Entrada 8 4 2 5" xfId="10618" xr:uid="{342D6CD6-EEF4-41C9-9B86-F5CCBA6D14B9}"/>
    <cellStyle name="Entrada 8 4 2 6" xfId="11795" xr:uid="{88930BAB-387D-4C17-B405-BE4992A1EBC1}"/>
    <cellStyle name="Entrada 8 4 2 7" xfId="12914" xr:uid="{7694D78E-AD11-46E2-A2B9-A94C73D73899}"/>
    <cellStyle name="Entrada 8 4 2 8" xfId="14022" xr:uid="{B6C19C00-6EA4-4C6F-9863-5C3C63CBFDAD}"/>
    <cellStyle name="Entrada 8 4 2 9" xfId="14964" xr:uid="{4BE7C4DD-CAC3-4C0B-9C6D-D5B683EFAB08}"/>
    <cellStyle name="Entrada 8 4 3" xfId="3813" xr:uid="{B150CC45-BBF9-49E8-B38A-882BC1051C2C}"/>
    <cellStyle name="Entrada 8 4 4" xfId="3495" xr:uid="{EEF001B8-7455-46A6-94BF-F5BDF0AE0699}"/>
    <cellStyle name="Entrada 8 4 5" xfId="3734" xr:uid="{170FDC5D-110B-46E6-9BCE-264EA8E795A5}"/>
    <cellStyle name="Entrada 8 4 6" xfId="3465" xr:uid="{9F2E67E1-9AD1-411F-8489-A981BD46EC74}"/>
    <cellStyle name="Entrada 8 4 7" xfId="3759" xr:uid="{7C0598E5-47BF-452C-B6F5-811FBF9FDA8C}"/>
    <cellStyle name="Entrada 8 4 8" xfId="3435" xr:uid="{F1BDF861-81F0-4494-848C-BBDF5B451195}"/>
    <cellStyle name="Entrada 8 4 9" xfId="3645" xr:uid="{F553A457-6CAB-46AD-81A7-BD88614ADCEA}"/>
    <cellStyle name="Entrada 8 5" xfId="1168" xr:uid="{00000000-0005-0000-0000-0000D1040000}"/>
    <cellStyle name="Entrada 8 5 10" xfId="12152" xr:uid="{4184CB9E-C410-45F3-B225-7DC768BC19B4}"/>
    <cellStyle name="Entrada 8 5 11" xfId="12706" xr:uid="{C64E1D6D-2B22-4C29-83D0-FC045C2EA5AE}"/>
    <cellStyle name="Entrada 8 5 12" xfId="11532" xr:uid="{2673FEF8-2CF6-43F5-9585-8C1637EA891D}"/>
    <cellStyle name="Entrada 8 5 2" xfId="5436" xr:uid="{6FD8876F-A91A-4188-AF8F-EAFAD7ADC958}"/>
    <cellStyle name="Entrada 8 5 2 10" xfId="15557" xr:uid="{E1EBFEE4-96C1-478A-B4EE-7E9FCFEE107A}"/>
    <cellStyle name="Entrada 8 5 2 2" xfId="6911" xr:uid="{678B5BA5-08D5-4B61-BC20-A2CE84760A2E}"/>
    <cellStyle name="Entrada 8 5 2 3" xfId="8132" xr:uid="{F18173DB-645F-4C8A-BEE2-FC2EDE9C1932}"/>
    <cellStyle name="Entrada 8 5 2 4" xfId="9388" xr:uid="{EC556175-9557-4245-98E7-41E3D4CD3B66}"/>
    <cellStyle name="Entrada 8 5 2 5" xfId="10619" xr:uid="{D5988585-4BFA-48F9-A357-17319C31A514}"/>
    <cellStyle name="Entrada 8 5 2 6" xfId="11796" xr:uid="{54C4FC83-B279-49A0-9B06-D85604A39813}"/>
    <cellStyle name="Entrada 8 5 2 7" xfId="12915" xr:uid="{2FF9CB8F-28B0-4D33-8F32-BBA0264BF3FA}"/>
    <cellStyle name="Entrada 8 5 2 8" xfId="14023" xr:uid="{18CCF193-97D8-47D7-B7FC-18CB34F64E90}"/>
    <cellStyle name="Entrada 8 5 2 9" xfId="14965" xr:uid="{EF877112-A63D-449D-945B-A5EAFAF2FEDB}"/>
    <cellStyle name="Entrada 8 5 3" xfId="3814" xr:uid="{5E61B421-21D4-4BCE-AB96-9677817CFE76}"/>
    <cellStyle name="Entrada 8 5 4" xfId="3494" xr:uid="{87C29D10-779E-45AD-92A1-63D34B2A831F}"/>
    <cellStyle name="Entrada 8 5 5" xfId="3735" xr:uid="{AC897F14-2BDE-473D-80A1-1BAECECAA6A7}"/>
    <cellStyle name="Entrada 8 5 6" xfId="3464" xr:uid="{81E1EB81-DBAA-4B1F-A9DE-0FE33E6D9EF3}"/>
    <cellStyle name="Entrada 8 5 7" xfId="3760" xr:uid="{C74FAF00-9667-4552-B7B5-2875901966A9}"/>
    <cellStyle name="Entrada 8 5 8" xfId="9169" xr:uid="{DFE85E1F-4B11-44AD-90E8-AC33CC00EE46}"/>
    <cellStyle name="Entrada 8 5 9" xfId="8756" xr:uid="{68EF7E02-785C-4449-9E57-74A04E42F68B}"/>
    <cellStyle name="Entrada 8 6" xfId="5432" xr:uid="{7F2680B7-FCD6-4BCB-BE60-E590C3C50E3F}"/>
    <cellStyle name="Entrada 8 6 10" xfId="15553" xr:uid="{5861E7C7-60D2-4E50-AF92-DC2376630F83}"/>
    <cellStyle name="Entrada 8 6 2" xfId="6907" xr:uid="{368351F3-8F87-47DA-8758-4280104F57F4}"/>
    <cellStyle name="Entrada 8 6 3" xfId="8128" xr:uid="{D0423F90-F691-4D2D-B87E-D9A4442A739F}"/>
    <cellStyle name="Entrada 8 6 4" xfId="9384" xr:uid="{EC84D583-8FAD-4A74-8436-05511C5B75E9}"/>
    <cellStyle name="Entrada 8 6 5" xfId="10615" xr:uid="{4AAAA161-E926-49CE-A7EF-FDD0DB43CC60}"/>
    <cellStyle name="Entrada 8 6 6" xfId="11792" xr:uid="{8D70A1C4-53BA-4FD4-B057-28A4877C34E1}"/>
    <cellStyle name="Entrada 8 6 7" xfId="12911" xr:uid="{D88FD15C-5EEC-411A-8D1C-2B4A55915E87}"/>
    <cellStyle name="Entrada 8 6 8" xfId="14019" xr:uid="{49339DFD-5AD9-4407-9C5A-4EBF56863980}"/>
    <cellStyle name="Entrada 8 6 9" xfId="14961" xr:uid="{ABFDF3BC-90F3-4273-8338-72B6C67471A7}"/>
    <cellStyle name="Entrada 8 7" xfId="3810" xr:uid="{5B4B0351-CAB6-4A47-91A1-4CB2345AD2A7}"/>
    <cellStyle name="Entrada 8 8" xfId="3498" xr:uid="{EEE4EA5B-74DF-43FF-954E-103E5B3DB198}"/>
    <cellStyle name="Entrada 8 9" xfId="3731" xr:uid="{43CD9782-93C7-44E4-9ECB-7540A1AFBB50}"/>
    <cellStyle name="Entrada 9" xfId="1169" xr:uid="{00000000-0005-0000-0000-0000D2040000}"/>
    <cellStyle name="Entrada 9 10" xfId="3463" xr:uid="{5E032FD5-F3E0-47AF-94A1-19B7A1C05365}"/>
    <cellStyle name="Entrada 9 11" xfId="3761" xr:uid="{EA22BC78-CC1C-4C4F-972B-DA0F41F1E9C2}"/>
    <cellStyle name="Entrada 9 12" xfId="3434" xr:uid="{D41E7868-B285-4790-960B-A5156E9D8FD8}"/>
    <cellStyle name="Entrada 9 13" xfId="3646" xr:uid="{04B187A8-72B7-4483-A5F1-FA78673F8993}"/>
    <cellStyle name="Entrada 9 14" xfId="8732" xr:uid="{8F78A185-9656-4909-AA4B-DEC855FC0440}"/>
    <cellStyle name="Entrada 9 15" xfId="3132" xr:uid="{0A665D13-72C0-4C50-B93C-4918154A91DA}"/>
    <cellStyle name="Entrada 9 16" xfId="11533" xr:uid="{8932ACC1-6FE2-4B64-8774-ED939C168B2A}"/>
    <cellStyle name="Entrada 9 2" xfId="1170" xr:uid="{00000000-0005-0000-0000-0000D3040000}"/>
    <cellStyle name="Entrada 9 2 10" xfId="8734" xr:uid="{27F62E15-D257-48D5-98A2-CBB0C6B0B677}"/>
    <cellStyle name="Entrada 9 2 11" xfId="12921" xr:uid="{31200C49-5062-4A7F-8BCE-DC64FE45F686}"/>
    <cellStyle name="Entrada 9 2 12" xfId="11534" xr:uid="{665E3B04-8509-4629-8E50-42016619538E}"/>
    <cellStyle name="Entrada 9 2 2" xfId="5438" xr:uid="{2E0AEE3D-A78A-45DA-B85D-4EBA04956CB3}"/>
    <cellStyle name="Entrada 9 2 2 10" xfId="15559" xr:uid="{479C484A-F817-4F4B-8F39-993B0BCBDEFF}"/>
    <cellStyle name="Entrada 9 2 2 2" xfId="6913" xr:uid="{6CE04312-398B-4547-B7E5-4F581E8D5BA6}"/>
    <cellStyle name="Entrada 9 2 2 3" xfId="8134" xr:uid="{5D37C949-D33A-4732-B351-C30BC1E5F0A8}"/>
    <cellStyle name="Entrada 9 2 2 4" xfId="9390" xr:uid="{961F0A60-31B9-4A06-A449-B11585A1C990}"/>
    <cellStyle name="Entrada 9 2 2 5" xfId="10621" xr:uid="{9AB6228F-ABB0-47C0-BB83-1FA27BCB8351}"/>
    <cellStyle name="Entrada 9 2 2 6" xfId="11798" xr:uid="{52605954-D1F8-4444-9015-DD6F58E9BD9A}"/>
    <cellStyle name="Entrada 9 2 2 7" xfId="12917" xr:uid="{4E13D3C0-F86D-4845-BBF3-75233B5365E4}"/>
    <cellStyle name="Entrada 9 2 2 8" xfId="14025" xr:uid="{82C87372-9A42-4760-BFDF-83D0C332F4F7}"/>
    <cellStyle name="Entrada 9 2 2 9" xfId="14967" xr:uid="{81A64F29-8164-40A3-95B4-1AD82FB563D8}"/>
    <cellStyle name="Entrada 9 2 3" xfId="3816" xr:uid="{F29CC49F-0E79-4C78-96EA-EEDA401CC6E9}"/>
    <cellStyle name="Entrada 9 2 4" xfId="3492" xr:uid="{201AB260-68E6-465C-A4A6-25F894DF060E}"/>
    <cellStyle name="Entrada 9 2 5" xfId="3737" xr:uid="{E9EBC1B4-CB99-46BB-93FC-BAEC5050B7C3}"/>
    <cellStyle name="Entrada 9 2 6" xfId="3462" xr:uid="{EDF6181E-CF6E-495E-8B56-40F3029FAF29}"/>
    <cellStyle name="Entrada 9 2 7" xfId="3762" xr:uid="{4280C8E6-DE4F-4DD7-8A96-B88613996E99}"/>
    <cellStyle name="Entrada 9 2 8" xfId="3433" xr:uid="{5252E2D1-A90F-4C60-9CA7-4FF10D0E5DCF}"/>
    <cellStyle name="Entrada 9 2 9" xfId="7895" xr:uid="{592C1FDE-5F82-485A-A3C1-5DC490E11533}"/>
    <cellStyle name="Entrada 9 3" xfId="1171" xr:uid="{00000000-0005-0000-0000-0000D4040000}"/>
    <cellStyle name="Entrada 9 3 10" xfId="6636" xr:uid="{35E4B36A-F93F-46A0-8677-B0BBCD3C0BD8}"/>
    <cellStyle name="Entrada 9 3 11" xfId="12922" xr:uid="{0BB565E2-A20F-4F05-B590-379717A26206}"/>
    <cellStyle name="Entrada 9 3 12" xfId="13834" xr:uid="{D613C606-1387-4991-A2BC-22775E8F310C}"/>
    <cellStyle name="Entrada 9 3 2" xfId="5439" xr:uid="{F6A39A3B-350D-41EB-A937-85FFD4AC01E4}"/>
    <cellStyle name="Entrada 9 3 2 10" xfId="15560" xr:uid="{A360C7BB-B0FB-49AC-ACC7-7E52DCCAE3DE}"/>
    <cellStyle name="Entrada 9 3 2 2" xfId="6914" xr:uid="{87C79342-49DC-4C5E-9923-B66324E51FF5}"/>
    <cellStyle name="Entrada 9 3 2 3" xfId="8135" xr:uid="{4CEF48F8-B519-4BE3-880F-97D503A70379}"/>
    <cellStyle name="Entrada 9 3 2 4" xfId="9391" xr:uid="{EE1BB640-6F83-4186-A657-93DF02CCBCD2}"/>
    <cellStyle name="Entrada 9 3 2 5" xfId="10622" xr:uid="{0E89F607-9AAF-4A84-BCBA-DF6A649865E6}"/>
    <cellStyle name="Entrada 9 3 2 6" xfId="11799" xr:uid="{7C14DEDE-5DB2-4EC9-A3A1-7F1CB8CFFC44}"/>
    <cellStyle name="Entrada 9 3 2 7" xfId="12918" xr:uid="{3D679DD3-0C55-462F-AD00-F93B2E123F62}"/>
    <cellStyle name="Entrada 9 3 2 8" xfId="14026" xr:uid="{17D52B62-D751-43E5-A4B4-FDEBD5851DD4}"/>
    <cellStyle name="Entrada 9 3 2 9" xfId="14968" xr:uid="{B3597F6F-43E3-471E-80D9-54FA3CE285AD}"/>
    <cellStyle name="Entrada 9 3 3" xfId="3817" xr:uid="{A6597173-494E-4DBA-A5D5-CE7C9AF090D5}"/>
    <cellStyle name="Entrada 9 3 4" xfId="3491" xr:uid="{43E392B7-902D-46A5-AFB3-BE7247A00952}"/>
    <cellStyle name="Entrada 9 3 5" xfId="3738" xr:uid="{730DD4DE-02B5-4015-A3CB-E1835CD03305}"/>
    <cellStyle name="Entrada 9 3 6" xfId="3461" xr:uid="{BD376512-49F8-4CE3-A8EC-CF301DCC3DBE}"/>
    <cellStyle name="Entrada 9 3 7" xfId="7918" xr:uid="{4A1685A6-2CE8-4A7F-9472-4F82F0BB73F9}"/>
    <cellStyle name="Entrada 9 3 8" xfId="9177" xr:uid="{B8D90324-904A-417D-BAE7-A35A81A64872}"/>
    <cellStyle name="Entrada 9 3 9" xfId="3647" xr:uid="{966B5F76-2D93-4638-90D1-87AC67B8A747}"/>
    <cellStyle name="Entrada 9 4" xfId="1172" xr:uid="{00000000-0005-0000-0000-0000D5040000}"/>
    <cellStyle name="Entrada 9 4 10" xfId="12151" xr:uid="{8E53FA14-D714-4617-995C-ED5DBF4C7090}"/>
    <cellStyle name="Entrada 9 4 11" xfId="10004" xr:uid="{CE77F905-E962-43EB-AB22-2A6129A90329}"/>
    <cellStyle name="Entrada 9 4 12" xfId="11535" xr:uid="{231E0E40-FDC3-471F-9678-F53A28EDDC5E}"/>
    <cellStyle name="Entrada 9 4 2" xfId="5440" xr:uid="{F01A01FB-C3FD-4C55-BFEC-5D339CFDFA00}"/>
    <cellStyle name="Entrada 9 4 2 10" xfId="15561" xr:uid="{3C9CEF12-DB3E-4013-88F8-ADBAC5C97E55}"/>
    <cellStyle name="Entrada 9 4 2 2" xfId="6915" xr:uid="{50181A15-0DBD-45E6-8DA3-ED6354119848}"/>
    <cellStyle name="Entrada 9 4 2 3" xfId="8136" xr:uid="{D44F9297-733E-4302-A28F-3BA71939E00A}"/>
    <cellStyle name="Entrada 9 4 2 4" xfId="9392" xr:uid="{CA638C42-3CD0-4311-94A1-A8D80A8112A7}"/>
    <cellStyle name="Entrada 9 4 2 5" xfId="10623" xr:uid="{18794A34-AAE8-48F3-9085-F0D65B4FD897}"/>
    <cellStyle name="Entrada 9 4 2 6" xfId="11800" xr:uid="{C9C92361-DCC9-4CB5-8A33-E28E252549E5}"/>
    <cellStyle name="Entrada 9 4 2 7" xfId="12919" xr:uid="{A1562FFE-18BC-47B5-95B0-EE4A75EC9FCE}"/>
    <cellStyle name="Entrada 9 4 2 8" xfId="14027" xr:uid="{F906C768-3621-4EB8-8179-79CC9AF9D78D}"/>
    <cellStyle name="Entrada 9 4 2 9" xfId="14969" xr:uid="{A26C3C37-3C31-4BA4-B334-506BE13EC4F8}"/>
    <cellStyle name="Entrada 9 4 3" xfId="3818" xr:uid="{41BDD02B-F1BE-4451-9FF6-A9730069F82B}"/>
    <cellStyle name="Entrada 9 4 4" xfId="3490" xr:uid="{83D808AA-D2FD-4CBB-9CAF-73154ECEBB91}"/>
    <cellStyle name="Entrada 9 4 5" xfId="3739" xr:uid="{4D4AAFC4-363B-4EBF-BE2D-48FC4C893927}"/>
    <cellStyle name="Entrada 9 4 6" xfId="3460" xr:uid="{A19705BB-2812-4431-BA20-295BD26B08CE}"/>
    <cellStyle name="Entrada 9 4 7" xfId="6282" xr:uid="{5765649D-B419-44BB-8F4D-E4E8DA0C3DF1}"/>
    <cellStyle name="Entrada 9 4 8" xfId="3432" xr:uid="{050F643D-5349-44C8-9710-07B87DC73083}"/>
    <cellStyle name="Entrada 9 4 9" xfId="3648" xr:uid="{D04A2913-5BB5-4B3A-888E-435720736E92}"/>
    <cellStyle name="Entrada 9 5" xfId="1173" xr:uid="{00000000-0005-0000-0000-0000D6040000}"/>
    <cellStyle name="Entrada 9 5 10" xfId="10101" xr:uid="{514BD0E3-9396-4F1C-903D-465BE4DD15BB}"/>
    <cellStyle name="Entrada 9 5 11" xfId="3671" xr:uid="{004B3B16-8A6C-4D0F-BDE6-590834532535}"/>
    <cellStyle name="Entrada 9 5 12" xfId="11536" xr:uid="{1D69809D-8149-4647-BD78-97B030E6780B}"/>
    <cellStyle name="Entrada 9 5 2" xfId="5441" xr:uid="{5C17A232-DFDD-4CF8-8B47-4E33F597CDAD}"/>
    <cellStyle name="Entrada 9 5 2 10" xfId="15562" xr:uid="{A49200E4-57AA-408D-B69C-447686EDCD5C}"/>
    <cellStyle name="Entrada 9 5 2 2" xfId="6916" xr:uid="{3F5DAF86-BA08-4F4C-806D-4D553B0029A5}"/>
    <cellStyle name="Entrada 9 5 2 3" xfId="8137" xr:uid="{38AD0BCE-E683-4782-8A8C-476B80E18058}"/>
    <cellStyle name="Entrada 9 5 2 4" xfId="9393" xr:uid="{041CC9D6-1B5E-46AD-94AC-795329C75AB1}"/>
    <cellStyle name="Entrada 9 5 2 5" xfId="10624" xr:uid="{3FDBA07A-3B99-484F-9E2C-3EAE4A4712BC}"/>
    <cellStyle name="Entrada 9 5 2 6" xfId="11801" xr:uid="{B23CE04F-7E25-4A65-8B95-7A0D37D315D0}"/>
    <cellStyle name="Entrada 9 5 2 7" xfId="12920" xr:uid="{46774614-CF4D-4141-A491-103B125AFE15}"/>
    <cellStyle name="Entrada 9 5 2 8" xfId="14028" xr:uid="{A59A4024-3B0F-461B-ABB1-A173C1FB78C8}"/>
    <cellStyle name="Entrada 9 5 2 9" xfId="14970" xr:uid="{227DB164-2118-4E8B-B566-0C5BEA37E48B}"/>
    <cellStyle name="Entrada 9 5 3" xfId="3819" xr:uid="{958B62AF-3E2F-4A8A-9BAC-F0BFA7116E95}"/>
    <cellStyle name="Entrada 9 5 4" xfId="3489" xr:uid="{E16C386D-F095-4B6F-8BF5-A7969274022E}"/>
    <cellStyle name="Entrada 9 5 5" xfId="3740" xr:uid="{718804A0-41FA-4925-A490-1EBBBD05C4C6}"/>
    <cellStyle name="Entrada 9 5 6" xfId="3459" xr:uid="{8E23F811-F360-49EF-B4CF-C5F35873CD13}"/>
    <cellStyle name="Entrada 9 5 7" xfId="6281" xr:uid="{3E7241F3-9191-48AB-B70C-7E4D0EFC7C45}"/>
    <cellStyle name="Entrada 9 5 8" xfId="9394" xr:uid="{41E35968-5D2E-494A-BA63-A24E979BD964}"/>
    <cellStyle name="Entrada 9 5 9" xfId="9984" xr:uid="{1EB0C195-C5D4-4415-8A73-8E005CE71E3C}"/>
    <cellStyle name="Entrada 9 6" xfId="5437" xr:uid="{F5262608-DED3-437C-8094-35B9C3E49F5F}"/>
    <cellStyle name="Entrada 9 6 10" xfId="15558" xr:uid="{1B628187-CB72-47E1-8BF9-9757785739E1}"/>
    <cellStyle name="Entrada 9 6 2" xfId="6912" xr:uid="{67358614-5186-4FCE-9DF4-1695ECEE1064}"/>
    <cellStyle name="Entrada 9 6 3" xfId="8133" xr:uid="{5ABB069A-92CC-4E3D-9A59-9B06AEE27194}"/>
    <cellStyle name="Entrada 9 6 4" xfId="9389" xr:uid="{FC1A7ADE-F87E-4C33-A58E-CBCC4E5F2D9D}"/>
    <cellStyle name="Entrada 9 6 5" xfId="10620" xr:uid="{E72362B9-7C2E-418C-9C2E-4820926C00B5}"/>
    <cellStyle name="Entrada 9 6 6" xfId="11797" xr:uid="{90EA989E-5B69-4504-9BD7-63988D5D09D6}"/>
    <cellStyle name="Entrada 9 6 7" xfId="12916" xr:uid="{6A10169B-5802-48B2-858D-D7C39BA03E00}"/>
    <cellStyle name="Entrada 9 6 8" xfId="14024" xr:uid="{B20B6C1A-F815-4F00-96CE-816AC822367A}"/>
    <cellStyle name="Entrada 9 6 9" xfId="14966" xr:uid="{86A4A14E-EE75-4A3D-BBDC-EC1E42339686}"/>
    <cellStyle name="Entrada 9 7" xfId="3815" xr:uid="{865FF6A5-562C-4080-BDB3-BD895026B730}"/>
    <cellStyle name="Entrada 9 8" xfId="3493" xr:uid="{DF9D6CB6-A9E7-406B-B31E-4C0F52CF12C3}"/>
    <cellStyle name="Entrada 9 9" xfId="3736" xr:uid="{6A55C300-F22E-42AB-86AC-B785DF7C80FD}"/>
    <cellStyle name="Euro" xfId="148" xr:uid="{00000000-0005-0000-0000-0000D7040000}"/>
    <cellStyle name="Euro 2" xfId="1174" xr:uid="{00000000-0005-0000-0000-0000D8040000}"/>
    <cellStyle name="Euro 3" xfId="1175" xr:uid="{00000000-0005-0000-0000-0000D9040000}"/>
    <cellStyle name="Euro 4" xfId="1176" xr:uid="{00000000-0005-0000-0000-0000DA040000}"/>
    <cellStyle name="Euro 5" xfId="1177" xr:uid="{00000000-0005-0000-0000-0000DB040000}"/>
    <cellStyle name="Euro 6" xfId="1178" xr:uid="{00000000-0005-0000-0000-0000DC040000}"/>
    <cellStyle name="Euro 7" xfId="1179" xr:uid="{00000000-0005-0000-0000-0000DD040000}"/>
    <cellStyle name="Euro 8" xfId="1180" xr:uid="{00000000-0005-0000-0000-0000DE040000}"/>
    <cellStyle name="Euro 9" xfId="1181" xr:uid="{00000000-0005-0000-0000-0000DF040000}"/>
    <cellStyle name="Explanatory Text" xfId="149" xr:uid="{00000000-0005-0000-0000-0000E0040000}"/>
    <cellStyle name="F2" xfId="1182" xr:uid="{00000000-0005-0000-0000-0000E1040000}"/>
    <cellStyle name="F3" xfId="1183" xr:uid="{00000000-0005-0000-0000-0000E2040000}"/>
    <cellStyle name="F4" xfId="1184" xr:uid="{00000000-0005-0000-0000-0000E3040000}"/>
    <cellStyle name="F5" xfId="1185" xr:uid="{00000000-0005-0000-0000-0000E4040000}"/>
    <cellStyle name="F6" xfId="1186" xr:uid="{00000000-0005-0000-0000-0000E5040000}"/>
    <cellStyle name="F7" xfId="1187" xr:uid="{00000000-0005-0000-0000-0000E6040000}"/>
    <cellStyle name="F8" xfId="1188" xr:uid="{00000000-0005-0000-0000-0000E7040000}"/>
    <cellStyle name="Fecha" xfId="1189" xr:uid="{00000000-0005-0000-0000-0000E8040000}"/>
    <cellStyle name="Fijo" xfId="1190" xr:uid="{00000000-0005-0000-0000-0000E9040000}"/>
    <cellStyle name="Financiero" xfId="1191" xr:uid="{00000000-0005-0000-0000-0000EA040000}"/>
    <cellStyle name="Fixed" xfId="1192" xr:uid="{00000000-0005-0000-0000-0000EB040000}"/>
    <cellStyle name="Good" xfId="150" xr:uid="{00000000-0005-0000-0000-0000EC040000}"/>
    <cellStyle name="Good 2" xfId="1193" xr:uid="{00000000-0005-0000-0000-0000ED040000}"/>
    <cellStyle name="Good 3" xfId="1194" xr:uid="{00000000-0005-0000-0000-0000EE040000}"/>
    <cellStyle name="Good 4" xfId="1195" xr:uid="{00000000-0005-0000-0000-0000EF040000}"/>
    <cellStyle name="Good 5" xfId="1196" xr:uid="{00000000-0005-0000-0000-0000F0040000}"/>
    <cellStyle name="Good 6" xfId="2671" xr:uid="{00000000-0005-0000-0000-0000F1040000}"/>
    <cellStyle name="Heading 1" xfId="151" xr:uid="{00000000-0005-0000-0000-0000F2040000}"/>
    <cellStyle name="Heading 2" xfId="152" xr:uid="{00000000-0005-0000-0000-0000F3040000}"/>
    <cellStyle name="Heading 3" xfId="153" xr:uid="{00000000-0005-0000-0000-0000F4040000}"/>
    <cellStyle name="Heading 4" xfId="154" xr:uid="{00000000-0005-0000-0000-0000F5040000}"/>
    <cellStyle name="Heading 4 2" xfId="1197" xr:uid="{00000000-0005-0000-0000-0000F6040000}"/>
    <cellStyle name="Heading 4 3" xfId="1198" xr:uid="{00000000-0005-0000-0000-0000F7040000}"/>
    <cellStyle name="Heading 4 4" xfId="1199" xr:uid="{00000000-0005-0000-0000-0000F8040000}"/>
    <cellStyle name="Heading 4 5" xfId="1200" xr:uid="{00000000-0005-0000-0000-0000F9040000}"/>
    <cellStyle name="Heading 4 6" xfId="2672" xr:uid="{00000000-0005-0000-0000-0000FA040000}"/>
    <cellStyle name="Heading1" xfId="1201" xr:uid="{00000000-0005-0000-0000-0000FB040000}"/>
    <cellStyle name="Heading2" xfId="1202" xr:uid="{00000000-0005-0000-0000-0000FC040000}"/>
    <cellStyle name="Hipervínculo 2" xfId="1203" xr:uid="{00000000-0005-0000-0000-0000FE040000}"/>
    <cellStyle name="Hipervínculo 3" xfId="5442" xr:uid="{36A8E227-9D33-4C5F-AD55-C1994A94C087}"/>
    <cellStyle name="Hipervínculo 4" xfId="5443" xr:uid="{D9F86F60-B7D3-4025-9C74-DF4DA3D8926E}"/>
    <cellStyle name="Incorrecto 10" xfId="1204" xr:uid="{00000000-0005-0000-0000-0000FF040000}"/>
    <cellStyle name="Incorrecto 10 2" xfId="1205" xr:uid="{00000000-0005-0000-0000-000000050000}"/>
    <cellStyle name="Incorrecto 10 3" xfId="1206" xr:uid="{00000000-0005-0000-0000-000001050000}"/>
    <cellStyle name="Incorrecto 10 4" xfId="1207" xr:uid="{00000000-0005-0000-0000-000002050000}"/>
    <cellStyle name="Incorrecto 10 5" xfId="1208" xr:uid="{00000000-0005-0000-0000-000003050000}"/>
    <cellStyle name="Incorrecto 11" xfId="1209" xr:uid="{00000000-0005-0000-0000-000004050000}"/>
    <cellStyle name="Incorrecto 12" xfId="1210" xr:uid="{00000000-0005-0000-0000-000005050000}"/>
    <cellStyle name="Incorrecto 13" xfId="1211" xr:uid="{00000000-0005-0000-0000-000006050000}"/>
    <cellStyle name="Incorrecto 14" xfId="1212" xr:uid="{00000000-0005-0000-0000-000007050000}"/>
    <cellStyle name="Incorrecto 15" xfId="155" xr:uid="{00000000-0005-0000-0000-000008050000}"/>
    <cellStyle name="Incorrecto 2" xfId="1213" xr:uid="{00000000-0005-0000-0000-000009050000}"/>
    <cellStyle name="Incorrecto 2 2" xfId="1214" xr:uid="{00000000-0005-0000-0000-00000A050000}"/>
    <cellStyle name="Incorrecto 2 3" xfId="1215" xr:uid="{00000000-0005-0000-0000-00000B050000}"/>
    <cellStyle name="Incorrecto 2 4" xfId="1216" xr:uid="{00000000-0005-0000-0000-00000C050000}"/>
    <cellStyle name="Incorrecto 2 5" xfId="1217" xr:uid="{00000000-0005-0000-0000-00000D050000}"/>
    <cellStyle name="Incorrecto 2 6" xfId="1218" xr:uid="{00000000-0005-0000-0000-00000E050000}"/>
    <cellStyle name="Incorrecto 3" xfId="1219" xr:uid="{00000000-0005-0000-0000-00000F050000}"/>
    <cellStyle name="Incorrecto 3 2" xfId="1220" xr:uid="{00000000-0005-0000-0000-000010050000}"/>
    <cellStyle name="Incorrecto 3 3" xfId="1221" xr:uid="{00000000-0005-0000-0000-000011050000}"/>
    <cellStyle name="Incorrecto 3 4" xfId="1222" xr:uid="{00000000-0005-0000-0000-000012050000}"/>
    <cellStyle name="Incorrecto 3 5" xfId="1223" xr:uid="{00000000-0005-0000-0000-000013050000}"/>
    <cellStyle name="Incorrecto 4" xfId="1224" xr:uid="{00000000-0005-0000-0000-000014050000}"/>
    <cellStyle name="Incorrecto 4 2" xfId="1225" xr:uid="{00000000-0005-0000-0000-000015050000}"/>
    <cellStyle name="Incorrecto 4 3" xfId="1226" xr:uid="{00000000-0005-0000-0000-000016050000}"/>
    <cellStyle name="Incorrecto 4 4" xfId="1227" xr:uid="{00000000-0005-0000-0000-000017050000}"/>
    <cellStyle name="Incorrecto 4 5" xfId="1228" xr:uid="{00000000-0005-0000-0000-000018050000}"/>
    <cellStyle name="Incorrecto 5" xfId="1229" xr:uid="{00000000-0005-0000-0000-000019050000}"/>
    <cellStyle name="Incorrecto 5 2" xfId="1230" xr:uid="{00000000-0005-0000-0000-00001A050000}"/>
    <cellStyle name="Incorrecto 5 3" xfId="1231" xr:uid="{00000000-0005-0000-0000-00001B050000}"/>
    <cellStyle name="Incorrecto 5 4" xfId="1232" xr:uid="{00000000-0005-0000-0000-00001C050000}"/>
    <cellStyle name="Incorrecto 5 5" xfId="1233" xr:uid="{00000000-0005-0000-0000-00001D050000}"/>
    <cellStyle name="Incorrecto 6" xfId="1234" xr:uid="{00000000-0005-0000-0000-00001E050000}"/>
    <cellStyle name="Incorrecto 6 2" xfId="1235" xr:uid="{00000000-0005-0000-0000-00001F050000}"/>
    <cellStyle name="Incorrecto 6 3" xfId="1236" xr:uid="{00000000-0005-0000-0000-000020050000}"/>
    <cellStyle name="Incorrecto 6 4" xfId="1237" xr:uid="{00000000-0005-0000-0000-000021050000}"/>
    <cellStyle name="Incorrecto 6 5" xfId="1238" xr:uid="{00000000-0005-0000-0000-000022050000}"/>
    <cellStyle name="Incorrecto 7" xfId="1239" xr:uid="{00000000-0005-0000-0000-000023050000}"/>
    <cellStyle name="Incorrecto 7 2" xfId="1240" xr:uid="{00000000-0005-0000-0000-000024050000}"/>
    <cellStyle name="Incorrecto 7 3" xfId="1241" xr:uid="{00000000-0005-0000-0000-000025050000}"/>
    <cellStyle name="Incorrecto 7 4" xfId="1242" xr:uid="{00000000-0005-0000-0000-000026050000}"/>
    <cellStyle name="Incorrecto 7 5" xfId="1243" xr:uid="{00000000-0005-0000-0000-000027050000}"/>
    <cellStyle name="Incorrecto 8" xfId="1244" xr:uid="{00000000-0005-0000-0000-000028050000}"/>
    <cellStyle name="Incorrecto 8 2" xfId="1245" xr:uid="{00000000-0005-0000-0000-000029050000}"/>
    <cellStyle name="Incorrecto 8 3" xfId="1246" xr:uid="{00000000-0005-0000-0000-00002A050000}"/>
    <cellStyle name="Incorrecto 8 4" xfId="1247" xr:uid="{00000000-0005-0000-0000-00002B050000}"/>
    <cellStyle name="Incorrecto 8 5" xfId="1248" xr:uid="{00000000-0005-0000-0000-00002C050000}"/>
    <cellStyle name="Incorrecto 9" xfId="1249" xr:uid="{00000000-0005-0000-0000-00002D050000}"/>
    <cellStyle name="Incorrecto 9 2" xfId="1250" xr:uid="{00000000-0005-0000-0000-00002E050000}"/>
    <cellStyle name="Incorrecto 9 3" xfId="1251" xr:uid="{00000000-0005-0000-0000-00002F050000}"/>
    <cellStyle name="Incorrecto 9 4" xfId="1252" xr:uid="{00000000-0005-0000-0000-000030050000}"/>
    <cellStyle name="Incorrecto 9 5" xfId="1253" xr:uid="{00000000-0005-0000-0000-000031050000}"/>
    <cellStyle name="Input" xfId="156" xr:uid="{00000000-0005-0000-0000-000032050000}"/>
    <cellStyle name="Input 10" xfId="7505" xr:uid="{2091E3E2-3E98-4F99-957E-E2579C6AC01B}"/>
    <cellStyle name="Input 11" xfId="8753" xr:uid="{40FFF9C1-A1BC-4539-B85E-B3AD1DB6672A}"/>
    <cellStyle name="Input 12" xfId="10001" xr:uid="{4B11888C-70D3-4EFF-970B-F0A0B7FAABA3}"/>
    <cellStyle name="Input 13" xfId="11221" xr:uid="{4EE68BF6-A358-4175-9EC2-FC798D1C4765}"/>
    <cellStyle name="Input 14" xfId="12303" xr:uid="{8470C977-27EA-4A49-98A4-01AF14AE6260}"/>
    <cellStyle name="Input 15" xfId="13493" xr:uid="{435F7B1E-DAFF-43C5-B1EC-5E4F945F4D0B}"/>
    <cellStyle name="Input 16" xfId="14537" xr:uid="{540FCBF1-A90A-406D-8434-F07ED02ED497}"/>
    <cellStyle name="Input 2" xfId="1254" xr:uid="{00000000-0005-0000-0000-000033050000}"/>
    <cellStyle name="Input 2 10" xfId="3400" xr:uid="{768B9BBD-9878-4426-9BC0-22A336EA03C1}"/>
    <cellStyle name="Input 2 11" xfId="12928" xr:uid="{36DA0CC6-0456-4970-B9F5-F0E712F652E6}"/>
    <cellStyle name="Input 2 12" xfId="14033" xr:uid="{FC029C13-5E0F-4C35-AE74-49DC71331461}"/>
    <cellStyle name="Input 2 2" xfId="5444" xr:uid="{B1DB8B24-59F6-41CD-92AD-4208BEE9319E}"/>
    <cellStyle name="Input 2 2 10" xfId="15563" xr:uid="{ECBE3080-F4A7-460E-9758-9E769875F0A0}"/>
    <cellStyle name="Input 2 2 2" xfId="6919" xr:uid="{B7B57B7C-1253-4699-9536-EA271FFEE2A8}"/>
    <cellStyle name="Input 2 2 3" xfId="8138" xr:uid="{8526C2A8-06ED-4AC1-AE91-EA598B9528F9}"/>
    <cellStyle name="Input 2 2 4" xfId="9395" xr:uid="{B1B06175-1718-45AC-8CA1-31DAD6A4EE13}"/>
    <cellStyle name="Input 2 2 5" xfId="10627" xr:uid="{9DAC037A-43AB-41F0-B0C8-9DDD7D2A8CBD}"/>
    <cellStyle name="Input 2 2 6" xfId="11802" xr:uid="{34A18EAE-6C06-424A-BD94-60F58B27FB64}"/>
    <cellStyle name="Input 2 2 7" xfId="12923" xr:uid="{88318DAA-CB43-4B72-B5B9-95AE71651462}"/>
    <cellStyle name="Input 2 2 8" xfId="14029" xr:uid="{2335165F-DC81-4DA7-8D1E-E336A93D25EF}"/>
    <cellStyle name="Input 2 2 9" xfId="14971" xr:uid="{AFC49B4A-0F15-4FBA-9E1A-FDBC5607A1BA}"/>
    <cellStyle name="Input 2 3" xfId="3884" xr:uid="{BFBB7E44-DF98-4A28-B9AB-DA841B1B14A3}"/>
    <cellStyle name="Input 2 4" xfId="3431" xr:uid="{57BE01D1-7016-480F-B35C-67D328FFB6F2}"/>
    <cellStyle name="Input 2 5" xfId="3860" xr:uid="{35C222AB-1FCC-4DFA-93D4-C46C61E6079B}"/>
    <cellStyle name="Input 2 6" xfId="6926" xr:uid="{9E724407-7766-43AD-9678-BBF9EBB12832}"/>
    <cellStyle name="Input 2 7" xfId="7852" xr:uid="{FA509FAB-3F94-4930-B5B3-FFD93C684C8F}"/>
    <cellStyle name="Input 2 8" xfId="7594" xr:uid="{6FCA9B85-D01D-4E38-A692-45CBB82B84FE}"/>
    <cellStyle name="Input 2 9" xfId="3763" xr:uid="{36840DD2-459A-4BFF-9736-3A70DBF3B4C6}"/>
    <cellStyle name="Input 3" xfId="1255" xr:uid="{00000000-0005-0000-0000-000034050000}"/>
    <cellStyle name="Input 3 10" xfId="3399" xr:uid="{5823D472-9594-4F00-B399-9D1EB6DC74CD}"/>
    <cellStyle name="Input 3 11" xfId="12927" xr:uid="{9C6FC3FA-9D67-4B6C-AF63-9EC1D5B0EF72}"/>
    <cellStyle name="Input 3 12" xfId="13983" xr:uid="{8C3B9056-3754-4234-AB6A-BC384FFE2E3F}"/>
    <cellStyle name="Input 3 2" xfId="5445" xr:uid="{0C280C7A-7EF3-4094-AD65-DF9134A36862}"/>
    <cellStyle name="Input 3 2 10" xfId="15564" xr:uid="{D6324343-8368-45A0-A107-F1E8F7555EC1}"/>
    <cellStyle name="Input 3 2 2" xfId="6920" xr:uid="{BFEA485E-FEAA-4EFF-A7DA-13D70F6BAB3C}"/>
    <cellStyle name="Input 3 2 3" xfId="8139" xr:uid="{6D70BD70-AB7F-40FB-AE61-CC6ECA463292}"/>
    <cellStyle name="Input 3 2 4" xfId="9396" xr:uid="{858762BC-DFFC-4699-835C-7E6E783D5E75}"/>
    <cellStyle name="Input 3 2 5" xfId="10628" xr:uid="{CD886304-96B0-4654-AE45-5F4CD4195714}"/>
    <cellStyle name="Input 3 2 6" xfId="11803" xr:uid="{001FDD2F-3442-4A2D-9C32-AE02E7A4662F}"/>
    <cellStyle name="Input 3 2 7" xfId="12924" xr:uid="{931A711E-CC5D-4262-91D5-EECABDB427A3}"/>
    <cellStyle name="Input 3 2 8" xfId="14030" xr:uid="{09BD6E09-D833-4794-B39C-3F33B8241A22}"/>
    <cellStyle name="Input 3 2 9" xfId="14972" xr:uid="{4C0EA153-3B14-4B28-B34F-5A5901410EE6}"/>
    <cellStyle name="Input 3 3" xfId="3885" xr:uid="{4BA962EC-EB43-4ADD-95ED-563992D43C53}"/>
    <cellStyle name="Input 3 4" xfId="3430" xr:uid="{39341B36-75BE-43A5-AEE8-9ED70EDFD882}"/>
    <cellStyle name="Input 3 5" xfId="3861" xr:uid="{8EB98AF8-997E-4933-9093-BE3D01A5C248}"/>
    <cellStyle name="Input 3 6" xfId="4887" xr:uid="{6881146E-70B2-4DA6-A875-570956589901}"/>
    <cellStyle name="Input 3 7" xfId="7853" xr:uid="{6B73126F-4BD6-45BD-BE66-47733228F492}"/>
    <cellStyle name="Input 3 8" xfId="7579" xr:uid="{E7079631-A2BF-4ABB-AE49-B9E052D92786}"/>
    <cellStyle name="Input 3 9" xfId="10625" xr:uid="{2FAB9251-B08B-40D4-A0F8-98F88A7EA1D2}"/>
    <cellStyle name="Input 4" xfId="1256" xr:uid="{00000000-0005-0000-0000-000035050000}"/>
    <cellStyle name="Input 4 10" xfId="3398" xr:uid="{F11A932D-2857-47CD-A8B1-D3ABD3E77570}"/>
    <cellStyle name="Input 4 11" xfId="12874" xr:uid="{3CE1B17E-1CCF-4993-ADC7-504F6DB83478}"/>
    <cellStyle name="Input 4 12" xfId="12397" xr:uid="{879BCF85-4EB9-42FB-89DA-22D13204EC78}"/>
    <cellStyle name="Input 4 2" xfId="5446" xr:uid="{FBAFEC4E-9220-4870-A078-3F8994D98DDC}"/>
    <cellStyle name="Input 4 2 10" xfId="15565" xr:uid="{878EC94F-2D35-4151-BED4-F76AA2BD3DEF}"/>
    <cellStyle name="Input 4 2 2" xfId="6921" xr:uid="{DDC9AF5B-1699-419D-8935-32FC798987FD}"/>
    <cellStyle name="Input 4 2 3" xfId="8140" xr:uid="{D4A3ACFF-E550-4AE4-BA2A-D0937E1CEF0C}"/>
    <cellStyle name="Input 4 2 4" xfId="9397" xr:uid="{E623EAEB-CA06-43D7-92AD-E7AAD06689A8}"/>
    <cellStyle name="Input 4 2 5" xfId="10629" xr:uid="{6B31AD12-3388-4CDE-987A-052785C7151B}"/>
    <cellStyle name="Input 4 2 6" xfId="11804" xr:uid="{717424ED-10B9-44B3-B137-AD79540A65DA}"/>
    <cellStyle name="Input 4 2 7" xfId="12925" xr:uid="{08155DAD-6CAF-4DEB-94B5-86C97E510F3F}"/>
    <cellStyle name="Input 4 2 8" xfId="14031" xr:uid="{41FD24BE-E29E-4FF9-BC36-DD6667941C23}"/>
    <cellStyle name="Input 4 2 9" xfId="14973" xr:uid="{9BA5F78F-C07D-4250-97D3-4BBE630EB79E}"/>
    <cellStyle name="Input 4 3" xfId="3886" xr:uid="{BC8B0AF7-6535-47D1-BDFF-13DB81517A64}"/>
    <cellStyle name="Input 4 4" xfId="3429" xr:uid="{D52B3C68-D610-4DFA-9214-8E8798465AE8}"/>
    <cellStyle name="Input 4 5" xfId="3862" xr:uid="{75579811-CF3F-42AC-927A-464F68BF63F4}"/>
    <cellStyle name="Input 4 6" xfId="6632" xr:uid="{69B3E7C6-F6AB-4A42-9826-89791046250A}"/>
    <cellStyle name="Input 4 7" xfId="7854" xr:uid="{33788252-1302-41E7-8928-5BF6885245BF}"/>
    <cellStyle name="Input 4 8" xfId="9097" xr:uid="{0E038FBF-8998-4661-86FF-765FC06C641E}"/>
    <cellStyle name="Input 4 9" xfId="10626" xr:uid="{D308EB95-D3B1-4CD1-AE61-B65328B378E0}"/>
    <cellStyle name="Input 5" xfId="1257" xr:uid="{00000000-0005-0000-0000-000036050000}"/>
    <cellStyle name="Input 5 10" xfId="10528" xr:uid="{F02CD7ED-8219-4DAF-82C3-1547F7EFDEE4}"/>
    <cellStyle name="Input 5 11" xfId="12875" xr:uid="{65032A37-FB10-4C86-97EC-C33D9F7C4463}"/>
    <cellStyle name="Input 5 12" xfId="12379" xr:uid="{8CA59E20-793A-4F7D-AAEA-B20F881AD209}"/>
    <cellStyle name="Input 5 2" xfId="5447" xr:uid="{9E9BE03A-F285-4070-B754-B959F507821F}"/>
    <cellStyle name="Input 5 2 10" xfId="15566" xr:uid="{B540F9C1-9DA6-4768-93DA-9E27EA0F25C3}"/>
    <cellStyle name="Input 5 2 2" xfId="6922" xr:uid="{16A706CA-A57C-4435-B4F3-23F6427509C9}"/>
    <cellStyle name="Input 5 2 3" xfId="8141" xr:uid="{328617FF-14CD-4953-A452-43BEF0D5030D}"/>
    <cellStyle name="Input 5 2 4" xfId="9398" xr:uid="{EF16ADE0-728E-4D9B-B3DC-5BFDFC17A306}"/>
    <cellStyle name="Input 5 2 5" xfId="10630" xr:uid="{62DA775F-DD1D-40F6-9541-B47276544240}"/>
    <cellStyle name="Input 5 2 6" xfId="11805" xr:uid="{539E8109-52D6-45E1-A575-29EA3A9EA960}"/>
    <cellStyle name="Input 5 2 7" xfId="12926" xr:uid="{EA9FB4B4-88BF-4EA6-AEFF-F66258738C13}"/>
    <cellStyle name="Input 5 2 8" xfId="14032" xr:uid="{9D100AA7-6FB4-4D28-AE2B-97FD95A49AAC}"/>
    <cellStyle name="Input 5 2 9" xfId="14974" xr:uid="{D76EE937-D72D-4650-BD9B-B62981CF6FF0}"/>
    <cellStyle name="Input 5 3" xfId="3887" xr:uid="{D7BFD6A2-7AF0-487E-BB64-11A9C00F4D7C}"/>
    <cellStyle name="Input 5 4" xfId="3428" xr:uid="{52915882-F366-485F-8217-448C3336C606}"/>
    <cellStyle name="Input 5 5" xfId="3863" xr:uid="{10B45992-8BAD-4D44-9DCB-7B2A7B104382}"/>
    <cellStyle name="Input 5 6" xfId="3421" xr:uid="{3C2ACAD9-EF78-4736-9F00-E25CB09B8F36}"/>
    <cellStyle name="Input 5 7" xfId="7855" xr:uid="{CCBC1813-C902-4146-B9C4-16CEACBC6F3A}"/>
    <cellStyle name="Input 5 8" xfId="9402" xr:uid="{3C5810DC-A659-40E7-9007-C8D6CADA0DB2}"/>
    <cellStyle name="Input 5 9" xfId="3764" xr:uid="{537464AD-461B-4737-9E7F-17D568E1151F}"/>
    <cellStyle name="Input 6" xfId="2673" xr:uid="{00000000-0005-0000-0000-000037050000}"/>
    <cellStyle name="Input 6 10" xfId="14776" xr:uid="{83C33080-907E-41AC-9973-BE50752F8284}"/>
    <cellStyle name="Input 6 11" xfId="15468" xr:uid="{C96BA282-35C2-43A5-BA1A-8FE042B6BD05}"/>
    <cellStyle name="Input 6 2" xfId="5214" xr:uid="{8E6FB93B-C162-45F8-87FC-39371EA4F150}"/>
    <cellStyle name="Input 6 3" xfId="6700" xr:uid="{77C02BC2-C1D1-4EA4-BE6E-C93C0DC79A40}"/>
    <cellStyle name="Input 6 4" xfId="7919" xr:uid="{AF09E048-95D7-4F77-B26A-8B487DD4FBF6}"/>
    <cellStyle name="Input 6 5" xfId="9170" xr:uid="{094F4620-625E-4DAC-A31A-8E34B12A5FFC}"/>
    <cellStyle name="Input 6 6" xfId="10410" xr:uid="{D4AD4FD4-ADDB-48F9-8849-B1FBF5696F98}"/>
    <cellStyle name="Input 6 7" xfId="11580" xr:uid="{E9C0E18D-C19F-4A5E-BFF1-68AB965E37AB}"/>
    <cellStyle name="Input 6 8" xfId="12699" xr:uid="{DFEC812F-0ED0-4793-A448-5F5EB97F4713}"/>
    <cellStyle name="Input 6 9" xfId="13835" xr:uid="{CE4AC5C5-7865-4CE8-BD46-83CA36A0F25E}"/>
    <cellStyle name="Input 7" xfId="3142" xr:uid="{2FF5698B-4BF6-4A8F-B97E-209250262403}"/>
    <cellStyle name="Input 8" xfId="4798" xr:uid="{C60695D4-8034-4B5C-81DB-276893998C6F}"/>
    <cellStyle name="Input 9" xfId="6280" xr:uid="{6621E91D-C02A-428D-B620-C34A170C90FB}"/>
    <cellStyle name="Komórka po??czona" xfId="1258" xr:uid="{00000000-0005-0000-0000-000038050000}"/>
    <cellStyle name="Komórka połączona" xfId="157" xr:uid="{00000000-0005-0000-0000-000039050000}"/>
    <cellStyle name="Komórka zaznaczona" xfId="158" xr:uid="{00000000-0005-0000-0000-00003A050000}"/>
    <cellStyle name="Linked Cell" xfId="159" xr:uid="{00000000-0005-0000-0000-00003B050000}"/>
    <cellStyle name="Linked Cell 2" xfId="1259" xr:uid="{00000000-0005-0000-0000-00003C050000}"/>
    <cellStyle name="Linked Cell 3" xfId="1260" xr:uid="{00000000-0005-0000-0000-00003D050000}"/>
    <cellStyle name="Linked Cell 4" xfId="1261" xr:uid="{00000000-0005-0000-0000-00003E050000}"/>
    <cellStyle name="Linked Cell 5" xfId="1262" xr:uid="{00000000-0005-0000-0000-00003F050000}"/>
    <cellStyle name="Linked Cell 6" xfId="2674" xr:uid="{00000000-0005-0000-0000-000040050000}"/>
    <cellStyle name="Millares" xfId="40" builtinId="3"/>
    <cellStyle name="Millares [0]" xfId="18" builtinId="6"/>
    <cellStyle name="Millares [0] 10" xfId="34" xr:uid="{00000000-0005-0000-0000-000043050000}"/>
    <cellStyle name="Millares [0] 10 2" xfId="59" xr:uid="{00000000-0005-0000-0000-000044050000}"/>
    <cellStyle name="Millares [0] 11" xfId="5449" xr:uid="{AA7F386F-99C8-4AD3-95A1-C8862B7D6B0F}"/>
    <cellStyle name="Millares [0] 12" xfId="5825" xr:uid="{D80DD83F-09C3-4B5D-86A8-57634DE9645B}"/>
    <cellStyle name="Millares [0] 2" xfId="4" xr:uid="{00000000-0005-0000-0000-000045050000}"/>
    <cellStyle name="Millares [0] 2 2" xfId="52" xr:uid="{00000000-0005-0000-0000-000046050000}"/>
    <cellStyle name="Millares [0] 2 2 2" xfId="1264" xr:uid="{00000000-0005-0000-0000-000047050000}"/>
    <cellStyle name="Millares [0] 2 3" xfId="1265" xr:uid="{00000000-0005-0000-0000-000048050000}"/>
    <cellStyle name="Millares [0] 2 3 2" xfId="5450" xr:uid="{DDB3BC0C-4918-493C-87A1-B70CFC80FDBF}"/>
    <cellStyle name="Millares [0] 2 4" xfId="1263" xr:uid="{00000000-0005-0000-0000-000049050000}"/>
    <cellStyle name="Millares [0] 2 5" xfId="5824" xr:uid="{6590CD0B-7CD1-4FD9-978B-C6236E73B311}"/>
    <cellStyle name="Millares [0] 3" xfId="10" xr:uid="{00000000-0005-0000-0000-00004A050000}"/>
    <cellStyle name="Millares [0] 3 2" xfId="57" xr:uid="{00000000-0005-0000-0000-00004B050000}"/>
    <cellStyle name="Millares [0] 3 3" xfId="1266" xr:uid="{00000000-0005-0000-0000-00004C050000}"/>
    <cellStyle name="Millares [0] 3 4" xfId="5823" xr:uid="{0076FEE9-890F-4CE8-A614-5E049BC2FD8D}"/>
    <cellStyle name="Millares [0] 4" xfId="31" xr:uid="{00000000-0005-0000-0000-00004D050000}"/>
    <cellStyle name="Millares [0] 4 2" xfId="60" xr:uid="{00000000-0005-0000-0000-00004E050000}"/>
    <cellStyle name="Millares [0] 4 3" xfId="1267" xr:uid="{00000000-0005-0000-0000-00004F050000}"/>
    <cellStyle name="Millares [0] 5" xfId="21" xr:uid="{00000000-0005-0000-0000-000050050000}"/>
    <cellStyle name="Millares [0] 6" xfId="50" xr:uid="{00000000-0005-0000-0000-000051050000}"/>
    <cellStyle name="Millares [0] 6 2" xfId="1268" xr:uid="{00000000-0005-0000-0000-000052050000}"/>
    <cellStyle name="Millares [0] 7" xfId="2649" xr:uid="{00000000-0005-0000-0000-000053050000}"/>
    <cellStyle name="Millares [0] 8" xfId="38" xr:uid="{00000000-0005-0000-0000-000054050000}"/>
    <cellStyle name="Millares [0] 8 2" xfId="58" xr:uid="{00000000-0005-0000-0000-000055050000}"/>
    <cellStyle name="Millares [0] 9" xfId="29" xr:uid="{00000000-0005-0000-0000-000056050000}"/>
    <cellStyle name="Millares [0] 9 2" xfId="61" xr:uid="{00000000-0005-0000-0000-000057050000}"/>
    <cellStyle name="Millares 10" xfId="2569" xr:uid="{00000000-0005-0000-0000-000058050000}"/>
    <cellStyle name="Millares 10 2" xfId="2570" xr:uid="{00000000-0005-0000-0000-000059050000}"/>
    <cellStyle name="Millares 10 5" xfId="15915" xr:uid="{7EAF81A8-BA3F-42C6-A9A1-E5AD3C41F181}"/>
    <cellStyle name="Millares 11" xfId="2571" xr:uid="{00000000-0005-0000-0000-00005A050000}"/>
    <cellStyle name="Millares 11 2" xfId="2572" xr:uid="{00000000-0005-0000-0000-00005B050000}"/>
    <cellStyle name="Millares 12" xfId="2573" xr:uid="{00000000-0005-0000-0000-00005C050000}"/>
    <cellStyle name="Millares 12 2" xfId="2574" xr:uid="{00000000-0005-0000-0000-00005D050000}"/>
    <cellStyle name="Millares 13" xfId="2575" xr:uid="{00000000-0005-0000-0000-00005E050000}"/>
    <cellStyle name="Millares 13 2" xfId="2576" xr:uid="{00000000-0005-0000-0000-00005F050000}"/>
    <cellStyle name="Millares 14" xfId="2577" xr:uid="{00000000-0005-0000-0000-000060050000}"/>
    <cellStyle name="Millares 14 2" xfId="2578" xr:uid="{00000000-0005-0000-0000-000061050000}"/>
    <cellStyle name="Millares 15" xfId="2579" xr:uid="{00000000-0005-0000-0000-000062050000}"/>
    <cellStyle name="Millares 15 2" xfId="2580" xr:uid="{00000000-0005-0000-0000-000063050000}"/>
    <cellStyle name="Millares 16" xfId="2581" xr:uid="{00000000-0005-0000-0000-000064050000}"/>
    <cellStyle name="Millares 16 2" xfId="2582" xr:uid="{00000000-0005-0000-0000-000065050000}"/>
    <cellStyle name="Millares 17" xfId="2583" xr:uid="{00000000-0005-0000-0000-000066050000}"/>
    <cellStyle name="Millares 17 2" xfId="2584" xr:uid="{00000000-0005-0000-0000-000067050000}"/>
    <cellStyle name="Millares 18" xfId="2585" xr:uid="{00000000-0005-0000-0000-000068050000}"/>
    <cellStyle name="Millares 18 2" xfId="2586" xr:uid="{00000000-0005-0000-0000-000069050000}"/>
    <cellStyle name="Millares 18 2 2" xfId="15921" xr:uid="{15BEAC64-68A1-450B-9901-D46BE578A588}"/>
    <cellStyle name="Millares 19" xfId="2587" xr:uid="{00000000-0005-0000-0000-00006A050000}"/>
    <cellStyle name="Millares 19 2" xfId="2588" xr:uid="{00000000-0005-0000-0000-00006B050000}"/>
    <cellStyle name="Millares 2" xfId="48" xr:uid="{00000000-0005-0000-0000-00006C050000}"/>
    <cellStyle name="Millares 2 2" xfId="1270" xr:uid="{00000000-0005-0000-0000-00006D050000}"/>
    <cellStyle name="Millares 2 3" xfId="1269" xr:uid="{00000000-0005-0000-0000-00006E050000}"/>
    <cellStyle name="Millares 20" xfId="2589" xr:uid="{00000000-0005-0000-0000-00006F050000}"/>
    <cellStyle name="Millares 20 2" xfId="2590" xr:uid="{00000000-0005-0000-0000-000070050000}"/>
    <cellStyle name="Millares 21" xfId="2591" xr:uid="{00000000-0005-0000-0000-000071050000}"/>
    <cellStyle name="Millares 21 2" xfId="2592" xr:uid="{00000000-0005-0000-0000-000072050000}"/>
    <cellStyle name="Millares 22" xfId="2593" xr:uid="{00000000-0005-0000-0000-000073050000}"/>
    <cellStyle name="Millares 22 2" xfId="2594" xr:uid="{00000000-0005-0000-0000-000074050000}"/>
    <cellStyle name="Millares 22 3" xfId="15910" xr:uid="{AC9EADE9-DF9E-486B-AA42-B14008755C12}"/>
    <cellStyle name="Millares 23" xfId="2595" xr:uid="{00000000-0005-0000-0000-000075050000}"/>
    <cellStyle name="Millares 24" xfId="2596" xr:uid="{00000000-0005-0000-0000-000076050000}"/>
    <cellStyle name="Millares 25" xfId="2597" xr:uid="{00000000-0005-0000-0000-000077050000}"/>
    <cellStyle name="Millares 26" xfId="2659" xr:uid="{00000000-0005-0000-0000-000078050000}"/>
    <cellStyle name="Millares 27" xfId="2662" xr:uid="{00000000-0005-0000-0000-000079050000}"/>
    <cellStyle name="Millares 28" xfId="5448" xr:uid="{15C522CB-DAD2-4714-BCE3-305D6697B2FE}"/>
    <cellStyle name="Millares 29" xfId="5395" xr:uid="{5D945E85-B31A-4367-B607-16247B603883}"/>
    <cellStyle name="Millares 3" xfId="27" xr:uid="{00000000-0005-0000-0000-00007A050000}"/>
    <cellStyle name="Millares 3 2" xfId="47" xr:uid="{00000000-0005-0000-0000-00007B050000}"/>
    <cellStyle name="Millares 3 2 2" xfId="62" xr:uid="{00000000-0005-0000-0000-00007C050000}"/>
    <cellStyle name="Millares 3 2 3" xfId="2598" xr:uid="{00000000-0005-0000-0000-00007D050000}"/>
    <cellStyle name="Millares 3 2 4" xfId="5452" xr:uid="{DB175BEE-1DF3-4B96-8206-880F1120FE26}"/>
    <cellStyle name="Millares 3 3" xfId="5451" xr:uid="{8FF35A3C-6141-4088-AEBD-DCCE0BBC382B}"/>
    <cellStyle name="Millares 30" xfId="5394" xr:uid="{1B8CDDD0-C068-4AFD-BACD-36A4A7ADE195}"/>
    <cellStyle name="Millares 31" xfId="5396" xr:uid="{ECFDDE66-E3E5-4A09-97F7-4BBE4BD24547}"/>
    <cellStyle name="Millares 4" xfId="22" xr:uid="{00000000-0005-0000-0000-00007E050000}"/>
    <cellStyle name="Millares 4 2" xfId="2599" xr:uid="{00000000-0005-0000-0000-00007F050000}"/>
    <cellStyle name="Millares 4 3" xfId="5453" xr:uid="{F3A3AAE7-5EF0-463B-876B-7C2D9EADBC67}"/>
    <cellStyle name="Millares 5" xfId="49" xr:uid="{00000000-0005-0000-0000-000080050000}"/>
    <cellStyle name="Millares 5 2" xfId="2600" xr:uid="{00000000-0005-0000-0000-000081050000}"/>
    <cellStyle name="Millares 5 3" xfId="1271" xr:uid="{00000000-0005-0000-0000-000082050000}"/>
    <cellStyle name="Millares 5 4" xfId="5454" xr:uid="{9F188C14-1940-4685-BA39-72EED55996B7}"/>
    <cellStyle name="Millares 6" xfId="1272" xr:uid="{00000000-0005-0000-0000-000083050000}"/>
    <cellStyle name="Millares 6 2" xfId="2601" xr:uid="{00000000-0005-0000-0000-000084050000}"/>
    <cellStyle name="Millares 6 3" xfId="5455" xr:uid="{878E17EE-D56C-4344-AB4F-53507508E623}"/>
    <cellStyle name="Millares 7" xfId="1273" xr:uid="{00000000-0005-0000-0000-000085050000}"/>
    <cellStyle name="Millares 7 2" xfId="1274" xr:uid="{00000000-0005-0000-0000-000086050000}"/>
    <cellStyle name="Millares 7 2 2" xfId="5457" xr:uid="{397EFBE9-688B-4E32-AF9A-F7AC999A9706}"/>
    <cellStyle name="Millares 7 3" xfId="5456" xr:uid="{0B0C435B-AE7B-4365-979D-B6FB6FD9FCD5}"/>
    <cellStyle name="Millares 8" xfId="1275" xr:uid="{00000000-0005-0000-0000-000087050000}"/>
    <cellStyle name="Millares 8 2" xfId="2602" xr:uid="{00000000-0005-0000-0000-000088050000}"/>
    <cellStyle name="Millares 8 3" xfId="5458" xr:uid="{57DA6F15-A933-4AF9-A6B3-6EE70659F368}"/>
    <cellStyle name="Millares 9" xfId="2603" xr:uid="{00000000-0005-0000-0000-000089050000}"/>
    <cellStyle name="Millares 9 2" xfId="2604" xr:uid="{00000000-0005-0000-0000-00008A050000}"/>
    <cellStyle name="Millares 9 3" xfId="5459" xr:uid="{89FC1B47-240C-4348-A9B1-664773768EF2}"/>
    <cellStyle name="Moneda [0] 2" xfId="1276" xr:uid="{00000000-0005-0000-0000-00008B050000}"/>
    <cellStyle name="Moneda [0] 2 2" xfId="1277" xr:uid="{00000000-0005-0000-0000-00008C050000}"/>
    <cellStyle name="Moneda [0] 3" xfId="1278" xr:uid="{00000000-0005-0000-0000-00008D050000}"/>
    <cellStyle name="Moneda [0] 4" xfId="1279" xr:uid="{00000000-0005-0000-0000-00008E050000}"/>
    <cellStyle name="Moneda [0] 5" xfId="1280" xr:uid="{00000000-0005-0000-0000-00008F050000}"/>
    <cellStyle name="Moneda [0] 6" xfId="1281" xr:uid="{00000000-0005-0000-0000-000090050000}"/>
    <cellStyle name="Moneda 2" xfId="1282" xr:uid="{00000000-0005-0000-0000-000091050000}"/>
    <cellStyle name="Moneda 2 2" xfId="1283" xr:uid="{00000000-0005-0000-0000-000092050000}"/>
    <cellStyle name="Moneda 2 3" xfId="5460" xr:uid="{DD939F37-43DB-4F38-AA4E-91568A2ADBEF}"/>
    <cellStyle name="Moneda 3" xfId="1284" xr:uid="{00000000-0005-0000-0000-000093050000}"/>
    <cellStyle name="Moneda 4" xfId="1285" xr:uid="{00000000-0005-0000-0000-000094050000}"/>
    <cellStyle name="Moneda 5" xfId="1286" xr:uid="{00000000-0005-0000-0000-000095050000}"/>
    <cellStyle name="Moneda 6" xfId="1287" xr:uid="{00000000-0005-0000-0000-000096050000}"/>
    <cellStyle name="Monetario" xfId="1288" xr:uid="{00000000-0005-0000-0000-000097050000}"/>
    <cellStyle name="Monetario0" xfId="1289" xr:uid="{00000000-0005-0000-0000-000098050000}"/>
    <cellStyle name="Nag?ówek 1" xfId="1290" xr:uid="{00000000-0005-0000-0000-000099050000}"/>
    <cellStyle name="Nag?ówek 2" xfId="1291" xr:uid="{00000000-0005-0000-0000-00009A050000}"/>
    <cellStyle name="Nag?ówek 3" xfId="1292" xr:uid="{00000000-0005-0000-0000-00009B050000}"/>
    <cellStyle name="Nag?ówek 4" xfId="1293" xr:uid="{00000000-0005-0000-0000-00009C050000}"/>
    <cellStyle name="Nagłówek 1" xfId="160" xr:uid="{00000000-0005-0000-0000-00009D050000}"/>
    <cellStyle name="Nagłówek 2" xfId="161" xr:uid="{00000000-0005-0000-0000-00009E050000}"/>
    <cellStyle name="Nagłówek 3" xfId="162" xr:uid="{00000000-0005-0000-0000-00009F050000}"/>
    <cellStyle name="Nagłówek 4" xfId="163" xr:uid="{00000000-0005-0000-0000-0000A0050000}"/>
    <cellStyle name="Neutral 10" xfId="1294" xr:uid="{00000000-0005-0000-0000-0000A1050000}"/>
    <cellStyle name="Neutral 10 2" xfId="1295" xr:uid="{00000000-0005-0000-0000-0000A2050000}"/>
    <cellStyle name="Neutral 10 3" xfId="1296" xr:uid="{00000000-0005-0000-0000-0000A3050000}"/>
    <cellStyle name="Neutral 10 4" xfId="1297" xr:uid="{00000000-0005-0000-0000-0000A4050000}"/>
    <cellStyle name="Neutral 10 5" xfId="1298" xr:uid="{00000000-0005-0000-0000-0000A5050000}"/>
    <cellStyle name="Neutral 11" xfId="1299" xr:uid="{00000000-0005-0000-0000-0000A6050000}"/>
    <cellStyle name="Neutral 12" xfId="1300" xr:uid="{00000000-0005-0000-0000-0000A7050000}"/>
    <cellStyle name="Neutral 13" xfId="1301" xr:uid="{00000000-0005-0000-0000-0000A8050000}"/>
    <cellStyle name="Neutral 14" xfId="1302" xr:uid="{00000000-0005-0000-0000-0000A9050000}"/>
    <cellStyle name="Neutral 15" xfId="164" xr:uid="{00000000-0005-0000-0000-0000AA050000}"/>
    <cellStyle name="Neutral 2" xfId="1303" xr:uid="{00000000-0005-0000-0000-0000AB050000}"/>
    <cellStyle name="Neutral 2 2" xfId="1304" xr:uid="{00000000-0005-0000-0000-0000AC050000}"/>
    <cellStyle name="Neutral 2 3" xfId="1305" xr:uid="{00000000-0005-0000-0000-0000AD050000}"/>
    <cellStyle name="Neutral 2 4" xfId="1306" xr:uid="{00000000-0005-0000-0000-0000AE050000}"/>
    <cellStyle name="Neutral 2 5" xfId="1307" xr:uid="{00000000-0005-0000-0000-0000AF050000}"/>
    <cellStyle name="Neutral 2 6" xfId="1308" xr:uid="{00000000-0005-0000-0000-0000B0050000}"/>
    <cellStyle name="Neutral 3" xfId="1309" xr:uid="{00000000-0005-0000-0000-0000B1050000}"/>
    <cellStyle name="Neutral 3 2" xfId="1310" xr:uid="{00000000-0005-0000-0000-0000B2050000}"/>
    <cellStyle name="Neutral 3 3" xfId="1311" xr:uid="{00000000-0005-0000-0000-0000B3050000}"/>
    <cellStyle name="Neutral 3 4" xfId="1312" xr:uid="{00000000-0005-0000-0000-0000B4050000}"/>
    <cellStyle name="Neutral 3 5" xfId="1313" xr:uid="{00000000-0005-0000-0000-0000B5050000}"/>
    <cellStyle name="Neutral 4" xfId="1314" xr:uid="{00000000-0005-0000-0000-0000B6050000}"/>
    <cellStyle name="Neutral 4 2" xfId="1315" xr:uid="{00000000-0005-0000-0000-0000B7050000}"/>
    <cellStyle name="Neutral 4 3" xfId="1316" xr:uid="{00000000-0005-0000-0000-0000B8050000}"/>
    <cellStyle name="Neutral 4 4" xfId="1317" xr:uid="{00000000-0005-0000-0000-0000B9050000}"/>
    <cellStyle name="Neutral 4 5" xfId="1318" xr:uid="{00000000-0005-0000-0000-0000BA050000}"/>
    <cellStyle name="Neutral 5" xfId="1319" xr:uid="{00000000-0005-0000-0000-0000BB050000}"/>
    <cellStyle name="Neutral 5 2" xfId="1320" xr:uid="{00000000-0005-0000-0000-0000BC050000}"/>
    <cellStyle name="Neutral 5 3" xfId="1321" xr:uid="{00000000-0005-0000-0000-0000BD050000}"/>
    <cellStyle name="Neutral 5 4" xfId="1322" xr:uid="{00000000-0005-0000-0000-0000BE050000}"/>
    <cellStyle name="Neutral 5 5" xfId="1323" xr:uid="{00000000-0005-0000-0000-0000BF050000}"/>
    <cellStyle name="Neutral 6" xfId="1324" xr:uid="{00000000-0005-0000-0000-0000C0050000}"/>
    <cellStyle name="Neutral 6 2" xfId="1325" xr:uid="{00000000-0005-0000-0000-0000C1050000}"/>
    <cellStyle name="Neutral 6 3" xfId="1326" xr:uid="{00000000-0005-0000-0000-0000C2050000}"/>
    <cellStyle name="Neutral 6 4" xfId="1327" xr:uid="{00000000-0005-0000-0000-0000C3050000}"/>
    <cellStyle name="Neutral 6 5" xfId="1328" xr:uid="{00000000-0005-0000-0000-0000C4050000}"/>
    <cellStyle name="Neutral 7" xfId="1329" xr:uid="{00000000-0005-0000-0000-0000C5050000}"/>
    <cellStyle name="Neutral 7 2" xfId="1330" xr:uid="{00000000-0005-0000-0000-0000C6050000}"/>
    <cellStyle name="Neutral 7 3" xfId="1331" xr:uid="{00000000-0005-0000-0000-0000C7050000}"/>
    <cellStyle name="Neutral 7 4" xfId="1332" xr:uid="{00000000-0005-0000-0000-0000C8050000}"/>
    <cellStyle name="Neutral 7 5" xfId="1333" xr:uid="{00000000-0005-0000-0000-0000C9050000}"/>
    <cellStyle name="Neutral 8" xfId="1334" xr:uid="{00000000-0005-0000-0000-0000CA050000}"/>
    <cellStyle name="Neutral 8 2" xfId="1335" xr:uid="{00000000-0005-0000-0000-0000CB050000}"/>
    <cellStyle name="Neutral 8 3" xfId="1336" xr:uid="{00000000-0005-0000-0000-0000CC050000}"/>
    <cellStyle name="Neutral 8 4" xfId="1337" xr:uid="{00000000-0005-0000-0000-0000CD050000}"/>
    <cellStyle name="Neutral 8 5" xfId="1338" xr:uid="{00000000-0005-0000-0000-0000CE050000}"/>
    <cellStyle name="Neutral 9" xfId="1339" xr:uid="{00000000-0005-0000-0000-0000CF050000}"/>
    <cellStyle name="Neutral 9 2" xfId="1340" xr:uid="{00000000-0005-0000-0000-0000D0050000}"/>
    <cellStyle name="Neutral 9 3" xfId="1341" xr:uid="{00000000-0005-0000-0000-0000D1050000}"/>
    <cellStyle name="Neutral 9 4" xfId="1342" xr:uid="{00000000-0005-0000-0000-0000D2050000}"/>
    <cellStyle name="Neutral 9 5" xfId="1343" xr:uid="{00000000-0005-0000-0000-0000D3050000}"/>
    <cellStyle name="Neutralne" xfId="165" xr:uid="{00000000-0005-0000-0000-0000D4050000}"/>
    <cellStyle name="Normal" xfId="0" builtinId="0"/>
    <cellStyle name="Normal - Formatvorlage1" xfId="1344" xr:uid="{00000000-0005-0000-0000-0000D6050000}"/>
    <cellStyle name="Normal - Style1" xfId="1345" xr:uid="{00000000-0005-0000-0000-0000D7050000}"/>
    <cellStyle name="Normal 10" xfId="1346" xr:uid="{00000000-0005-0000-0000-0000D8050000}"/>
    <cellStyle name="Normal 10 2" xfId="14" xr:uid="{00000000-0005-0000-0000-0000D9050000}"/>
    <cellStyle name="Normal 10 3" xfId="2605" xr:uid="{00000000-0005-0000-0000-0000DA050000}"/>
    <cellStyle name="Normal 11" xfId="1347" xr:uid="{00000000-0005-0000-0000-0000DB050000}"/>
    <cellStyle name="Normal 11 2" xfId="2606" xr:uid="{00000000-0005-0000-0000-0000DC050000}"/>
    <cellStyle name="Normal 11 2 2" xfId="5461" xr:uid="{8CFA661D-85AE-4BA8-A1E6-A7A1EA33D2C0}"/>
    <cellStyle name="Normal 12" xfId="2607" xr:uid="{00000000-0005-0000-0000-0000DD050000}"/>
    <cellStyle name="Normal 12 2" xfId="2608" xr:uid="{00000000-0005-0000-0000-0000DE050000}"/>
    <cellStyle name="Normal 12 2 2" xfId="5463" xr:uid="{7D249EAD-2A1F-4314-A69C-C93F026247CB}"/>
    <cellStyle name="Normal 12 3" xfId="5462" xr:uid="{5746CF03-360A-4505-8CBE-5602EC4701FE}"/>
    <cellStyle name="Normal 13" xfId="20" xr:uid="{00000000-0005-0000-0000-0000DF050000}"/>
    <cellStyle name="Normal 13 2" xfId="2609" xr:uid="{00000000-0005-0000-0000-0000E0050000}"/>
    <cellStyle name="Normal 13 2 2" xfId="5465" xr:uid="{A41E6FBA-7E29-4811-B540-3EDEB96E2B64}"/>
    <cellStyle name="Normal 13 3" xfId="5464" xr:uid="{BD26E180-4221-4322-A130-98D0A5CE4C02}"/>
    <cellStyle name="Normal 14" xfId="2610" xr:uid="{00000000-0005-0000-0000-0000E1050000}"/>
    <cellStyle name="Normal 14 2" xfId="2611" xr:uid="{00000000-0005-0000-0000-0000E2050000}"/>
    <cellStyle name="Normal 14 3" xfId="2680" xr:uid="{00000000-0005-0000-0000-0000E3050000}"/>
    <cellStyle name="Normal 15" xfId="2612" xr:uid="{00000000-0005-0000-0000-0000E4050000}"/>
    <cellStyle name="Normal 15 2" xfId="2613" xr:uid="{00000000-0005-0000-0000-0000E5050000}"/>
    <cellStyle name="Normal 15 2 2" xfId="5467" xr:uid="{2A64400A-A9CA-4598-A1FF-E67523827C35}"/>
    <cellStyle name="Normal 15 3" xfId="5466" xr:uid="{8723CFEF-245B-45CE-B880-D320A74A84A7}"/>
    <cellStyle name="Normal 16" xfId="2614" xr:uid="{00000000-0005-0000-0000-0000E6050000}"/>
    <cellStyle name="Normal 16 2" xfId="2615" xr:uid="{00000000-0005-0000-0000-0000E7050000}"/>
    <cellStyle name="Normal 16 3" xfId="5468" xr:uid="{B461789F-066A-4EE8-A7AD-132530F2A2D5}"/>
    <cellStyle name="Normal 17" xfId="1348" xr:uid="{00000000-0005-0000-0000-0000E8050000}"/>
    <cellStyle name="Normal 17 2" xfId="2616" xr:uid="{00000000-0005-0000-0000-0000E9050000}"/>
    <cellStyle name="Normal 17 3" xfId="2617" xr:uid="{00000000-0005-0000-0000-0000EA050000}"/>
    <cellStyle name="Normal 18" xfId="2618" xr:uid="{00000000-0005-0000-0000-0000EB050000}"/>
    <cellStyle name="Normal 18 2" xfId="2619" xr:uid="{00000000-0005-0000-0000-0000EC050000}"/>
    <cellStyle name="Normal 19" xfId="2620" xr:uid="{00000000-0005-0000-0000-0000ED050000}"/>
    <cellStyle name="Normal 19 2" xfId="2621" xr:uid="{00000000-0005-0000-0000-0000EE050000}"/>
    <cellStyle name="Normal 2" xfId="2" xr:uid="{00000000-0005-0000-0000-0000EF050000}"/>
    <cellStyle name="Normal 2 10" xfId="1349" xr:uid="{00000000-0005-0000-0000-0000F0050000}"/>
    <cellStyle name="Normal 2 11" xfId="2650" xr:uid="{00000000-0005-0000-0000-0000F1050000}"/>
    <cellStyle name="Normal 2 11 2" xfId="5469" xr:uid="{45E0C4F8-9E00-4650-A77F-67190E03D028}"/>
    <cellStyle name="Normal 2 12" xfId="166" xr:uid="{00000000-0005-0000-0000-0000F2050000}"/>
    <cellStyle name="Normal 2 12 2" xfId="5470" xr:uid="{23F8C754-3036-4D09-A8D3-203AF30AB638}"/>
    <cellStyle name="Normal 2 2" xfId="17" xr:uid="{00000000-0005-0000-0000-0000F3050000}"/>
    <cellStyle name="Normal 2 2 2" xfId="32" xr:uid="{00000000-0005-0000-0000-0000F4050000}"/>
    <cellStyle name="Normal 2 2 2 2" xfId="5471" xr:uid="{846DFEB6-A997-4CE4-B8D1-180F3CA3926D}"/>
    <cellStyle name="Normal 2 3" xfId="11" xr:uid="{00000000-0005-0000-0000-0000F5050000}"/>
    <cellStyle name="Normal 2 3 2" xfId="2622" xr:uid="{00000000-0005-0000-0000-0000F6050000}"/>
    <cellStyle name="Normal 2 4" xfId="16" xr:uid="{00000000-0005-0000-0000-0000F7050000}"/>
    <cellStyle name="Normal 2 4 2" xfId="2623" xr:uid="{00000000-0005-0000-0000-0000F8050000}"/>
    <cellStyle name="Normal 2 4 2 2" xfId="45" xr:uid="{00000000-0005-0000-0000-0000F9050000}"/>
    <cellStyle name="Normal 2 4 3" xfId="1350" xr:uid="{00000000-0005-0000-0000-0000FA050000}"/>
    <cellStyle name="Normal 2 5" xfId="1351" xr:uid="{00000000-0005-0000-0000-0000FB050000}"/>
    <cellStyle name="Normal 2 5 2" xfId="2624" xr:uid="{00000000-0005-0000-0000-0000FC050000}"/>
    <cellStyle name="Normal 2 6" xfId="1352" xr:uid="{00000000-0005-0000-0000-0000FD050000}"/>
    <cellStyle name="Normal 2 6 2" xfId="2625" xr:uid="{00000000-0005-0000-0000-0000FE050000}"/>
    <cellStyle name="Normal 2 7" xfId="1353" xr:uid="{00000000-0005-0000-0000-0000FF050000}"/>
    <cellStyle name="Normal 2 7 2" xfId="2626" xr:uid="{00000000-0005-0000-0000-000000060000}"/>
    <cellStyle name="Normal 2 7 3" xfId="5472" xr:uid="{34438AB3-B73D-4B4E-9663-CC85316863F0}"/>
    <cellStyle name="Normal 2 8" xfId="1354" xr:uid="{00000000-0005-0000-0000-000001060000}"/>
    <cellStyle name="Normal 2 8 2" xfId="5473" xr:uid="{DDDD324B-635B-442A-A5AA-48A3491A4936}"/>
    <cellStyle name="Normal 2 9" xfId="1355" xr:uid="{00000000-0005-0000-0000-000002060000}"/>
    <cellStyle name="Normal 2 9 2" xfId="5474" xr:uid="{A2A16C0A-0DC3-43FC-9230-9B3621FC443C}"/>
    <cellStyle name="Normal 2_Combinación de negocios - AA-IAMv3" xfId="5475" xr:uid="{65EFA911-481E-40F5-99B0-E0893B139C42}"/>
    <cellStyle name="Normal 20" xfId="2627" xr:uid="{00000000-0005-0000-0000-000004060000}"/>
    <cellStyle name="Normal 20 2" xfId="2628" xr:uid="{00000000-0005-0000-0000-000005060000}"/>
    <cellStyle name="Normal 21" xfId="1356" xr:uid="{00000000-0005-0000-0000-000006060000}"/>
    <cellStyle name="Normal 21 2" xfId="2629" xr:uid="{00000000-0005-0000-0000-000007060000}"/>
    <cellStyle name="Normal 22" xfId="1357" xr:uid="{00000000-0005-0000-0000-000008060000}"/>
    <cellStyle name="Normal 23" xfId="1358" xr:uid="{00000000-0005-0000-0000-000009060000}"/>
    <cellStyle name="Normal 24" xfId="1359" xr:uid="{00000000-0005-0000-0000-00000A060000}"/>
    <cellStyle name="Normal 25" xfId="1360" xr:uid="{00000000-0005-0000-0000-00000B060000}"/>
    <cellStyle name="Normal 26" xfId="1361" xr:uid="{00000000-0005-0000-0000-00000C060000}"/>
    <cellStyle name="Normal 27" xfId="2648" xr:uid="{00000000-0005-0000-0000-00000D060000}"/>
    <cellStyle name="Normal 28" xfId="2655" xr:uid="{00000000-0005-0000-0000-00000E060000}"/>
    <cellStyle name="Normal 29" xfId="2657" xr:uid="{00000000-0005-0000-0000-00000F060000}"/>
    <cellStyle name="Normal 3" xfId="30" xr:uid="{00000000-0005-0000-0000-000010060000}"/>
    <cellStyle name="Normal 3 2" xfId="9" xr:uid="{00000000-0005-0000-0000-000011060000}"/>
    <cellStyle name="Normal 3 2 2" xfId="5817" xr:uid="{FAEABFF0-8BD7-4853-B6E9-0C13ACC72D3D}"/>
    <cellStyle name="Normal 3 3" xfId="24" xr:uid="{00000000-0005-0000-0000-000012060000}"/>
    <cellStyle name="Normal 3 4" xfId="36" xr:uid="{00000000-0005-0000-0000-000013060000}"/>
    <cellStyle name="Normal 3 5" xfId="5476" xr:uid="{A9BAB8EB-B9B0-423F-99D0-8B522336C7B5}"/>
    <cellStyle name="Normal 30" xfId="2654" xr:uid="{00000000-0005-0000-0000-000014060000}"/>
    <cellStyle name="Normal 31" xfId="2656" xr:uid="{00000000-0005-0000-0000-000015060000}"/>
    <cellStyle name="Normal 32" xfId="2653" xr:uid="{00000000-0005-0000-0000-000016060000}"/>
    <cellStyle name="Normal 33" xfId="2658" xr:uid="{00000000-0005-0000-0000-000017060000}"/>
    <cellStyle name="Normal 34" xfId="2661" xr:uid="{00000000-0005-0000-0000-000018060000}"/>
    <cellStyle name="Normal 35" xfId="37" xr:uid="{00000000-0005-0000-0000-000019060000}"/>
    <cellStyle name="Normal 36" xfId="28" xr:uid="{00000000-0005-0000-0000-00001A060000}"/>
    <cellStyle name="Normal 37" xfId="33" xr:uid="{00000000-0005-0000-0000-00001B060000}"/>
    <cellStyle name="Normal 38" xfId="19" xr:uid="{00000000-0005-0000-0000-00001C060000}"/>
    <cellStyle name="Normal 39" xfId="46" xr:uid="{00000000-0005-0000-0000-00001D060000}"/>
    <cellStyle name="Normal 4" xfId="1362" xr:uid="{00000000-0005-0000-0000-00001E060000}"/>
    <cellStyle name="Normal 4 2" xfId="2630" xr:uid="{00000000-0005-0000-0000-00001F060000}"/>
    <cellStyle name="Normal 4 3" xfId="2675" xr:uid="{00000000-0005-0000-0000-000020060000}"/>
    <cellStyle name="Normal 4 4" xfId="5816" xr:uid="{CF7DD353-221E-44EA-AAFE-B67B9802B14F}"/>
    <cellStyle name="Normal 40" xfId="63" xr:uid="{00000000-0005-0000-0000-000021060000}"/>
    <cellStyle name="Normal 40 2" xfId="3060" xr:uid="{A0EA89F0-106C-4373-90ED-353AFBBD3276}"/>
    <cellStyle name="Normal 41" xfId="1920" xr:uid="{00000000-0005-0000-0000-000022060000}"/>
    <cellStyle name="Normal 41 2" xfId="4522" xr:uid="{0BD6872A-0D6F-4A00-A830-AB4832355EA9}"/>
    <cellStyle name="Normal 42" xfId="2664" xr:uid="{00000000-0005-0000-0000-000023060000}"/>
    <cellStyle name="Normal 42 2" xfId="5207" xr:uid="{F5510E7A-B3B5-4961-81E2-1ECEDA06E146}"/>
    <cellStyle name="Normal 43" xfId="2669" xr:uid="{00000000-0005-0000-0000-000024060000}"/>
    <cellStyle name="Normal 43 2" xfId="5211" xr:uid="{397B447A-9662-44C7-B37D-186C367E4D9F}"/>
    <cellStyle name="Normal 44" xfId="2665" xr:uid="{00000000-0005-0000-0000-000025060000}"/>
    <cellStyle name="Normal 44 2" xfId="5208" xr:uid="{2C0EC3A1-9185-4D0A-9D2F-13656B1AA8EC}"/>
    <cellStyle name="Normal 45" xfId="2663" xr:uid="{00000000-0005-0000-0000-000026060000}"/>
    <cellStyle name="Normal 45 2" xfId="5206" xr:uid="{FAD36FD5-48D6-46E3-8AC6-F7FC183350E6}"/>
    <cellStyle name="Normal 46" xfId="2668" xr:uid="{00000000-0005-0000-0000-000027060000}"/>
    <cellStyle name="Normal 46 2" xfId="5210" xr:uid="{DEF40264-1755-4A03-B4A8-2D5236249AC7}"/>
    <cellStyle name="Normal 47" xfId="2666" xr:uid="{00000000-0005-0000-0000-000028060000}"/>
    <cellStyle name="Normal 48" xfId="2667" xr:uid="{00000000-0005-0000-0000-000029060000}"/>
    <cellStyle name="Normal 49" xfId="2688" xr:uid="{00000000-0005-0000-0000-00002A060000}"/>
    <cellStyle name="Normal 49 2" xfId="5222" xr:uid="{B15A9D1A-0F6D-4581-BB40-7B76A9F40655}"/>
    <cellStyle name="Normal 5" xfId="44" xr:uid="{00000000-0005-0000-0000-00002B060000}"/>
    <cellStyle name="Normal 5 2" xfId="2631" xr:uid="{00000000-0005-0000-0000-00002C060000}"/>
    <cellStyle name="Normal 5 3" xfId="1363" xr:uid="{00000000-0005-0000-0000-00002D060000}"/>
    <cellStyle name="Normal 5 4" xfId="2676" xr:uid="{00000000-0005-0000-0000-00002E060000}"/>
    <cellStyle name="Normal 5 5" xfId="5477" xr:uid="{C973DAAB-BA3F-4D9B-8F13-EE7B7FD8C36D}"/>
    <cellStyle name="Normal 50" xfId="2690" xr:uid="{00000000-0005-0000-0000-00002F060000}"/>
    <cellStyle name="Normal 50 2" xfId="5805" xr:uid="{3045E0CE-0515-445A-9336-48E13C6E840E}"/>
    <cellStyle name="Normal 51" xfId="2719" xr:uid="{00000000-0005-0000-0000-000030060000}"/>
    <cellStyle name="Normal 51 2" xfId="5806" xr:uid="{07AEFC9B-551A-4249-B1FE-E61B88D65AA0}"/>
    <cellStyle name="Normal 52" xfId="2734" xr:uid="{00000000-0005-0000-0000-000031060000}"/>
    <cellStyle name="Normal 52 2" xfId="5807" xr:uid="{C9B80C9D-A246-4D1D-A394-3B23E0D8E454}"/>
    <cellStyle name="Normal 53" xfId="2766" xr:uid="{00000000-0005-0000-0000-000032060000}"/>
    <cellStyle name="Normal 54" xfId="2767" xr:uid="{00000000-0005-0000-0000-000033060000}"/>
    <cellStyle name="Normal 55" xfId="2777" xr:uid="{38E43437-9893-495E-A3C7-6BA3377240FD}"/>
    <cellStyle name="Normal 55 2" xfId="5809" xr:uid="{02862F6C-A605-4F78-B87B-292B9645E6F2}"/>
    <cellStyle name="Normal 56" xfId="2779" xr:uid="{C2919D4A-EFF3-4ABD-89E4-FC93BA5E4084}"/>
    <cellStyle name="Normal 56 2" xfId="5811" xr:uid="{EAF0CAF8-20F0-45A6-8602-3A9FD8E6FCD0}"/>
    <cellStyle name="Normal 57" xfId="2822" xr:uid="{80C0501B-1FD9-4133-8654-D2394ED37816}"/>
    <cellStyle name="Normal 57 2" xfId="5812" xr:uid="{981EBD9A-7270-4851-891C-ED3F23AFE222}"/>
    <cellStyle name="Normal 58" xfId="2823" xr:uid="{A0AD1364-0E12-47F7-BC41-23927AF209E5}"/>
    <cellStyle name="Normal 58 2" xfId="5815" xr:uid="{AA1CB435-ECD1-4144-A723-2846590237F2}"/>
    <cellStyle name="Normal 59" xfId="2867" xr:uid="{74D88921-8F25-4285-BA08-835E0A563C38}"/>
    <cellStyle name="Normal 59 2" xfId="5813" xr:uid="{685A5215-8A33-42CA-9899-C507C7760483}"/>
    <cellStyle name="Normal 6" xfId="12" xr:uid="{00000000-0005-0000-0000-000034060000}"/>
    <cellStyle name="Normal 6 2" xfId="1364" xr:uid="{00000000-0005-0000-0000-000035060000}"/>
    <cellStyle name="Normal 6 3" xfId="5478" xr:uid="{EC885C49-EFF4-4E46-9B45-EFAE83306756}"/>
    <cellStyle name="Normal 60" xfId="2911" xr:uid="{E8C6F4E1-F406-4B31-9D82-919C10474A4C}"/>
    <cellStyle name="Normal 60 2" xfId="5814" xr:uid="{7CFB54E2-45E0-4416-ABBE-B1C712A465CD}"/>
    <cellStyle name="Normal 61" xfId="2955" xr:uid="{47A500E6-835C-4BDB-98F3-673966BE127B}"/>
    <cellStyle name="Normal 61 2" xfId="5818" xr:uid="{3C8AFC9C-C89C-4577-9643-AC1F1569F841}"/>
    <cellStyle name="Normal 62" xfId="5821" xr:uid="{30694384-11C6-4FEB-BEBC-8AE29A7E6FC0}"/>
    <cellStyle name="Normal 63" xfId="5819" xr:uid="{F41C4AA7-F51C-42E6-9578-0CCEA99ED391}"/>
    <cellStyle name="Normal 64" xfId="5820" xr:uid="{3C463504-F22A-4277-99DD-9C4FFA05B5C5}"/>
    <cellStyle name="Normal 65" xfId="5822" xr:uid="{D999E1C1-0183-424B-8517-6236F80BD951}"/>
    <cellStyle name="Normal 66" xfId="15866" xr:uid="{0EB4C0F1-6AD3-430B-B1DE-5886BFCE0022}"/>
    <cellStyle name="Normal 67" xfId="15911" xr:uid="{217F2C33-88F1-4350-99A2-88A2B40DB2A5}"/>
    <cellStyle name="Normal 68" xfId="15912" xr:uid="{3AE059A3-4B7D-4BDE-9F4E-FEA20E7B070B}"/>
    <cellStyle name="Normal 69" xfId="15913" xr:uid="{484B8DBC-259D-4D39-97EB-3E767A6EA89B}"/>
    <cellStyle name="Normal 7" xfId="13" xr:uid="{00000000-0005-0000-0000-000036060000}"/>
    <cellStyle name="Normal 7 2" xfId="2632" xr:uid="{00000000-0005-0000-0000-000037060000}"/>
    <cellStyle name="Normal 7 2 2" xfId="5480" xr:uid="{3C4A45A6-EDB3-47D5-8036-779116AA25A0}"/>
    <cellStyle name="Normal 7 3" xfId="5479" xr:uid="{EDC3A1ED-20B9-4584-9CF5-C655C02A976F}"/>
    <cellStyle name="Normal 70" xfId="15914" xr:uid="{6D595A24-2E03-4B7A-A733-BB780D2BFDFC}"/>
    <cellStyle name="Normal 71" xfId="15916" xr:uid="{BE5897E8-64CE-4498-910F-DFB8054978C7}"/>
    <cellStyle name="Normal 72" xfId="15919" xr:uid="{1777FF0B-38B4-40E7-8EF8-8F9F13451403}"/>
    <cellStyle name="Normal 73" xfId="15917" xr:uid="{2D8AFA80-A7A1-4376-80AB-F6C000BF680C}"/>
    <cellStyle name="Normal 74" xfId="15918" xr:uid="{604B3EBA-E5E7-48ED-87CD-DA976EE014C1}"/>
    <cellStyle name="Normal 75" xfId="15920" xr:uid="{D74760A2-C1A0-4358-B5C3-E8DC168A8C8F}"/>
    <cellStyle name="Normal 76" xfId="15922" xr:uid="{9CD1B97F-A287-43A2-BCA1-632D2016A85D}"/>
    <cellStyle name="Normal 8" xfId="1365" xr:uid="{00000000-0005-0000-0000-000038060000}"/>
    <cellStyle name="Normal 8 2" xfId="2633" xr:uid="{00000000-0005-0000-0000-000039060000}"/>
    <cellStyle name="Normal 9" xfId="1366" xr:uid="{00000000-0005-0000-0000-00003A060000}"/>
    <cellStyle name="Normal 9 2" xfId="2634" xr:uid="{00000000-0005-0000-0000-00003B060000}"/>
    <cellStyle name="Normal_Hoja1" xfId="26" xr:uid="{00000000-0005-0000-0000-00003C060000}"/>
    <cellStyle name="Normal_Hoja3" xfId="41" xr:uid="{00000000-0005-0000-0000-00003D060000}"/>
    <cellStyle name="Notas 10" xfId="1367" xr:uid="{00000000-0005-0000-0000-000040060000}"/>
    <cellStyle name="Notas 10 10" xfId="8024" xr:uid="{621A63B9-8495-4E2C-9A97-FFE69B5C6509}"/>
    <cellStyle name="Notas 10 11" xfId="3897" xr:uid="{6A2CCB5D-A0EA-4072-83AA-5A9AF57FE191}"/>
    <cellStyle name="Notas 10 12" xfId="3390" xr:uid="{3B2955C8-BB67-46C8-B855-0FE26ACAFBC4}"/>
    <cellStyle name="Notas 10 13" xfId="3871" xr:uid="{6F1E7576-DD69-438A-92AD-DC7943BE4D33}"/>
    <cellStyle name="Notas 10 14" xfId="8040" xr:uid="{5BDC4710-FA35-4121-A12B-539721EFA667}"/>
    <cellStyle name="Notas 10 15" xfId="10578" xr:uid="{2C5681F3-22C8-45C8-B1AB-98FAF01A519B}"/>
    <cellStyle name="Notas 10 16" xfId="10383" xr:uid="{A971DE5C-502B-455D-B586-3FFC17D2ECF7}"/>
    <cellStyle name="Notas 10 2" xfId="1368" xr:uid="{00000000-0005-0000-0000-000041060000}"/>
    <cellStyle name="Notas 10 2 10" xfId="11544" xr:uid="{3B7BF4AF-FF3F-4306-8F57-6717587BF34D}"/>
    <cellStyle name="Notas 10 2 11" xfId="8858" xr:uid="{785E5B0E-44AE-4068-9C51-6E69F4E5CA9F}"/>
    <cellStyle name="Notas 10 2 12" xfId="12825" xr:uid="{BA8F4C5F-BD3C-439A-AC81-A2CF88FE4075}"/>
    <cellStyle name="Notas 10 2 2" xfId="5482" xr:uid="{40962158-5D17-47FD-A351-26A1910F308A}"/>
    <cellStyle name="Notas 10 2 2 10" xfId="15567" xr:uid="{5D842D86-53D8-4B35-BD71-607058F41A50}"/>
    <cellStyle name="Notas 10 2 2 2" xfId="6955" xr:uid="{6949016F-C0BB-45AA-A0D5-2E7F7553D157}"/>
    <cellStyle name="Notas 10 2 2 3" xfId="8175" xr:uid="{8ACCA51B-41CF-477C-8B67-DC16469EA06E}"/>
    <cellStyle name="Notas 10 2 2 4" xfId="9428" xr:uid="{4AC842A1-D3BB-455F-8625-351B1EB38835}"/>
    <cellStyle name="Notas 10 2 2 5" xfId="10660" xr:uid="{A07DC220-3071-495E-AC7F-4630D6B253C3}"/>
    <cellStyle name="Notas 10 2 2 6" xfId="11820" xr:uid="{D5FC778B-A821-4543-AA88-0C1EAEA1969B}"/>
    <cellStyle name="Notas 10 2 2 7" xfId="12948" xr:uid="{61621297-E205-427B-9138-59E70A34112F}"/>
    <cellStyle name="Notas 10 2 2 8" xfId="14054" xr:uid="{96E0D4DC-2BDB-4317-BD09-0F987DC32932}"/>
    <cellStyle name="Notas 10 2 2 9" xfId="14975" xr:uid="{37262B2C-97C3-4393-82A9-2C5A8836E219}"/>
    <cellStyle name="Notas 10 2 3" xfId="3994" xr:uid="{11C7BE13-2AAF-4EE6-AF1F-03E0D72E0A66}"/>
    <cellStyle name="Notas 10 2 4" xfId="3335" xr:uid="{17DE28EE-08CB-4345-9154-B8F5F1608F5C}"/>
    <cellStyle name="Notas 10 2 5" xfId="5143" xr:uid="{DB8EFF6F-234F-4244-93ED-5212459FD78C}"/>
    <cellStyle name="Notas 10 2 6" xfId="8023" xr:uid="{F62D5727-4F13-4637-A183-89B3133E485F}"/>
    <cellStyle name="Notas 10 2 7" xfId="5193" xr:uid="{CDBD215D-D4B1-4E68-A67E-3929F3E7ED74}"/>
    <cellStyle name="Notas 10 2 8" xfId="8037" xr:uid="{52155C8C-AF5A-46F4-90C2-2F0C2DBFA5D5}"/>
    <cellStyle name="Notas 10 2 9" xfId="8147" xr:uid="{F519FC10-CBDF-4B26-B303-701E13E929AE}"/>
    <cellStyle name="Notas 10 3" xfId="1369" xr:uid="{00000000-0005-0000-0000-000042060000}"/>
    <cellStyle name="Notas 10 3 10" xfId="10519" xr:uid="{5B9DCE25-C107-41F7-B5C8-0D40ED6BA1DB}"/>
    <cellStyle name="Notas 10 3 11" xfId="10009" xr:uid="{5D329619-B324-47BA-92B0-8F57A5999417}"/>
    <cellStyle name="Notas 10 3 12" xfId="10100" xr:uid="{5770A25E-5F0F-42F3-BA31-65609C72E6A5}"/>
    <cellStyle name="Notas 10 3 2" xfId="5483" xr:uid="{30802925-3023-4021-AC1E-B1F5D32EAB42}"/>
    <cellStyle name="Notas 10 3 2 10" xfId="15568" xr:uid="{F0C80CB0-7F36-44BC-83C7-27FB86F9437E}"/>
    <cellStyle name="Notas 10 3 2 2" xfId="6956" xr:uid="{75A89527-0D75-4331-A612-A10C9F9D67B3}"/>
    <cellStyle name="Notas 10 3 2 3" xfId="8176" xr:uid="{F41029A0-6532-4741-8461-A92A4E55BB60}"/>
    <cellStyle name="Notas 10 3 2 4" xfId="9429" xr:uid="{A8079520-F77A-4190-ACE9-9934C71795F6}"/>
    <cellStyle name="Notas 10 3 2 5" xfId="10661" xr:uid="{F02615CB-D2C3-414A-8E7A-B2F3B9171576}"/>
    <cellStyle name="Notas 10 3 2 6" xfId="11821" xr:uid="{1B7B5948-B70E-418A-A4F2-2FF651D7217E}"/>
    <cellStyle name="Notas 10 3 2 7" xfId="12949" xr:uid="{0FDFF968-8E02-4DED-96DE-37276CC96D6A}"/>
    <cellStyle name="Notas 10 3 2 8" xfId="14055" xr:uid="{9AADF231-D501-4748-86E1-8DD98B043D88}"/>
    <cellStyle name="Notas 10 3 2 9" xfId="14976" xr:uid="{2A5084E3-D6A0-40E3-8A23-650BCB90EC6C}"/>
    <cellStyle name="Notas 10 3 3" xfId="3995" xr:uid="{03C72311-D0AE-40FE-8810-E8D64A61AF4B}"/>
    <cellStyle name="Notas 10 3 4" xfId="3334" xr:uid="{738574DB-BF3B-4F23-B0FA-CAE54B6F4D0C}"/>
    <cellStyle name="Notas 10 3 5" xfId="5144" xr:uid="{094816C8-CC88-46AD-AB50-C3A2A9984A98}"/>
    <cellStyle name="Notas 10 3 6" xfId="3367" xr:uid="{4B04A4D5-4606-4A32-92F1-6F7B5158B662}"/>
    <cellStyle name="Notas 10 3 7" xfId="3035" xr:uid="{BB368F64-E7E1-4D08-949A-B0B7B9547E61}"/>
    <cellStyle name="Notas 10 3 8" xfId="8036" xr:uid="{AA305F88-40FC-43BD-9DEA-790E36448036}"/>
    <cellStyle name="Notas 10 3 9" xfId="3872" xr:uid="{F9680D14-3FCD-48A5-AF3B-E436B83CCB2A}"/>
    <cellStyle name="Notas 10 4" xfId="1370" xr:uid="{00000000-0005-0000-0000-000043060000}"/>
    <cellStyle name="Notas 10 4 10" xfId="3394" xr:uid="{D75ABF3E-D600-4343-AB6D-D8CCEFE4CA71}"/>
    <cellStyle name="Notas 10 4 11" xfId="11563" xr:uid="{889A018F-D695-43BB-BFF2-E1C12AFB29BF}"/>
    <cellStyle name="Notas 10 4 12" xfId="11810" xr:uid="{D428A838-80BA-4490-A55E-FAC380D7DBC1}"/>
    <cellStyle name="Notas 10 4 2" xfId="5484" xr:uid="{5D5DC359-217B-46D9-815A-68A8716794DA}"/>
    <cellStyle name="Notas 10 4 2 10" xfId="15569" xr:uid="{2F410C03-1E11-47F0-8672-3CAE182E1403}"/>
    <cellStyle name="Notas 10 4 2 2" xfId="6957" xr:uid="{BD78D30E-1128-4AB3-B9FC-80CB7964BC59}"/>
    <cellStyle name="Notas 10 4 2 3" xfId="8177" xr:uid="{98CFA21A-9314-440D-BA1D-1DAAB485C9BC}"/>
    <cellStyle name="Notas 10 4 2 4" xfId="9430" xr:uid="{6B9221B4-CE54-4EFC-A330-0058B0ED26D2}"/>
    <cellStyle name="Notas 10 4 2 5" xfId="10662" xr:uid="{BFE04003-0F9C-4E84-A090-7DF0DD7C8900}"/>
    <cellStyle name="Notas 10 4 2 6" xfId="11822" xr:uid="{F5346934-1251-4A99-8F66-BA0B5C7163B8}"/>
    <cellStyle name="Notas 10 4 2 7" xfId="12950" xr:uid="{69C34FD4-9E70-46FA-BDBC-461A5DB8FFF2}"/>
    <cellStyle name="Notas 10 4 2 8" xfId="14056" xr:uid="{6FEF8AE5-5274-421A-969C-10A9E0679656}"/>
    <cellStyle name="Notas 10 4 2 9" xfId="14977" xr:uid="{7253F4C6-9462-484A-B1AF-C0FA652F5E74}"/>
    <cellStyle name="Notas 10 4 3" xfId="3996" xr:uid="{E0255E31-DB6C-4FF6-925C-A01E9A12A351}"/>
    <cellStyle name="Notas 10 4 4" xfId="3333" xr:uid="{D640D58D-D464-4DB9-91B1-0F830E975117}"/>
    <cellStyle name="Notas 10 4 5" xfId="5145" xr:uid="{8E7128B7-3C03-4E10-92D1-F4825C42A168}"/>
    <cellStyle name="Notas 10 4 6" xfId="8022" xr:uid="{35FC7A5B-B31C-4430-B94E-E25E4632E776}"/>
    <cellStyle name="Notas 10 4 7" xfId="3055" xr:uid="{7363DB80-53E8-46EC-BF1B-92F477A76CDE}"/>
    <cellStyle name="Notas 10 4 8" xfId="3389" xr:uid="{12AA6877-C4B1-4A49-9E2F-A299BF97E7F8}"/>
    <cellStyle name="Notas 10 4 9" xfId="7859" xr:uid="{BBFF89B5-670E-4278-BF93-4593AF51B05B}"/>
    <cellStyle name="Notas 10 5" xfId="1371" xr:uid="{00000000-0005-0000-0000-000044060000}"/>
    <cellStyle name="Notas 10 5 10" xfId="10518" xr:uid="{26A51FCF-E631-467A-9CAE-BAF4646A9EFA}"/>
    <cellStyle name="Notas 10 5 11" xfId="8838" xr:uid="{E140B354-E441-4FED-88E9-E3EE556316BF}"/>
    <cellStyle name="Notas 10 5 12" xfId="12823" xr:uid="{8C5CF51A-0DD4-46F8-B829-B019E0E41225}"/>
    <cellStyle name="Notas 10 5 2" xfId="5485" xr:uid="{E93C5E44-325C-4471-958A-49C7B83D0676}"/>
    <cellStyle name="Notas 10 5 2 10" xfId="15570" xr:uid="{521F8CBA-8BD6-4BED-B10C-8CDC301FCF78}"/>
    <cellStyle name="Notas 10 5 2 2" xfId="6958" xr:uid="{D85B78F5-CCEA-459B-95C3-2010360469FF}"/>
    <cellStyle name="Notas 10 5 2 3" xfId="8178" xr:uid="{8B1150E7-3371-4BD5-A7E3-5FD160DA611B}"/>
    <cellStyle name="Notas 10 5 2 4" xfId="9431" xr:uid="{67D3B266-EE7C-4594-A56C-383CEA5D80F7}"/>
    <cellStyle name="Notas 10 5 2 5" xfId="10663" xr:uid="{3A7A74DE-B7FF-4609-BAD4-F2B5CFB5B57A}"/>
    <cellStyle name="Notas 10 5 2 6" xfId="11823" xr:uid="{85AB476A-C1AC-4146-BBE6-B5E5E91BA7D0}"/>
    <cellStyle name="Notas 10 5 2 7" xfId="12951" xr:uid="{40683707-D46B-402B-9FC5-71B70183C72D}"/>
    <cellStyle name="Notas 10 5 2 8" xfId="14057" xr:uid="{819BECE6-C3AB-4FDD-86C8-9FAFBFE07386}"/>
    <cellStyle name="Notas 10 5 2 9" xfId="14978" xr:uid="{66BCBEB2-EADE-4CF7-B2DC-41A2C391C154}"/>
    <cellStyle name="Notas 10 5 3" xfId="3997" xr:uid="{A315A6AF-456B-4569-BA66-61D052388B0A}"/>
    <cellStyle name="Notas 10 5 4" xfId="3332" xr:uid="{D1148C4D-CA59-46FF-8F5A-7B9BB37C0C2E}"/>
    <cellStyle name="Notas 10 5 5" xfId="5146" xr:uid="{58DA0A75-6B60-4BC5-911C-BD22F3A3D6D8}"/>
    <cellStyle name="Notas 10 5 6" xfId="3366" xr:uid="{BAFC9AFB-CE85-4DC7-B53F-2A8D828A8A67}"/>
    <cellStyle name="Notas 10 5 7" xfId="3027" xr:uid="{12A18544-F56B-4FC1-ACE7-570B2708E7A4}"/>
    <cellStyle name="Notas 10 5 8" xfId="3388" xr:uid="{3C7F8975-9D4B-461B-B059-6D4AB714FEF3}"/>
    <cellStyle name="Notas 10 5 9" xfId="8148" xr:uid="{3DB6DE61-D0A6-44A5-A10F-CCBD83B5AE86}"/>
    <cellStyle name="Notas 10 6" xfId="5481" xr:uid="{880B6E87-0D76-4125-9471-BCF5FBDA75EA}"/>
    <cellStyle name="Notas 10 7" xfId="3993" xr:uid="{BE40E6DE-1119-461B-92F1-A840F78A680F}"/>
    <cellStyle name="Notas 10 8" xfId="3336" xr:uid="{9D3C16DC-EBC7-4E4F-B871-AB2AB801CB2B}"/>
    <cellStyle name="Notas 10 9" xfId="5142" xr:uid="{63162323-0766-4274-8422-6262EB20353A}"/>
    <cellStyle name="Notas 11" xfId="1372" xr:uid="{00000000-0005-0000-0000-000045060000}"/>
    <cellStyle name="Notas 11 10" xfId="8826" xr:uid="{A03FFD1D-60F8-4C0D-8962-43AAFF7DDE3F}"/>
    <cellStyle name="Notas 11 11" xfId="12824" xr:uid="{EE83074A-0485-43CD-8003-8DD643B38B89}"/>
    <cellStyle name="Notas 11 2" xfId="3998" xr:uid="{D5686701-B05D-4ECA-A3E3-9AD8513E5006}"/>
    <cellStyle name="Notas 11 3" xfId="3331" xr:uid="{83162B59-9507-4DB6-9706-0EBCDF86C4F4}"/>
    <cellStyle name="Notas 11 4" xfId="5147" xr:uid="{2E673E0E-9020-4713-9081-3DFED3C1EF98}"/>
    <cellStyle name="Notas 11 5" xfId="8021" xr:uid="{3C71CD01-A44C-4736-B41D-63D0A40FC278}"/>
    <cellStyle name="Notas 11 6" xfId="6821" xr:uid="{26764DA5-AF88-438E-B357-D9F37B2A6679}"/>
    <cellStyle name="Notas 11 7" xfId="3387" xr:uid="{DC918545-1C4E-42FD-B229-BEED9E986937}"/>
    <cellStyle name="Notas 11 8" xfId="10640" xr:uid="{F45DD517-6684-40EE-8391-71E83EFA8971}"/>
    <cellStyle name="Notas 11 9" xfId="8039" xr:uid="{724E4357-F308-4762-8805-04C30F493732}"/>
    <cellStyle name="Notas 12" xfId="1373" xr:uid="{00000000-0005-0000-0000-000046060000}"/>
    <cellStyle name="Notas 12 10" xfId="13933" xr:uid="{238529D9-1C1C-44B9-A809-399447168498}"/>
    <cellStyle name="Notas 12 11" xfId="10162" xr:uid="{345D9C49-AFC8-48F4-8575-EB368AB05D73}"/>
    <cellStyle name="Notas 12 2" xfId="3999" xr:uid="{2EE72317-58F2-4F81-9C65-487E4D71F077}"/>
    <cellStyle name="Notas 12 3" xfId="3330" xr:uid="{2650B1EC-70FC-4D35-98E2-EC9107FB1468}"/>
    <cellStyle name="Notas 12 4" xfId="6803" xr:uid="{6AA4CB36-946D-4EA8-8C2F-26D1255DEE28}"/>
    <cellStyle name="Notas 12 5" xfId="3365" xr:uid="{BE3A74B4-A160-43A1-97A1-0E534E7D4F47}"/>
    <cellStyle name="Notas 12 6" xfId="3058" xr:uid="{44436054-2771-4DF1-915D-ABA3EB4DE564}"/>
    <cellStyle name="Notas 12 7" xfId="8035" xr:uid="{19CC9C34-9E80-4972-B31C-863452CCA0BB}"/>
    <cellStyle name="Notas 12 8" xfId="3873" xr:uid="{3E728B63-1982-4C01-9C20-157A01191193}"/>
    <cellStyle name="Notas 12 9" xfId="3115" xr:uid="{ED1885D7-0E21-46A4-87F0-D3EAFCF9228E}"/>
    <cellStyle name="Notas 13" xfId="1374" xr:uid="{00000000-0005-0000-0000-000047060000}"/>
    <cellStyle name="Notas 13 10" xfId="13932" xr:uid="{1F506C3E-C9FE-45E2-8D55-A34C64FAE71C}"/>
    <cellStyle name="Notas 13 11" xfId="12822" xr:uid="{D02337A9-0FA7-4AA8-9186-47443CC674A5}"/>
    <cellStyle name="Notas 13 2" xfId="4000" xr:uid="{10B2F007-3F61-4FC7-AAA0-2CC72A94E19D}"/>
    <cellStyle name="Notas 13 3" xfId="3329" xr:uid="{8C8EC703-37E6-4404-9402-F67AC37B86CA}"/>
    <cellStyle name="Notas 13 4" xfId="6802" xr:uid="{6B7F736F-C36B-460B-BF20-203FDE5512C9}"/>
    <cellStyle name="Notas 13 5" xfId="8020" xr:uid="{4834A72C-5457-4222-9135-7B121883A30F}"/>
    <cellStyle name="Notas 13 6" xfId="6820" xr:uid="{15BD271C-A642-4D36-A3C8-58B92E6B2975}"/>
    <cellStyle name="Notas 13 7" xfId="8034" xr:uid="{FDE59F7A-379C-4DE8-A75E-A257457EC4C2}"/>
    <cellStyle name="Notas 13 8" xfId="3874" xr:uid="{C4F7EAE8-9CBC-4F10-B295-6F30CDC694B9}"/>
    <cellStyle name="Notas 13 9" xfId="11562" xr:uid="{2255E712-E4E0-4591-871C-0E3636B890A7}"/>
    <cellStyle name="Notas 14" xfId="1375" xr:uid="{00000000-0005-0000-0000-000048060000}"/>
    <cellStyle name="Notas 14 10" xfId="13931" xr:uid="{05F5AD3D-566D-4002-B899-CE41C3CC8B6C}"/>
    <cellStyle name="Notas 14 11" xfId="11537" xr:uid="{DC79F179-C0F9-43AD-B0AA-870483C38E25}"/>
    <cellStyle name="Notas 14 2" xfId="4001" xr:uid="{634FE00B-0042-4717-A409-0DCD69D8D39C}"/>
    <cellStyle name="Notas 14 3" xfId="3328" xr:uid="{5EEFBE5B-57C4-44A1-856A-BDD93E48D16C}"/>
    <cellStyle name="Notas 14 4" xfId="6801" xr:uid="{933D805E-A5C9-4207-AEDC-87FC9AAD09CB}"/>
    <cellStyle name="Notas 14 5" xfId="3364" xr:uid="{0FF53495-1A99-4BC2-BD7B-7143BCB4A259}"/>
    <cellStyle name="Notas 14 6" xfId="5120" xr:uid="{C4318ADD-3B5A-45E7-801D-A487DE4DDA88}"/>
    <cellStyle name="Notas 14 7" xfId="8033" xr:uid="{413CC04A-949F-4F9E-95B4-9BD12657354F}"/>
    <cellStyle name="Notas 14 8" xfId="8150" xr:uid="{A4795FF9-FCA9-4C83-B319-08B7CC53BD46}"/>
    <cellStyle name="Notas 14 9" xfId="11567" xr:uid="{10494F81-85CB-4B17-9089-E9894A569375}"/>
    <cellStyle name="Notas 15" xfId="167" xr:uid="{00000000-0005-0000-0000-000049060000}"/>
    <cellStyle name="Notas 15 10" xfId="13492" xr:uid="{4B7BA713-297A-4941-A29C-4F70C7A96D94}"/>
    <cellStyle name="Notas 15 11" xfId="14536" xr:uid="{F62B3574-EBAB-4FC3-9E21-FB6BD9F876E9}"/>
    <cellStyle name="Notas 15 2" xfId="3153" xr:uid="{78F9F95F-449B-4BBC-83D0-246E2F7AAD66}"/>
    <cellStyle name="Notas 15 3" xfId="4792" xr:uid="{2B3AB224-23B8-4151-AD37-8C2C0C23C71A}"/>
    <cellStyle name="Notas 15 4" xfId="6272" xr:uid="{21C5CBA1-2974-4DB2-8B52-402D411742D7}"/>
    <cellStyle name="Notas 15 5" xfId="7495" xr:uid="{5293ACC1-7F41-4C07-9581-032F8504A199}"/>
    <cellStyle name="Notas 15 6" xfId="8745" xr:uid="{3238FEED-391F-4DD4-AD66-D0F3EC4E7BAE}"/>
    <cellStyle name="Notas 15 7" xfId="9992" xr:uid="{121A02D6-358A-4F2C-9284-38380DC6B9F3}"/>
    <cellStyle name="Notas 15 8" xfId="11218" xr:uid="{26F413EE-298B-4968-BD37-695DEEE56513}"/>
    <cellStyle name="Notas 15 9" xfId="12300" xr:uid="{7E0094D4-26DE-48B6-B283-B3F4D38CA9C8}"/>
    <cellStyle name="Notas 16" xfId="2692" xr:uid="{00000000-0005-0000-0000-00004A060000}"/>
    <cellStyle name="Notas 17" xfId="2733" xr:uid="{00000000-0005-0000-0000-00004B060000}"/>
    <cellStyle name="Notas 18" xfId="2781" xr:uid="{920B14E4-0E0C-48ED-9ECF-0325DA08A3D4}"/>
    <cellStyle name="Notas 19" xfId="2870" xr:uid="{76BF77E3-B869-4D4B-A149-A42F5C3AA11D}"/>
    <cellStyle name="Notas 2" xfId="1376" xr:uid="{00000000-0005-0000-0000-00004C060000}"/>
    <cellStyle name="Notas 2 10" xfId="6800" xr:uid="{50780C46-9675-4F7B-A82C-A9D152352E95}"/>
    <cellStyle name="Notas 2 11" xfId="8019" xr:uid="{DB145400-4128-4952-8AF1-1220D5CB1EB1}"/>
    <cellStyle name="Notas 2 12" xfId="9279" xr:uid="{F25889A3-FF48-4609-8B48-9517F0E1BA0B}"/>
    <cellStyle name="Notas 2 13" xfId="10517" xr:uid="{01E3548F-01E5-4346-ADE8-A820BD212E10}"/>
    <cellStyle name="Notas 2 14" xfId="8149" xr:uid="{B01A7210-0957-4576-9630-92A004FE279D}"/>
    <cellStyle name="Notas 2 15" xfId="12808" xr:uid="{6603DB75-8458-4D92-9D80-1CFD922E3659}"/>
    <cellStyle name="Notas 2 16" xfId="13930" xr:uid="{4F0665A7-88C3-469A-AA76-333A077A340B}"/>
    <cellStyle name="Notas 2 17" xfId="14877" xr:uid="{CA0A00D9-64DC-42F5-B364-57DCA0312597}"/>
    <cellStyle name="Notas 2 2" xfId="1377" xr:uid="{00000000-0005-0000-0000-00004D060000}"/>
    <cellStyle name="Notas 2 2 10" xfId="12807" xr:uid="{402A3A62-0580-4BA0-8DB7-7B1DDB9BB2CB}"/>
    <cellStyle name="Notas 2 2 11" xfId="13929" xr:uid="{F1C80B31-1002-4EA8-AE22-3725C990AF06}"/>
    <cellStyle name="Notas 2 2 12" xfId="14876" xr:uid="{7806B77F-0FCA-4143-A054-D77D7C1DCF78}"/>
    <cellStyle name="Notas 2 2 2" xfId="5487" xr:uid="{76C4C3CF-B4AF-438B-8297-00E06EAF3D9F}"/>
    <cellStyle name="Notas 2 2 2 10" xfId="15572" xr:uid="{7252C6F9-860A-46EB-B615-D866A2C13906}"/>
    <cellStyle name="Notas 2 2 2 2" xfId="6960" xr:uid="{6DBB2A94-227F-41FA-8186-FBBB87597595}"/>
    <cellStyle name="Notas 2 2 2 3" xfId="8180" xr:uid="{F762B385-8867-4812-B020-7B3197E700A3}"/>
    <cellStyle name="Notas 2 2 2 4" xfId="9433" xr:uid="{8B4B74C9-2738-499F-9FFB-4012864F1F57}"/>
    <cellStyle name="Notas 2 2 2 5" xfId="10665" xr:uid="{4D6DC128-44E9-4B80-A363-DDA361871505}"/>
    <cellStyle name="Notas 2 2 2 6" xfId="11825" xr:uid="{88E22F59-9F93-47D8-8199-D2DD975C74F3}"/>
    <cellStyle name="Notas 2 2 2 7" xfId="12953" xr:uid="{B4D4D345-777D-4DDD-B649-2B78FCE9F4DB}"/>
    <cellStyle name="Notas 2 2 2 8" xfId="14059" xr:uid="{4A2A8771-FDBD-4BBE-9C03-849958ABE8FC}"/>
    <cellStyle name="Notas 2 2 2 9" xfId="14980" xr:uid="{FF974417-4747-41C1-AD6F-8ED311A24DB9}"/>
    <cellStyle name="Notas 2 2 3" xfId="4003" xr:uid="{D312350F-252E-4216-AAD9-0B33B1446B40}"/>
    <cellStyle name="Notas 2 2 4" xfId="3326" xr:uid="{D5EF41E8-99B8-43EE-8D17-8DC9047652A0}"/>
    <cellStyle name="Notas 2 2 5" xfId="6799" xr:uid="{768EF1E8-A266-4A8B-9D9C-3D42F1BB693A}"/>
    <cellStyle name="Notas 2 2 6" xfId="3363" xr:uid="{67767121-6945-49AA-BBB4-109F020E1585}"/>
    <cellStyle name="Notas 2 2 7" xfId="9278" xr:uid="{3F6057A0-B429-4820-A4FA-D59597CFBDDE}"/>
    <cellStyle name="Notas 2 2 8" xfId="10516" xr:uid="{A20A8B57-8EEC-4A1A-BCB1-09E039FABE88}"/>
    <cellStyle name="Notas 2 2 9" xfId="3875" xr:uid="{54B3F5AA-3533-45B3-9CD3-851C3F2D8456}"/>
    <cellStyle name="Notas 2 3" xfId="1378" xr:uid="{00000000-0005-0000-0000-00004E060000}"/>
    <cellStyle name="Notas 2 3 10" xfId="12806" xr:uid="{63B0032C-1E7A-4065-8A79-717E8441E311}"/>
    <cellStyle name="Notas 2 3 11" xfId="10345" xr:uid="{3EEB7AE3-3C8A-4233-9054-18764737A6AE}"/>
    <cellStyle name="Notas 2 3 12" xfId="14875" xr:uid="{F5DF77CF-BA18-4B52-8F6E-250F96107FBB}"/>
    <cellStyle name="Notas 2 3 2" xfId="5488" xr:uid="{8BDB1472-0FCB-418E-BA5B-9B32B04B775B}"/>
    <cellStyle name="Notas 2 3 2 10" xfId="15573" xr:uid="{2B3168AB-7B6E-44AB-A0E7-C2993A317441}"/>
    <cellStyle name="Notas 2 3 2 2" xfId="6961" xr:uid="{1F8B93E8-62E3-4446-9B83-54B437B79DB1}"/>
    <cellStyle name="Notas 2 3 2 3" xfId="8181" xr:uid="{8F804D21-D823-4E84-8BD7-3B7450E08117}"/>
    <cellStyle name="Notas 2 3 2 4" xfId="9434" xr:uid="{6CDB2592-9862-4C13-8B0B-65041F512234}"/>
    <cellStyle name="Notas 2 3 2 5" xfId="10666" xr:uid="{6B2F1EC4-D067-4696-900C-6E4B43B1935A}"/>
    <cellStyle name="Notas 2 3 2 6" xfId="11826" xr:uid="{612ED09A-E3C6-4F8C-AE3E-DC72EABF40AE}"/>
    <cellStyle name="Notas 2 3 2 7" xfId="12954" xr:uid="{4A63E57F-C4FA-47A5-95B6-FF3D63113AB2}"/>
    <cellStyle name="Notas 2 3 2 8" xfId="14060" xr:uid="{4CACAA11-FC2A-4E24-8149-38C0EEEF6809}"/>
    <cellStyle name="Notas 2 3 2 9" xfId="14981" xr:uid="{91A80967-7F4A-4D06-B0E4-CC7EA2C814A6}"/>
    <cellStyle name="Notas 2 3 3" xfId="4004" xr:uid="{5C8D7837-9EA8-4F0E-BE89-A34D44AEC534}"/>
    <cellStyle name="Notas 2 3 4" xfId="3325" xr:uid="{65931E40-996C-4927-A314-50379CFCC15D}"/>
    <cellStyle name="Notas 2 3 5" xfId="5148" xr:uid="{9401BABC-0251-43AF-87D5-3DC53C3A425A}"/>
    <cellStyle name="Notas 2 3 6" xfId="3362" xr:uid="{CB1D2DB4-AF45-49DF-913F-91ECE65310AB}"/>
    <cellStyle name="Notas 2 3 7" xfId="9277" xr:uid="{2E086A00-8A19-4A15-BB8D-1FCB254683F9}"/>
    <cellStyle name="Notas 2 3 8" xfId="10515" xr:uid="{E77106FB-BE98-46B0-A2E3-B7C4B6079879}"/>
    <cellStyle name="Notas 2 3 9" xfId="7860" xr:uid="{E6C3757E-EAFA-4000-BC02-1DAB77A67BDB}"/>
    <cellStyle name="Notas 2 4" xfId="1379" xr:uid="{00000000-0005-0000-0000-00004F060000}"/>
    <cellStyle name="Notas 2 4 10" xfId="12805" xr:uid="{21C6BA02-3808-45DE-B706-246DDC0FC71B}"/>
    <cellStyle name="Notas 2 4 11" xfId="13928" xr:uid="{F36084E3-2494-435B-8229-1174896B3D10}"/>
    <cellStyle name="Notas 2 4 12" xfId="14874" xr:uid="{940F2FDF-1BAE-4FDA-81CA-4E9B798F9358}"/>
    <cellStyle name="Notas 2 4 2" xfId="5489" xr:uid="{D41AB2B3-06E4-41CD-BF42-59C49F9ACAEB}"/>
    <cellStyle name="Notas 2 4 2 10" xfId="15574" xr:uid="{79A82996-D1CD-4600-BB14-79AAE1A4684C}"/>
    <cellStyle name="Notas 2 4 2 2" xfId="6962" xr:uid="{30AB51CC-68B7-4313-A30D-8C120E33943C}"/>
    <cellStyle name="Notas 2 4 2 3" xfId="8182" xr:uid="{3A1829E2-0A4E-4134-8998-7143F7631248}"/>
    <cellStyle name="Notas 2 4 2 4" xfId="9435" xr:uid="{DF38B9D8-3CF2-49A9-91B1-E79DF49361FF}"/>
    <cellStyle name="Notas 2 4 2 5" xfId="10667" xr:uid="{6D4CE1B0-71DF-4F73-AE29-EC9940E82FD7}"/>
    <cellStyle name="Notas 2 4 2 6" xfId="11827" xr:uid="{93D1BD14-D8BD-4401-9411-E207EC4058EF}"/>
    <cellStyle name="Notas 2 4 2 7" xfId="12955" xr:uid="{D657FC4E-39C2-4D41-B549-EC2731CAF7E5}"/>
    <cellStyle name="Notas 2 4 2 8" xfId="14061" xr:uid="{C5E06849-ABC1-4FE7-834D-D80CA4EF077D}"/>
    <cellStyle name="Notas 2 4 2 9" xfId="14982" xr:uid="{28C2E9E8-F2D3-4028-BBBD-3AA918CD0456}"/>
    <cellStyle name="Notas 2 4 3" xfId="4005" xr:uid="{A0AC6786-4284-4670-8235-55A5049BEECB}"/>
    <cellStyle name="Notas 2 4 4" xfId="3324" xr:uid="{87D9F378-48D4-44FC-90EE-C1923C357C53}"/>
    <cellStyle name="Notas 2 4 5" xfId="6798" xr:uid="{6B2F0E62-243B-4CFF-A515-241180C9CC64}"/>
    <cellStyle name="Notas 2 4 6" xfId="8018" xr:uid="{23D98855-CF04-4A65-9708-91DEE18F76F0}"/>
    <cellStyle name="Notas 2 4 7" xfId="9276" xr:uid="{5F1374B2-E78F-4D03-B81F-DA15D5FE29D9}"/>
    <cellStyle name="Notas 2 4 8" xfId="10514" xr:uid="{C20CD2A8-9551-419A-A079-58F72C1BF481}"/>
    <cellStyle name="Notas 2 4 9" xfId="8151" xr:uid="{A069021A-1AC3-4E81-8A4B-23D28452E403}"/>
    <cellStyle name="Notas 2 5" xfId="1380" xr:uid="{00000000-0005-0000-0000-000050060000}"/>
    <cellStyle name="Notas 2 5 10" xfId="12804" xr:uid="{F056EC68-F62E-421B-B7E0-13E440FEF96B}"/>
    <cellStyle name="Notas 2 5 11" xfId="10632" xr:uid="{F2CCF0DE-3DBA-49D3-96F9-2FD6916E5756}"/>
    <cellStyle name="Notas 2 5 12" xfId="14873" xr:uid="{2CF34086-4FD1-465B-903D-3EC89758E865}"/>
    <cellStyle name="Notas 2 5 2" xfId="5490" xr:uid="{8B892669-DEE6-4FEA-B054-30E7B0BAEA45}"/>
    <cellStyle name="Notas 2 5 2 10" xfId="15575" xr:uid="{A2C01054-2EB9-43A7-B3D6-FB4624C680CA}"/>
    <cellStyle name="Notas 2 5 2 2" xfId="6963" xr:uid="{7436B1E7-B9B0-4039-93FD-ABAE7B64F914}"/>
    <cellStyle name="Notas 2 5 2 3" xfId="8183" xr:uid="{4BD8B3F1-6E02-47BA-8E14-C6CEEAAD8992}"/>
    <cellStyle name="Notas 2 5 2 4" xfId="9436" xr:uid="{CEBB0183-EB7C-4956-BDF0-5343E52F1E13}"/>
    <cellStyle name="Notas 2 5 2 5" xfId="10668" xr:uid="{82CE91F2-57C5-4DD6-8889-3845E5B6E980}"/>
    <cellStyle name="Notas 2 5 2 6" xfId="11828" xr:uid="{06DFF45C-6025-4B45-BC65-DACC6531F8E6}"/>
    <cellStyle name="Notas 2 5 2 7" xfId="12956" xr:uid="{D67524B8-392F-41A5-8EF5-5087C1A1C0F1}"/>
    <cellStyle name="Notas 2 5 2 8" xfId="14062" xr:uid="{44FE1F6B-A00B-48E0-BEBC-ECBA76A387BD}"/>
    <cellStyle name="Notas 2 5 2 9" xfId="14983" xr:uid="{EA4D4665-67EE-44EB-B511-86ADE6C76A27}"/>
    <cellStyle name="Notas 2 5 3" xfId="4006" xr:uid="{F5F3781D-9ABA-4CCF-BECE-FD8354F00468}"/>
    <cellStyle name="Notas 2 5 4" xfId="3323" xr:uid="{F979261A-97FC-45CF-B846-40EF9DF7F060}"/>
    <cellStyle name="Notas 2 5 5" xfId="5202" xr:uid="{B2757721-E96D-43C4-8734-C6A3A2815C56}"/>
    <cellStyle name="Notas 2 5 6" xfId="3361" xr:uid="{63B0B341-BF47-4999-85C5-A2F40FC18D47}"/>
    <cellStyle name="Notas 2 5 7" xfId="9275" xr:uid="{F33E15B6-5F5F-4779-AD32-DE7C53EDD473}"/>
    <cellStyle name="Notas 2 5 8" xfId="10513" xr:uid="{BF52F9BC-9749-4D8D-B81A-48B6C05645A4}"/>
    <cellStyle name="Notas 2 5 9" xfId="7861" xr:uid="{DD739CFA-A0BF-4C37-A091-3224C358E55A}"/>
    <cellStyle name="Notas 2 6" xfId="1381" xr:uid="{00000000-0005-0000-0000-000051060000}"/>
    <cellStyle name="Notas 2 6 10" xfId="11569" xr:uid="{E14AF1ED-E445-4324-98E6-6324ABEBAC39}"/>
    <cellStyle name="Notas 2 6 11" xfId="13927" xr:uid="{7793BFDD-5F4A-4CC4-A30E-B6EFCEBB7BBE}"/>
    <cellStyle name="Notas 2 6 12" xfId="12821" xr:uid="{6BD9C98C-2B10-475C-ACD6-5F883FA48F00}"/>
    <cellStyle name="Notas 2 6 2" xfId="5491" xr:uid="{8B1FC651-6565-4858-83E0-CE9252532243}"/>
    <cellStyle name="Notas 2 6 2 10" xfId="15576" xr:uid="{A95ED816-8BE7-46A8-A413-C787229FBB6B}"/>
    <cellStyle name="Notas 2 6 2 2" xfId="6964" xr:uid="{C4BCF223-8B77-4347-94F8-5311B3E31F8D}"/>
    <cellStyle name="Notas 2 6 2 3" xfId="8184" xr:uid="{71FCAD92-35A9-4993-89CB-50839A2A0C59}"/>
    <cellStyle name="Notas 2 6 2 4" xfId="9437" xr:uid="{D1795372-3703-4C75-8908-BCD6E4D279A9}"/>
    <cellStyle name="Notas 2 6 2 5" xfId="10669" xr:uid="{15361C73-EDB7-487A-A237-8018004CBB8D}"/>
    <cellStyle name="Notas 2 6 2 6" xfId="11829" xr:uid="{44689D74-7D85-4456-9A0A-71981B9BA6BC}"/>
    <cellStyle name="Notas 2 6 2 7" xfId="12957" xr:uid="{571F6BA8-D08A-4903-96FF-068C6DD4D865}"/>
    <cellStyle name="Notas 2 6 2 8" xfId="14063" xr:uid="{099E1488-7135-47DE-8D55-CB2EBBF08DC6}"/>
    <cellStyle name="Notas 2 6 2 9" xfId="14984" xr:uid="{C085B257-8DE4-407C-81DA-928A7AA05FB6}"/>
    <cellStyle name="Notas 2 6 3" xfId="4007" xr:uid="{566EFB97-C74B-4044-A721-D3D76CCBD36B}"/>
    <cellStyle name="Notas 2 6 4" xfId="3322" xr:uid="{56558E3E-4781-41C0-AADB-4B18465EBDDF}"/>
    <cellStyle name="Notas 2 6 5" xfId="6797" xr:uid="{A3A0E21C-1C21-441D-8CD3-4498575CEF0D}"/>
    <cellStyle name="Notas 2 6 6" xfId="8017" xr:uid="{7EFA6B2C-40B4-4BF7-9AD7-0262675DA9AC}"/>
    <cellStyle name="Notas 2 6 7" xfId="5121" xr:uid="{BD4BE97A-8996-42FF-ABE2-6EBAC75F344C}"/>
    <cellStyle name="Notas 2 6 8" xfId="8032" xr:uid="{33349E86-B490-454C-9F24-BFF077164FEC}"/>
    <cellStyle name="Notas 2 6 9" xfId="7862" xr:uid="{09FF974C-492B-4DF2-B954-25EAE328673B}"/>
    <cellStyle name="Notas 2 7" xfId="2833" xr:uid="{377FE196-B24B-4C46-A024-8CFECF500A3C}"/>
    <cellStyle name="Notas 2 7 10" xfId="14979" xr:uid="{E4691C52-2686-40D7-BEA2-A01AA0B3184A}"/>
    <cellStyle name="Notas 2 7 11" xfId="15571" xr:uid="{322F5160-4796-40B0-928A-4919C1C37215}"/>
    <cellStyle name="Notas 2 7 2" xfId="5486" xr:uid="{893DA18D-2042-4437-9E6C-1C35EB46E831}"/>
    <cellStyle name="Notas 2 7 3" xfId="6959" xr:uid="{0B3BFB36-A302-4053-BB58-69DE71DFA824}"/>
    <cellStyle name="Notas 2 7 4" xfId="8179" xr:uid="{6D197070-F4D5-43F7-BFC2-543F1ABCD650}"/>
    <cellStyle name="Notas 2 7 5" xfId="9432" xr:uid="{0D0E9656-7EB8-4BE2-B310-B8B9D2F5D661}"/>
    <cellStyle name="Notas 2 7 6" xfId="10664" xr:uid="{4C75E928-D3DB-4EBB-85A5-6FC33B09A0DA}"/>
    <cellStyle name="Notas 2 7 7" xfId="11824" xr:uid="{3D8E6ECB-C2C8-4A11-AB1F-017E9C8C276D}"/>
    <cellStyle name="Notas 2 7 8" xfId="12952" xr:uid="{DA141B7C-C5BC-4413-AB61-99342667E469}"/>
    <cellStyle name="Notas 2 7 9" xfId="14058" xr:uid="{501814D3-5403-4226-BB8D-0D6AC1FADAD0}"/>
    <cellStyle name="Notas 2 8" xfId="4002" xr:uid="{0C16F715-0CCF-463E-BC99-A486CEEB3B51}"/>
    <cellStyle name="Notas 2 9" xfId="3327" xr:uid="{9DEFBA9F-10B7-40A1-8AFF-F3F6C6BD30C5}"/>
    <cellStyle name="Notas 20" xfId="2914" xr:uid="{B3F8047D-89D4-4262-8CE9-48FAFB43C0D3}"/>
    <cellStyle name="Notas 21" xfId="2958" xr:uid="{BD91F8AE-074D-414E-8BF7-C1BF4EAC0921}"/>
    <cellStyle name="Notas 22" xfId="15869" xr:uid="{B08F0466-1F7C-4B45-82F2-B8DBF2EF5860}"/>
    <cellStyle name="Notas 3" xfId="1382" xr:uid="{00000000-0005-0000-0000-000052060000}"/>
    <cellStyle name="Notas 3 10" xfId="3360" xr:uid="{47264356-02F0-4C67-A765-063194090753}"/>
    <cellStyle name="Notas 3 11" xfId="9274" xr:uid="{5E234661-25E4-4CF0-B574-A29B00C7EB04}"/>
    <cellStyle name="Notas 3 12" xfId="10512" xr:uid="{EA9FD90D-A38D-4A3F-8326-BDF86A28171D}"/>
    <cellStyle name="Notas 3 13" xfId="8152" xr:uid="{DE516FCE-EA66-4452-A5E9-E2A46C18C67C}"/>
    <cellStyle name="Notas 3 14" xfId="12803" xr:uid="{DA173D74-A580-4600-B7ED-A38862A078ED}"/>
    <cellStyle name="Notas 3 15" xfId="10631" xr:uid="{230FE466-F401-45E4-AAEB-43073979D72E}"/>
    <cellStyle name="Notas 3 16" xfId="14872" xr:uid="{07BBBE14-3A1A-4E9F-BE50-5E32E9C04BA3}"/>
    <cellStyle name="Notas 3 2" xfId="1383" xr:uid="{00000000-0005-0000-0000-000053060000}"/>
    <cellStyle name="Notas 3 2 10" xfId="10102" xr:uid="{936745AF-0D42-42E4-B6B6-AFFB982E5227}"/>
    <cellStyle name="Notas 3 2 11" xfId="13926" xr:uid="{DEF3BD3B-A0EF-4BEF-A08C-377FAD442911}"/>
    <cellStyle name="Notas 3 2 12" xfId="10384" xr:uid="{345213AB-D8B5-4C11-9108-E7DF6B915AEF}"/>
    <cellStyle name="Notas 3 2 2" xfId="5493" xr:uid="{91F06B00-FD8D-4E57-9742-415B98006827}"/>
    <cellStyle name="Notas 3 2 2 10" xfId="15578" xr:uid="{9512F750-101E-45EE-956B-CB1757DC425A}"/>
    <cellStyle name="Notas 3 2 2 2" xfId="6966" xr:uid="{7CAF9A3A-7F39-408C-BFC6-642D4502F887}"/>
    <cellStyle name="Notas 3 2 2 3" xfId="8186" xr:uid="{CFD40C72-C7DC-4376-9FFB-F44C31CB9CC9}"/>
    <cellStyle name="Notas 3 2 2 4" xfId="9439" xr:uid="{7131DA9B-935D-4B49-B479-3C1C751B3247}"/>
    <cellStyle name="Notas 3 2 2 5" xfId="10671" xr:uid="{EE74252E-2565-4EC5-B326-EEC615277C1D}"/>
    <cellStyle name="Notas 3 2 2 6" xfId="11831" xr:uid="{D7032FDE-A8A7-425F-B2B1-07614870189D}"/>
    <cellStyle name="Notas 3 2 2 7" xfId="12959" xr:uid="{2A49F9D2-15E6-4672-87DC-617BD836860D}"/>
    <cellStyle name="Notas 3 2 2 8" xfId="14065" xr:uid="{7C907758-95D3-404C-9ADD-AE45F74EB053}"/>
    <cellStyle name="Notas 3 2 2 9" xfId="14986" xr:uid="{903FCAA2-04F8-4090-ACB6-3E73188B2E12}"/>
    <cellStyle name="Notas 3 2 3" xfId="4009" xr:uid="{3FCFEA9B-FA19-41C1-9E6B-3D079271F181}"/>
    <cellStyle name="Notas 3 2 4" xfId="3320" xr:uid="{7AA25DCD-7470-4DD1-9A51-1535CADF5B17}"/>
    <cellStyle name="Notas 3 2 5" xfId="6796" xr:uid="{FC9F5956-3C37-4EE7-8748-E5819C0D6252}"/>
    <cellStyle name="Notas 3 2 6" xfId="3359" xr:uid="{C8CDD136-0482-4000-9CCE-30A3287F7C4F}"/>
    <cellStyle name="Notas 3 2 7" xfId="6818" xr:uid="{C6F9EB10-0C37-4855-B8E3-F193FD095DF3}"/>
    <cellStyle name="Notas 3 2 8" xfId="8031" xr:uid="{2C32C7EA-2155-4138-BFB2-1C5D8560B018}"/>
    <cellStyle name="Notas 3 2 9" xfId="8752" xr:uid="{4905EDBC-FDDF-4118-B19E-CF75192F397F}"/>
    <cellStyle name="Notas 3 3" xfId="1384" xr:uid="{00000000-0005-0000-0000-000054060000}"/>
    <cellStyle name="Notas 3 3 10" xfId="12802" xr:uid="{31687D13-9DF8-4131-B457-B05DC994B6DE}"/>
    <cellStyle name="Notas 3 3 11" xfId="10577" xr:uid="{E7466DAE-215B-4B6F-9D30-503E2B6C8AE2}"/>
    <cellStyle name="Notas 3 3 12" xfId="14871" xr:uid="{0205BC37-ABF7-40B3-B852-58CD4C593359}"/>
    <cellStyle name="Notas 3 3 2" xfId="5494" xr:uid="{7526DD1B-65D4-437D-AAD4-45D0CB32D28D}"/>
    <cellStyle name="Notas 3 3 2 10" xfId="15579" xr:uid="{8C6F7D40-8B8A-4826-B32B-0AB003A8CCFE}"/>
    <cellStyle name="Notas 3 3 2 2" xfId="6967" xr:uid="{AC31D99A-4291-4745-BF78-8BC5231FA37A}"/>
    <cellStyle name="Notas 3 3 2 3" xfId="8187" xr:uid="{FAEDBC4E-1DC7-40B8-9C14-94E08FC21AAD}"/>
    <cellStyle name="Notas 3 3 2 4" xfId="9440" xr:uid="{1A706768-1D69-4FA5-B693-9A3DC06153CC}"/>
    <cellStyle name="Notas 3 3 2 5" xfId="10672" xr:uid="{EEBB3701-3537-4992-9E4F-761D4488408B}"/>
    <cellStyle name="Notas 3 3 2 6" xfId="11832" xr:uid="{C09E0E64-DB5C-4ED2-93C8-743ADB4D5B11}"/>
    <cellStyle name="Notas 3 3 2 7" xfId="12960" xr:uid="{F283E97F-16A9-4FE1-B0BF-C4A1A3A8A76E}"/>
    <cellStyle name="Notas 3 3 2 8" xfId="14066" xr:uid="{B58EEEF9-CD83-450C-9BAC-A798DC7785F3}"/>
    <cellStyle name="Notas 3 3 2 9" xfId="14987" xr:uid="{23A35950-09A1-4729-A2C0-A3260DF8029D}"/>
    <cellStyle name="Notas 3 3 3" xfId="4010" xr:uid="{60E1AE36-4FA3-4B10-9447-6BE0612E7411}"/>
    <cellStyle name="Notas 3 3 4" xfId="3319" xr:uid="{112917F4-7604-4570-ADDD-5B4FC29A1A2C}"/>
    <cellStyle name="Notas 3 3 5" xfId="3025" xr:uid="{7FA10166-2170-4DCD-80BD-40898FE1B777}"/>
    <cellStyle name="Notas 3 3 6" xfId="8015" xr:uid="{9718B1D2-2F93-49BC-A5F5-3D95BBEE0671}"/>
    <cellStyle name="Notas 3 3 7" xfId="9273" xr:uid="{6CCBC00D-7086-4FBC-9A31-5FBECB9F49FD}"/>
    <cellStyle name="Notas 3 3 8" xfId="10511" xr:uid="{6C25AC9F-EDC9-4B87-8CF9-E0141E02D557}"/>
    <cellStyle name="Notas 3 3 9" xfId="8751" xr:uid="{6E26DC53-6DCA-4F70-AF07-516E31B2E2F6}"/>
    <cellStyle name="Notas 3 4" xfId="1385" xr:uid="{00000000-0005-0000-0000-000055060000}"/>
    <cellStyle name="Notas 3 4 10" xfId="10163" xr:uid="{8F6215C3-3B9F-451D-9AD9-777B135D8E22}"/>
    <cellStyle name="Notas 3 4 11" xfId="13925" xr:uid="{FB5D2692-D037-4053-85C7-D2CDCE0941EC}"/>
    <cellStyle name="Notas 3 4 12" xfId="12820" xr:uid="{791E3B75-881D-4F74-B4B3-E76C29D09392}"/>
    <cellStyle name="Notas 3 4 2" xfId="5495" xr:uid="{F9978340-6C64-465D-A4B7-FF66E428BD4E}"/>
    <cellStyle name="Notas 3 4 2 10" xfId="15580" xr:uid="{55ECCD1E-A1E0-40C4-901D-AE601EE08D11}"/>
    <cellStyle name="Notas 3 4 2 2" xfId="6968" xr:uid="{3466FFA7-7329-40A0-A56D-551741443EC2}"/>
    <cellStyle name="Notas 3 4 2 3" xfId="8188" xr:uid="{AE97715C-472D-4BC9-8741-1008F3656796}"/>
    <cellStyle name="Notas 3 4 2 4" xfId="9441" xr:uid="{1B61840B-4F9C-4C31-88B3-9055CE05AB50}"/>
    <cellStyle name="Notas 3 4 2 5" xfId="10673" xr:uid="{2EB35441-D528-471C-B18B-189A903C9685}"/>
    <cellStyle name="Notas 3 4 2 6" xfId="11833" xr:uid="{2BE6223A-1B46-44D1-A868-C621BCDEC43B}"/>
    <cellStyle name="Notas 3 4 2 7" xfId="12961" xr:uid="{D59C986B-A6FA-4D05-9B36-55B4214BF42F}"/>
    <cellStyle name="Notas 3 4 2 8" xfId="14067" xr:uid="{F61A2813-3560-40FF-8AE7-673023102BB6}"/>
    <cellStyle name="Notas 3 4 2 9" xfId="14988" xr:uid="{85B7DF6D-5622-44E2-A7CB-9BD81094E483}"/>
    <cellStyle name="Notas 3 4 3" xfId="4011" xr:uid="{662F971D-6BC6-4301-AF98-61694B5072B6}"/>
    <cellStyle name="Notas 3 4 4" xfId="3318" xr:uid="{84876FAE-2DDC-4A25-AA74-24144675C92E}"/>
    <cellStyle name="Notas 3 4 5" xfId="6795" xr:uid="{A0A64544-3125-48C4-A81D-B348F2DF944C}"/>
    <cellStyle name="Notas 3 4 6" xfId="8016" xr:uid="{FE5DB689-F6BA-4352-912F-77875EDD5DFB}"/>
    <cellStyle name="Notas 3 4 7" xfId="6819" xr:uid="{80968A0E-30BF-4795-B23B-C614B166D386}"/>
    <cellStyle name="Notas 3 4 8" xfId="3386" xr:uid="{920B2508-B7A9-41E0-9D0E-ED0EF7144443}"/>
    <cellStyle name="Notas 3 4 9" xfId="8750" xr:uid="{62137A28-5B96-4BEE-9872-D90AF607EE41}"/>
    <cellStyle name="Notas 3 5" xfId="1386" xr:uid="{00000000-0005-0000-0000-000056060000}"/>
    <cellStyle name="Notas 3 5 10" xfId="12801" xr:uid="{7F13B051-6B72-4C3E-AF14-09F2CE1AA8B2}"/>
    <cellStyle name="Notas 3 5 11" xfId="10579" xr:uid="{48230D6A-E4E6-4C3E-B84B-A001BC9D2005}"/>
    <cellStyle name="Notas 3 5 12" xfId="14870" xr:uid="{172684AB-90D9-473F-B772-FD849027313B}"/>
    <cellStyle name="Notas 3 5 2" xfId="5496" xr:uid="{C0B8225E-503B-497B-88C5-5740A4A958F7}"/>
    <cellStyle name="Notas 3 5 2 10" xfId="15581" xr:uid="{095B663E-AA7F-4DD1-AEE8-A0C4CA1DBF58}"/>
    <cellStyle name="Notas 3 5 2 2" xfId="6969" xr:uid="{9CAA0F44-12EC-4E28-8440-ACB3FF12D29E}"/>
    <cellStyle name="Notas 3 5 2 3" xfId="8189" xr:uid="{EEB2699E-1ED2-4BEC-B8E7-C3EE955AC5AA}"/>
    <cellStyle name="Notas 3 5 2 4" xfId="9442" xr:uid="{7341C204-A9A8-4355-98DA-67FE9A4B4F86}"/>
    <cellStyle name="Notas 3 5 2 5" xfId="10674" xr:uid="{D8C8ECD3-AA4B-4E59-9B1E-BFB4C9211561}"/>
    <cellStyle name="Notas 3 5 2 6" xfId="11834" xr:uid="{E5365DB3-8AA1-4063-A562-3CF6A4D7B19D}"/>
    <cellStyle name="Notas 3 5 2 7" xfId="12962" xr:uid="{1AA6C1CE-87AD-4FF0-87E8-53028DE7503A}"/>
    <cellStyle name="Notas 3 5 2 8" xfId="14068" xr:uid="{5D9DD049-6438-4046-B5FE-368D5359F083}"/>
    <cellStyle name="Notas 3 5 2 9" xfId="14989" xr:uid="{8EB26A05-0E62-42A5-B864-31E9CF57C2ED}"/>
    <cellStyle name="Notas 3 5 3" xfId="4012" xr:uid="{CEFB7369-EE73-45DA-A8E3-6FC42BDAE9F4}"/>
    <cellStyle name="Notas 3 5 4" xfId="3317" xr:uid="{1BB1AC1A-E80F-4651-8AFC-1979FB75E6E3}"/>
    <cellStyle name="Notas 3 5 5" xfId="3045" xr:uid="{833C02A1-3170-4957-99D5-FBC0C56438CA}"/>
    <cellStyle name="Notas 3 5 6" xfId="4794" xr:uid="{CC00DC1B-5DFD-4A3A-AADD-4865BFC15F84}"/>
    <cellStyle name="Notas 3 5 7" xfId="9272" xr:uid="{F5172696-7179-403C-99AF-471F394DE949}"/>
    <cellStyle name="Notas 3 5 8" xfId="10510" xr:uid="{67934F45-A254-4F76-9742-069C7E072E56}"/>
    <cellStyle name="Notas 3 5 9" xfId="8749" xr:uid="{B60EDA45-A928-447D-BA89-4E53F310B398}"/>
    <cellStyle name="Notas 3 6" xfId="5492" xr:uid="{501B9B7F-8415-4EAA-97B6-7E96C7FF71E9}"/>
    <cellStyle name="Notas 3 6 10" xfId="15577" xr:uid="{FC1BFD42-7168-414C-A0B1-7290B1AC3EDC}"/>
    <cellStyle name="Notas 3 6 2" xfId="6965" xr:uid="{E08A7BD8-1922-40B1-9EF8-C34726D4B126}"/>
    <cellStyle name="Notas 3 6 3" xfId="8185" xr:uid="{6BFE0A9B-56CF-4E11-A2EF-1A841E095F3A}"/>
    <cellStyle name="Notas 3 6 4" xfId="9438" xr:uid="{11CACBDB-DEA0-4519-B760-0845CC4A87E9}"/>
    <cellStyle name="Notas 3 6 5" xfId="10670" xr:uid="{7B6B739D-ED4B-4DE7-8E71-B2E72A2C7E8E}"/>
    <cellStyle name="Notas 3 6 6" xfId="11830" xr:uid="{1FAA6FA0-45B2-4FDF-A11E-BD24454C3EFF}"/>
    <cellStyle name="Notas 3 6 7" xfId="12958" xr:uid="{6AF4174D-7A18-45F9-A7B7-66EE49A13600}"/>
    <cellStyle name="Notas 3 6 8" xfId="14064" xr:uid="{162692CC-4CC8-4FA7-A37D-ADE441E2CB17}"/>
    <cellStyle name="Notas 3 6 9" xfId="14985" xr:uid="{3FD860D7-D29E-425A-AD3A-B471B83C540A}"/>
    <cellStyle name="Notas 3 7" xfId="4008" xr:uid="{3377C1EC-411B-4D64-9D34-4523C177240A}"/>
    <cellStyle name="Notas 3 8" xfId="3321" xr:uid="{F8BBFD5C-0A45-4060-B1CC-C4F618C23B42}"/>
    <cellStyle name="Notas 3 9" xfId="5205" xr:uid="{1CD1B619-2220-4E90-82D3-1873F91C4FA4}"/>
    <cellStyle name="Notas 4" xfId="1387" xr:uid="{00000000-0005-0000-0000-000057060000}"/>
    <cellStyle name="Notas 4 10" xfId="8014" xr:uid="{8D8E18BF-2E17-44BF-A239-35F70A5D59A9}"/>
    <cellStyle name="Notas 4 11" xfId="5122" xr:uid="{93D8AD07-FEB1-47D3-8338-64DEC444AD34}"/>
    <cellStyle name="Notas 4 12" xfId="8030" xr:uid="{91F49215-BBD9-4589-BE89-B6185E3EE9B6}"/>
    <cellStyle name="Notas 4 13" xfId="10010" xr:uid="{A8F709CB-1849-4FC7-9BDA-97EE57AD1C84}"/>
    <cellStyle name="Notas 4 14" xfId="12145" xr:uid="{8D300D7E-4247-4110-B74A-327549FCC0DE}"/>
    <cellStyle name="Notas 4 15" xfId="8861" xr:uid="{84A42ABC-718E-4159-8D51-4EAC803C7CDD}"/>
    <cellStyle name="Notas 4 16" xfId="11538" xr:uid="{3980D4FD-F676-4FB4-9494-5F216AC43C29}"/>
    <cellStyle name="Notas 4 2" xfId="1388" xr:uid="{00000000-0005-0000-0000-000058060000}"/>
    <cellStyle name="Notas 4 2 10" xfId="12800" xr:uid="{5C31A0AF-73C7-480A-8B3D-4DAFE5E43DDE}"/>
    <cellStyle name="Notas 4 2 11" xfId="13924" xr:uid="{07500534-9436-4D17-9278-D74AF655C4F7}"/>
    <cellStyle name="Notas 4 2 12" xfId="14869" xr:uid="{C74EBB15-6549-437B-A3C6-850B44A86D8B}"/>
    <cellStyle name="Notas 4 2 2" xfId="5498" xr:uid="{EEDE9227-04B4-439C-A36F-45CDB73E081F}"/>
    <cellStyle name="Notas 4 2 2 10" xfId="15583" xr:uid="{B36485BA-AA56-4FB7-B5AD-397ADDE04212}"/>
    <cellStyle name="Notas 4 2 2 2" xfId="6971" xr:uid="{CF67D843-F87F-4960-B2EF-21DA4E524504}"/>
    <cellStyle name="Notas 4 2 2 3" xfId="8191" xr:uid="{8B5BE870-6A2F-4E00-8672-552022611150}"/>
    <cellStyle name="Notas 4 2 2 4" xfId="9444" xr:uid="{88F26B69-BCA4-4E5F-BC0B-3A25B699300A}"/>
    <cellStyle name="Notas 4 2 2 5" xfId="10676" xr:uid="{AEA1D484-1D42-496E-81DA-FAABE75829CD}"/>
    <cellStyle name="Notas 4 2 2 6" xfId="11836" xr:uid="{0898CD20-EA38-4253-B092-B67259B392BF}"/>
    <cellStyle name="Notas 4 2 2 7" xfId="12964" xr:uid="{26D1F560-1832-4361-A3C8-6DDFC84CBF6D}"/>
    <cellStyle name="Notas 4 2 2 8" xfId="14070" xr:uid="{4B95E470-4568-4344-A0ED-E25FFA5DF70D}"/>
    <cellStyle name="Notas 4 2 2 9" xfId="14991" xr:uid="{1E3A17EC-4A12-44A9-9D6D-6163136B80EB}"/>
    <cellStyle name="Notas 4 2 3" xfId="4014" xr:uid="{4B31A8E3-47FC-430A-9279-ABD52DC07E96}"/>
    <cellStyle name="Notas 4 2 4" xfId="3113" xr:uid="{F387A921-F5E8-4C80-962E-5EFDC6D9A309}"/>
    <cellStyle name="Notas 4 2 5" xfId="6794" xr:uid="{E029673D-D088-486D-B3FB-98FEFCBDC7A3}"/>
    <cellStyle name="Notas 4 2 6" xfId="4929" xr:uid="{FF03790F-56EB-4A99-8159-997A293E3E10}"/>
    <cellStyle name="Notas 4 2 7" xfId="9271" xr:uid="{CA175CF0-E42F-49C7-967B-B53C04BBFDAE}"/>
    <cellStyle name="Notas 4 2 8" xfId="10509" xr:uid="{B2EDE670-1980-4C6B-9EF4-B9166F2A412F}"/>
    <cellStyle name="Notas 4 2 9" xfId="10011" xr:uid="{EF0780A2-F57D-4217-AB34-22D2A10B94F6}"/>
    <cellStyle name="Notas 4 3" xfId="1389" xr:uid="{00000000-0005-0000-0000-000059060000}"/>
    <cellStyle name="Notas 4 3 10" xfId="10107" xr:uid="{BC937A4D-A7E3-4C10-9D30-B9D536A470E4}"/>
    <cellStyle name="Notas 4 3 11" xfId="11220" xr:uid="{80EB746E-275A-461A-890D-27BB323D3F58}"/>
    <cellStyle name="Notas 4 3 12" xfId="10085" xr:uid="{70CD31AE-769E-4BB5-90CE-3AED0BCE01FE}"/>
    <cellStyle name="Notas 4 3 2" xfId="5499" xr:uid="{7899732E-4051-4479-9F5C-23032741C3E0}"/>
    <cellStyle name="Notas 4 3 2 10" xfId="15584" xr:uid="{481925EC-D91A-4C48-AF2B-BC0F060C7EBC}"/>
    <cellStyle name="Notas 4 3 2 2" xfId="6972" xr:uid="{62A63B8B-16F0-4CC5-8BF6-EB3FEDCCE21E}"/>
    <cellStyle name="Notas 4 3 2 3" xfId="8192" xr:uid="{64D6E180-8FAA-4FFF-9B60-E3C8DD89B46F}"/>
    <cellStyle name="Notas 4 3 2 4" xfId="9445" xr:uid="{62FE8DFE-4E5A-4567-84ED-960BEE06609A}"/>
    <cellStyle name="Notas 4 3 2 5" xfId="10677" xr:uid="{C896D4A6-334A-400F-B4A5-AB423182BEAD}"/>
    <cellStyle name="Notas 4 3 2 6" xfId="11837" xr:uid="{04DE4C13-180E-451C-B3AF-161713D2FB76}"/>
    <cellStyle name="Notas 4 3 2 7" xfId="12965" xr:uid="{D3AF533A-67D5-4552-9159-C5B5FFC5A920}"/>
    <cellStyle name="Notas 4 3 2 8" xfId="14071" xr:uid="{65E68D45-23FF-4CEA-B241-82C7E7D644B6}"/>
    <cellStyle name="Notas 4 3 2 9" xfId="14992" xr:uid="{6136E512-0F48-4175-8C01-143B2BB2F1D7}"/>
    <cellStyle name="Notas 4 3 3" xfId="4015" xr:uid="{8C34A0AD-A3D2-420F-8A0D-553D40C7E7BF}"/>
    <cellStyle name="Notas 4 3 4" xfId="3315" xr:uid="{B474AABB-9391-4953-B94C-57DD8C9448C9}"/>
    <cellStyle name="Notas 4 3 5" xfId="5149" xr:uid="{7A99EBE9-50BE-4D5A-BE53-B3F73E13D3B4}"/>
    <cellStyle name="Notas 4 3 6" xfId="8013" xr:uid="{8E66BC9D-ABF5-401E-9AF1-3D18AB17D6D2}"/>
    <cellStyle name="Notas 4 3 7" xfId="6817" xr:uid="{BEC8138A-66E6-4697-A03D-3A7BB31A2B64}"/>
    <cellStyle name="Notas 4 3 8" xfId="3385" xr:uid="{ECC6F80D-E862-463E-B51B-81F67A5296A8}"/>
    <cellStyle name="Notas 4 3 9" xfId="10012" xr:uid="{026E22E0-B4A6-4CF0-BDEB-49507DD46325}"/>
    <cellStyle name="Notas 4 4" xfId="1390" xr:uid="{00000000-0005-0000-0000-00005A060000}"/>
    <cellStyle name="Notas 4 4 10" xfId="10096" xr:uid="{98993275-7761-41C1-B7B6-ABB3B80F4F92}"/>
    <cellStyle name="Notas 4 4 11" xfId="13923" xr:uid="{A623E28A-370E-45A4-BAFE-8EABCE2FE16B}"/>
    <cellStyle name="Notas 4 4 12" xfId="10523" xr:uid="{E4ECC131-906E-4E7B-A4D9-24BE63956D7F}"/>
    <cellStyle name="Notas 4 4 2" xfId="5500" xr:uid="{7E283394-8E5B-443C-9FAC-81C87F2D7146}"/>
    <cellStyle name="Notas 4 4 2 10" xfId="15585" xr:uid="{855F9D8D-CAC0-4359-A99B-C5E1AF5CC1E1}"/>
    <cellStyle name="Notas 4 4 2 2" xfId="6973" xr:uid="{370D2DB0-8D63-4604-A299-1DF7A691D1F6}"/>
    <cellStyle name="Notas 4 4 2 3" xfId="8193" xr:uid="{05C12582-C1B8-4919-B714-F0DFC2BF1F00}"/>
    <cellStyle name="Notas 4 4 2 4" xfId="9446" xr:uid="{812A7B99-DD61-4B93-B06A-9CAB00473202}"/>
    <cellStyle name="Notas 4 4 2 5" xfId="10678" xr:uid="{0790641A-C5D0-492D-BB71-49239C91BB7D}"/>
    <cellStyle name="Notas 4 4 2 6" xfId="11838" xr:uid="{491B8246-B054-4B79-A6C5-9EE711C36343}"/>
    <cellStyle name="Notas 4 4 2 7" xfId="12966" xr:uid="{9D4D7439-0676-4884-8856-E6F4B54B63DB}"/>
    <cellStyle name="Notas 4 4 2 8" xfId="14072" xr:uid="{C4E9AC63-CCE7-4992-8F38-52EF067887B4}"/>
    <cellStyle name="Notas 4 4 2 9" xfId="14993" xr:uid="{2BF2CA8D-13BB-4C37-8DFD-58C88EED5D12}"/>
    <cellStyle name="Notas 4 4 3" xfId="4016" xr:uid="{76668A8F-EB57-46FE-B55E-C3815E8F30DE}"/>
    <cellStyle name="Notas 4 4 4" xfId="3314" xr:uid="{7C203E2B-8358-46E5-8BD5-1668274D5DD0}"/>
    <cellStyle name="Notas 4 4 5" xfId="6793" xr:uid="{524CA595-77D0-4119-80A9-56E0CC694868}"/>
    <cellStyle name="Notas 4 4 6" xfId="3358" xr:uid="{0B4A2F38-13B0-4A34-A1BB-1AB71F170DD1}"/>
    <cellStyle name="Notas 4 4 7" xfId="5123" xr:uid="{D991E09B-68F1-4F94-8577-0B1B1E51B5C4}"/>
    <cellStyle name="Notas 4 4 8" xfId="8029" xr:uid="{CA79B70B-5B7A-40D5-947A-8DAA64D8A160}"/>
    <cellStyle name="Notas 4 4 9" xfId="10013" xr:uid="{7B45D1FE-564F-4D96-AC7F-2D9D1A517AB3}"/>
    <cellStyle name="Notas 4 5" xfId="1391" xr:uid="{00000000-0005-0000-0000-00005B060000}"/>
    <cellStyle name="Notas 4 5 10" xfId="12799" xr:uid="{38AFAE52-C955-4E6F-8EE3-D561DC8792E5}"/>
    <cellStyle name="Notas 4 5 11" xfId="9977" xr:uid="{6B89CFA9-5C76-48C0-89AA-EA073996DF1A}"/>
    <cellStyle name="Notas 4 5 12" xfId="14868" xr:uid="{06F6F038-FB1E-49C0-BC86-6DA1B180F667}"/>
    <cellStyle name="Notas 4 5 2" xfId="5501" xr:uid="{9143E7FC-A15D-442F-BFEE-C02C5166E6E0}"/>
    <cellStyle name="Notas 4 5 2 10" xfId="15586" xr:uid="{9E5E9F89-8B75-461C-B90C-3BEAB3249AB3}"/>
    <cellStyle name="Notas 4 5 2 2" xfId="6974" xr:uid="{75ADB70D-E3C0-4F57-94F2-E3D0DD55B297}"/>
    <cellStyle name="Notas 4 5 2 3" xfId="8194" xr:uid="{2A5327E4-5136-4C38-BBF2-C79CB5AE3912}"/>
    <cellStyle name="Notas 4 5 2 4" xfId="9447" xr:uid="{E1519B61-19CF-4797-B916-193F60BA4D9A}"/>
    <cellStyle name="Notas 4 5 2 5" xfId="10679" xr:uid="{E935AAAE-1C29-466A-9339-86954029473C}"/>
    <cellStyle name="Notas 4 5 2 6" xfId="11839" xr:uid="{6415B92A-4DF7-4ED4-8711-57A9098BB7F1}"/>
    <cellStyle name="Notas 4 5 2 7" xfId="12967" xr:uid="{4EA94E43-CEC8-4F39-8922-91656C265CE6}"/>
    <cellStyle name="Notas 4 5 2 8" xfId="14073" xr:uid="{A46DFDC2-1B84-4F3D-876B-6ED068C08F18}"/>
    <cellStyle name="Notas 4 5 2 9" xfId="14994" xr:uid="{4AE78966-7FE6-415B-B24C-E9C5DD07F498}"/>
    <cellStyle name="Notas 4 5 3" xfId="4017" xr:uid="{7C2F3018-785F-424D-A913-5D9C718C9F17}"/>
    <cellStyle name="Notas 4 5 4" xfId="3313" xr:uid="{496CD61D-D1C1-4E4B-88D7-10CC7F765B47}"/>
    <cellStyle name="Notas 4 5 5" xfId="3020" xr:uid="{D74991EF-47B8-4467-9672-B1154D1A9B84}"/>
    <cellStyle name="Notas 4 5 6" xfId="8012" xr:uid="{9F378A47-2F36-4B58-93A2-49885974D54B}"/>
    <cellStyle name="Notas 4 5 7" xfId="9270" xr:uid="{A51FA76A-9E9B-4E6B-B08F-78F89C1E4F6C}"/>
    <cellStyle name="Notas 4 5 8" xfId="10508" xr:uid="{BE980800-E50D-4631-9C25-107625949C2E}"/>
    <cellStyle name="Notas 4 5 9" xfId="10014" xr:uid="{4998A8BD-8C9A-4A16-A298-C52AB610AA26}"/>
    <cellStyle name="Notas 4 6" xfId="5497" xr:uid="{BCDD201A-79C5-4439-879A-2AF8829D6929}"/>
    <cellStyle name="Notas 4 6 10" xfId="15582" xr:uid="{4A6DCBBB-6F48-4AA9-994F-86076F5AAA17}"/>
    <cellStyle name="Notas 4 6 2" xfId="6970" xr:uid="{7B7A8697-6D3D-40B9-8E43-E31AE7593235}"/>
    <cellStyle name="Notas 4 6 3" xfId="8190" xr:uid="{ACEA3B80-C656-4DC2-9771-2B49F6BD4EF7}"/>
    <cellStyle name="Notas 4 6 4" xfId="9443" xr:uid="{7695D9AC-78E2-433E-9F5D-5A5FABF4259E}"/>
    <cellStyle name="Notas 4 6 5" xfId="10675" xr:uid="{F1555A4E-C2C0-4419-9B53-FC69973E0842}"/>
    <cellStyle name="Notas 4 6 6" xfId="11835" xr:uid="{9C863032-85E3-4FFE-816A-44B7EE04B3C7}"/>
    <cellStyle name="Notas 4 6 7" xfId="12963" xr:uid="{612C7461-D31F-433E-8EAC-7220244E597D}"/>
    <cellStyle name="Notas 4 6 8" xfId="14069" xr:uid="{33D450D8-D40D-426B-8A9A-8788D1A31467}"/>
    <cellStyle name="Notas 4 6 9" xfId="14990" xr:uid="{8C4C171A-BD29-44F4-8118-93192A4DCD33}"/>
    <cellStyle name="Notas 4 7" xfId="4013" xr:uid="{8DD5F2BF-99DF-43B1-B0D1-FD5C75676522}"/>
    <cellStyle name="Notas 4 8" xfId="3316" xr:uid="{55A5BFC6-6D2B-4DBE-8FF6-70340E4CA9B5}"/>
    <cellStyle name="Notas 4 9" xfId="3059" xr:uid="{EC8E486C-D06F-4A0B-ADC4-91CC392BF309}"/>
    <cellStyle name="Notas 5" xfId="1392" xr:uid="{00000000-0005-0000-0000-00005C060000}"/>
    <cellStyle name="Notas 5 10" xfId="3357" xr:uid="{2005E5B2-FBD3-43C1-BCC0-B249AF1BA4C2}"/>
    <cellStyle name="Notas 5 11" xfId="6816" xr:uid="{102C5C7E-4D6A-457A-B3A7-FA2445E33094}"/>
    <cellStyle name="Notas 5 12" xfId="7497" xr:uid="{4B03846B-B10C-4A2C-BE99-52734B2F3066}"/>
    <cellStyle name="Notas 5 13" xfId="10015" xr:uid="{C5DD09E5-B37E-48B7-8EC7-BC80363286A8}"/>
    <cellStyle name="Notas 5 14" xfId="11814" xr:uid="{83049A63-FE85-4D47-9FB5-1FC9D2C1A6B0}"/>
    <cellStyle name="Notas 5 15" xfId="10346" xr:uid="{45093905-2522-4B20-A249-5D587F62DDFA}"/>
    <cellStyle name="Notas 5 16" xfId="10522" xr:uid="{62B1BD9B-E873-42D2-BD52-7DD33EF95477}"/>
    <cellStyle name="Notas 5 2" xfId="1393" xr:uid="{00000000-0005-0000-0000-00005D060000}"/>
    <cellStyle name="Notas 5 2 10" xfId="12798" xr:uid="{314796C4-D1B4-4859-B3A2-0A4D154A912E}"/>
    <cellStyle name="Notas 5 2 11" xfId="13921" xr:uid="{85D2E7C0-C6C0-4D09-A684-0058F1A651B8}"/>
    <cellStyle name="Notas 5 2 12" xfId="14867" xr:uid="{FCFD9695-EBE1-4182-996D-48EEBD784C83}"/>
    <cellStyle name="Notas 5 2 2" xfId="5503" xr:uid="{D5362A35-F92B-4395-B101-E38957DD91A2}"/>
    <cellStyle name="Notas 5 2 2 10" xfId="15588" xr:uid="{23EB72F7-7EE1-4A56-A23E-4221A7E732FF}"/>
    <cellStyle name="Notas 5 2 2 2" xfId="6976" xr:uid="{4F96411A-073D-46F6-B4A0-48DE43D1746B}"/>
    <cellStyle name="Notas 5 2 2 3" xfId="8196" xr:uid="{88A1D0C9-AE4B-4301-BACA-364285DE83E0}"/>
    <cellStyle name="Notas 5 2 2 4" xfId="9449" xr:uid="{F7E35BBD-F4DB-49F4-A983-972C84E53E62}"/>
    <cellStyle name="Notas 5 2 2 5" xfId="10681" xr:uid="{FFD9980B-8C70-495E-9060-5AA607A5042F}"/>
    <cellStyle name="Notas 5 2 2 6" xfId="11841" xr:uid="{E0AF4F27-7551-4E5E-9D7A-E82A68A6BE59}"/>
    <cellStyle name="Notas 5 2 2 7" xfId="12969" xr:uid="{6FFD5086-6EFF-4A1A-A3A1-62DFB8EA10BA}"/>
    <cellStyle name="Notas 5 2 2 8" xfId="14075" xr:uid="{6AB6A69D-C869-4FF2-866B-96BE23EA7232}"/>
    <cellStyle name="Notas 5 2 2 9" xfId="14996" xr:uid="{CA97C332-E012-4010-987E-BE19F779A023}"/>
    <cellStyle name="Notas 5 2 3" xfId="4019" xr:uid="{E1FB719B-0485-415E-917F-F35E479CEC58}"/>
    <cellStyle name="Notas 5 2 4" xfId="3311" xr:uid="{D2EB8474-C365-4891-A378-7F13D0C18EC7}"/>
    <cellStyle name="Notas 5 2 5" xfId="6791" xr:uid="{DA1C23DE-A41D-47AC-B727-070DB5B34779}"/>
    <cellStyle name="Notas 5 2 6" xfId="3356" xr:uid="{22A7970B-2783-4C3A-8DDA-1E14F8D85F05}"/>
    <cellStyle name="Notas 5 2 7" xfId="9269" xr:uid="{C48180F2-B037-4113-A5DE-FC5F4E6249E5}"/>
    <cellStyle name="Notas 5 2 8" xfId="10507" xr:uid="{CFB11BC8-7916-4BB0-87E8-0C7EB3C93692}"/>
    <cellStyle name="Notas 5 2 9" xfId="10016" xr:uid="{6BABD343-D385-4CF2-834C-0CD7FA88D380}"/>
    <cellStyle name="Notas 5 3" xfId="1394" xr:uid="{00000000-0005-0000-0000-00005E060000}"/>
    <cellStyle name="Notas 5 3 10" xfId="11566" xr:uid="{6395E6D5-F634-4296-BACA-E19262875DB0}"/>
    <cellStyle name="Notas 5 3 11" xfId="13922" xr:uid="{A18CE76A-A6DC-469B-9083-42C67FA16A32}"/>
    <cellStyle name="Notas 5 3 12" xfId="12819" xr:uid="{95096B99-F222-418E-8D48-E3D2BA26A35C}"/>
    <cellStyle name="Notas 5 3 2" xfId="5504" xr:uid="{AB5D67D0-AEBD-4550-AFA7-582FF01DA351}"/>
    <cellStyle name="Notas 5 3 2 10" xfId="15589" xr:uid="{FEFACA54-92B3-48A3-A675-1EE9C74B50BD}"/>
    <cellStyle name="Notas 5 3 2 2" xfId="6977" xr:uid="{94E6D327-BD27-42DC-897C-86AE1C6AC335}"/>
    <cellStyle name="Notas 5 3 2 3" xfId="8197" xr:uid="{7E52902D-9F3B-49CB-BAC8-14BDC410475E}"/>
    <cellStyle name="Notas 5 3 2 4" xfId="9450" xr:uid="{6D8A7F9A-A355-4E96-B46F-21B6BF7B0667}"/>
    <cellStyle name="Notas 5 3 2 5" xfId="10682" xr:uid="{1897C866-1443-4C24-A832-BA6AFEDEF0E2}"/>
    <cellStyle name="Notas 5 3 2 6" xfId="11842" xr:uid="{A386EF8A-92B8-42BF-93DC-1D271145A208}"/>
    <cellStyle name="Notas 5 3 2 7" xfId="12970" xr:uid="{9E199031-8928-4047-B7EC-7394EEC7152D}"/>
    <cellStyle name="Notas 5 3 2 8" xfId="14076" xr:uid="{6D5BBA96-E9FE-4925-A839-E37B382C31F7}"/>
    <cellStyle name="Notas 5 3 2 9" xfId="14997" xr:uid="{07AF47A8-27D2-4F36-81DE-33AD73AF5768}"/>
    <cellStyle name="Notas 5 3 3" xfId="4020" xr:uid="{26D8861E-706B-4455-85D9-60132C4AF481}"/>
    <cellStyle name="Notas 5 3 4" xfId="3310" xr:uid="{49CD7CA4-98A8-4E4B-9636-4EA09285DE3E}"/>
    <cellStyle name="Notas 5 3 5" xfId="6792" xr:uid="{54AC1D6F-97A9-47F8-B314-FCC7BB0A5398}"/>
    <cellStyle name="Notas 5 3 6" xfId="4917" xr:uid="{2B8C24CD-9F5B-48DB-9B71-C0ED9C8A5229}"/>
    <cellStyle name="Notas 5 3 7" xfId="5124" xr:uid="{D4683B47-ABE6-488C-9398-3BC75DD48678}"/>
    <cellStyle name="Notas 5 3 8" xfId="7639" xr:uid="{A7DBB9E7-6730-4BC4-8DC3-F131A6AF570F}"/>
    <cellStyle name="Notas 5 3 9" xfId="3876" xr:uid="{445E83D5-9710-4360-B474-9BF094992BAC}"/>
    <cellStyle name="Notas 5 4" xfId="1395" xr:uid="{00000000-0005-0000-0000-00005F060000}"/>
    <cellStyle name="Notas 5 4 10" xfId="11568" xr:uid="{1F959FCE-D939-4D35-AA9B-8200A0A9B2B8}"/>
    <cellStyle name="Notas 5 4 11" xfId="10633" xr:uid="{9CF8CE39-A150-4AC7-B22B-215FBC1E1F42}"/>
    <cellStyle name="Notas 5 4 12" xfId="12818" xr:uid="{1B6C9DA5-E7F2-4711-8BAD-396F75D40E14}"/>
    <cellStyle name="Notas 5 4 2" xfId="5505" xr:uid="{582E2089-0E2C-400C-9950-E48D0241E597}"/>
    <cellStyle name="Notas 5 4 2 10" xfId="15590" xr:uid="{46E10997-F030-4021-8D35-BD1D611D1A51}"/>
    <cellStyle name="Notas 5 4 2 2" xfId="6978" xr:uid="{484F025A-2AAB-44DA-BA7C-9ACCAE8CE355}"/>
    <cellStyle name="Notas 5 4 2 3" xfId="8198" xr:uid="{B627C15B-2BB7-45BD-B21F-50A1F65E60CE}"/>
    <cellStyle name="Notas 5 4 2 4" xfId="9451" xr:uid="{0E75CB93-1B7A-4606-8662-8C835775C269}"/>
    <cellStyle name="Notas 5 4 2 5" xfId="10683" xr:uid="{B95D62ED-BAE2-48EA-9A81-238F43F4CCDA}"/>
    <cellStyle name="Notas 5 4 2 6" xfId="11843" xr:uid="{036E4CAF-E0C8-4F7E-AF44-7D5BB0123B00}"/>
    <cellStyle name="Notas 5 4 2 7" xfId="12971" xr:uid="{F7F994AB-6D18-4DB9-8B1E-183936A358E9}"/>
    <cellStyle name="Notas 5 4 2 8" xfId="14077" xr:uid="{D5BB8AA0-876F-4BA6-8B49-5CEAB4877859}"/>
    <cellStyle name="Notas 5 4 2 9" xfId="14998" xr:uid="{69173903-CAAD-4D7E-9D26-7036F90771A7}"/>
    <cellStyle name="Notas 5 4 3" xfId="4021" xr:uid="{108C6616-F83E-446B-B73D-3D9508CD59B4}"/>
    <cellStyle name="Notas 5 4 4" xfId="3309" xr:uid="{91642B77-CB60-4EE3-BBDD-3CA849D15B9A}"/>
    <cellStyle name="Notas 5 4 5" xfId="3046" xr:uid="{9ED9FE61-1762-429E-B5C7-08AB9A056942}"/>
    <cellStyle name="Notas 5 4 6" xfId="6637" xr:uid="{EA07D0AC-16FD-4313-8F60-8A7D45A7A4FD}"/>
    <cellStyle name="Notas 5 4 7" xfId="6815" xr:uid="{1D3176AC-084C-4637-BF85-2F8B47604294}"/>
    <cellStyle name="Notas 5 4 8" xfId="3384" xr:uid="{2EDE5983-3EEA-4E78-B175-11F3D89EC945}"/>
    <cellStyle name="Notas 5 4 9" xfId="3877" xr:uid="{DCD6374D-FFB6-4E53-8314-612FA71D090E}"/>
    <cellStyle name="Notas 5 5" xfId="1396" xr:uid="{00000000-0005-0000-0000-000060060000}"/>
    <cellStyle name="Notas 5 5 10" xfId="12796" xr:uid="{845282CD-9D53-434B-8172-FE462B1F25EA}"/>
    <cellStyle name="Notas 5 5 11" xfId="13920" xr:uid="{2EAB1AD3-6FF5-498D-B2B4-E01A151D9871}"/>
    <cellStyle name="Notas 5 5 12" xfId="14865" xr:uid="{BD636DE6-2BA7-431C-973D-28703EF2D45C}"/>
    <cellStyle name="Notas 5 5 2" xfId="5506" xr:uid="{275C15FB-6A32-4864-8201-6DF88A0836B8}"/>
    <cellStyle name="Notas 5 5 2 10" xfId="15591" xr:uid="{AAB778AF-A45A-4AB2-9818-0D2FCC4B5548}"/>
    <cellStyle name="Notas 5 5 2 2" xfId="6979" xr:uid="{953AC380-6A04-495D-8D72-5E1B2B995ED9}"/>
    <cellStyle name="Notas 5 5 2 3" xfId="8199" xr:uid="{EF2CE977-971B-41B1-B86B-9CAA239B1A5B}"/>
    <cellStyle name="Notas 5 5 2 4" xfId="9452" xr:uid="{5EC485D9-E5C3-44D3-9278-688832322C05}"/>
    <cellStyle name="Notas 5 5 2 5" xfId="10684" xr:uid="{36AF6605-A93E-46B9-B3DA-AD93DA78F160}"/>
    <cellStyle name="Notas 5 5 2 6" xfId="11844" xr:uid="{B902E5FA-04DD-4148-B27E-6B21E7BF751D}"/>
    <cellStyle name="Notas 5 5 2 7" xfId="12972" xr:uid="{72A64B0F-A89B-4AF3-B0CB-0C5A32F6FB8F}"/>
    <cellStyle name="Notas 5 5 2 8" xfId="14078" xr:uid="{6E80DFFA-80DE-413C-9B3E-A89426AB4051}"/>
    <cellStyle name="Notas 5 5 2 9" xfId="14999" xr:uid="{CAE637DB-CAAC-490D-8823-55ACAC282B63}"/>
    <cellStyle name="Notas 5 5 3" xfId="4022" xr:uid="{A1DFFD32-016E-44D1-AC25-B573FEFEE1F7}"/>
    <cellStyle name="Notas 5 5 4" xfId="3308" xr:uid="{2ABFFF11-E4E8-4952-A838-6C0960070E9F}"/>
    <cellStyle name="Notas 5 5 5" xfId="6790" xr:uid="{583B51CE-4FDE-44B1-A377-FB1CB2FF4462}"/>
    <cellStyle name="Notas 5 5 6" xfId="8011" xr:uid="{7529E2C7-CE2E-4EDB-86D7-B44CC55E5D2A}"/>
    <cellStyle name="Notas 5 5 7" xfId="9267" xr:uid="{49756C76-9057-4757-9C46-C62D9DA145BF}"/>
    <cellStyle name="Notas 5 5 8" xfId="10505" xr:uid="{75B5975B-0DFB-4AB1-B3F1-57C056C1FD1D}"/>
    <cellStyle name="Notas 5 5 9" xfId="3878" xr:uid="{909D064A-DABA-41FD-9B7D-03E90C857335}"/>
    <cellStyle name="Notas 5 6" xfId="5502" xr:uid="{BFAD0A17-1A6B-4097-9CFB-BAF0C76A740A}"/>
    <cellStyle name="Notas 5 6 10" xfId="15587" xr:uid="{A3794047-3AEB-451A-A0F4-5EA97DD61D0D}"/>
    <cellStyle name="Notas 5 6 2" xfId="6975" xr:uid="{E881887E-9734-40ED-B9AE-E50E27A6AFC0}"/>
    <cellStyle name="Notas 5 6 3" xfId="8195" xr:uid="{A046DC7B-6A85-4288-89EC-BE8487FC0C7A}"/>
    <cellStyle name="Notas 5 6 4" xfId="9448" xr:uid="{80E16E44-4071-4F9A-BAA2-72A7F3449935}"/>
    <cellStyle name="Notas 5 6 5" xfId="10680" xr:uid="{A16CB984-3B93-42F8-AB8B-2179B871B24B}"/>
    <cellStyle name="Notas 5 6 6" xfId="11840" xr:uid="{D8B16787-565E-452D-AF5A-97C38C07BF3B}"/>
    <cellStyle name="Notas 5 6 7" xfId="12968" xr:uid="{9C7AB409-0DAD-4BC8-B377-53618DA3FAC3}"/>
    <cellStyle name="Notas 5 6 8" xfId="14074" xr:uid="{72DF3286-AA61-4494-AE15-6F63DAAC2901}"/>
    <cellStyle name="Notas 5 6 9" xfId="14995" xr:uid="{D0E4EED4-854A-42EF-8353-91C8CAE14979}"/>
    <cellStyle name="Notas 5 7" xfId="4018" xr:uid="{5F298150-6E3A-4AAC-98EC-F41A3F1A2503}"/>
    <cellStyle name="Notas 5 8" xfId="3312" xr:uid="{B27A5254-A08D-4FCA-98A0-487E6F612BCA}"/>
    <cellStyle name="Notas 5 9" xfId="5150" xr:uid="{872F3F3F-D9A0-4C1A-B382-360625BD2915}"/>
    <cellStyle name="Notas 6" xfId="1397" xr:uid="{00000000-0005-0000-0000-000061060000}"/>
    <cellStyle name="Notas 6 10" xfId="8010" xr:uid="{4B12FAFB-1DCF-4B7A-B32F-44A4A4A5B437}"/>
    <cellStyle name="Notas 6 11" xfId="9268" xr:uid="{A7091FD8-4181-4C6C-A9A5-76CEE29A1E11}"/>
    <cellStyle name="Notas 6 12" xfId="10506" xr:uid="{F1E068D7-8DF3-4AA8-9622-43641D6F0DB4}"/>
    <cellStyle name="Notas 6 13" xfId="3879" xr:uid="{C6854FA0-016B-4B68-9EA9-6D81AFABA3D6}"/>
    <cellStyle name="Notas 6 14" xfId="12797" xr:uid="{323698F8-A407-4619-A4A0-9BB353A2160D}"/>
    <cellStyle name="Notas 6 15" xfId="8836" xr:uid="{4CE9BFEF-1826-43E5-B31A-551DDBB2741E}"/>
    <cellStyle name="Notas 6 16" xfId="14866" xr:uid="{E6F3E3BA-1B27-404D-AD93-964B4D5F067A}"/>
    <cellStyle name="Notas 6 2" xfId="1398" xr:uid="{00000000-0005-0000-0000-000062060000}"/>
    <cellStyle name="Notas 6 2 10" xfId="13919" xr:uid="{F87156A9-98AA-4EA6-B1CA-E71D5E7AD4F9}"/>
    <cellStyle name="Notas 6 2 11" xfId="12302" xr:uid="{C8E6E7A3-6C27-4EA9-9617-ED3D20724975}"/>
    <cellStyle name="Notas 6 2 2" xfId="4024" xr:uid="{12D8F1E3-B586-4454-AAB5-E16501FE8968}"/>
    <cellStyle name="Notas 6 2 3" xfId="3306" xr:uid="{13D013C4-2597-498F-B151-1285633C25FA}"/>
    <cellStyle name="Notas 6 2 4" xfId="6789" xr:uid="{1CEF6191-74AD-46F1-9BF3-4583E044B0D0}"/>
    <cellStyle name="Notas 6 2 5" xfId="3355" xr:uid="{1207C2D2-7E44-455C-9C08-B61A9041D586}"/>
    <cellStyle name="Notas 6 2 6" xfId="5125" xr:uid="{D2A36F58-3979-43C1-BCCD-E3AC6A2DB30A}"/>
    <cellStyle name="Notas 6 2 7" xfId="8028" xr:uid="{0F71BA3B-5E7C-4C0E-8D87-A08383437BFC}"/>
    <cellStyle name="Notas 6 2 8" xfId="3880" xr:uid="{57661079-08F6-44A0-8628-08D8A4D86909}"/>
    <cellStyle name="Notas 6 2 9" xfId="11565" xr:uid="{3B6459BC-429B-40DA-9A02-A67BB630862D}"/>
    <cellStyle name="Notas 6 3" xfId="1399" xr:uid="{00000000-0005-0000-0000-000063060000}"/>
    <cellStyle name="Notas 6 3 10" xfId="12795" xr:uid="{E6B687E1-45B8-4B8C-8D4E-55937E795BEB}"/>
    <cellStyle name="Notas 6 3 11" xfId="11559" xr:uid="{E747F04E-722E-48E2-8C63-306918CC70FE}"/>
    <cellStyle name="Notas 6 3 12" xfId="14864" xr:uid="{54C68A2C-9DA8-4837-81C8-4C7B265655D6}"/>
    <cellStyle name="Notas 6 3 2" xfId="5508" xr:uid="{F18C95E2-9CFA-4EBB-BE4C-3DF6C24F5D54}"/>
    <cellStyle name="Notas 6 3 2 10" xfId="15593" xr:uid="{7292819D-3E20-4D86-A1DE-D9A95FA26F03}"/>
    <cellStyle name="Notas 6 3 2 2" xfId="6981" xr:uid="{0726BA75-89A4-40E9-ABAD-195AEA91E93C}"/>
    <cellStyle name="Notas 6 3 2 3" xfId="8201" xr:uid="{E01C1E15-D0A6-44BA-A419-4FBEFEB8940C}"/>
    <cellStyle name="Notas 6 3 2 4" xfId="9454" xr:uid="{1803B444-16B8-49E8-8B08-D2DB86D0ED17}"/>
    <cellStyle name="Notas 6 3 2 5" xfId="10686" xr:uid="{3B2CFDBA-896A-47FD-BC3D-D7BE569BBED6}"/>
    <cellStyle name="Notas 6 3 2 6" xfId="11846" xr:uid="{C6EFE8B6-A857-4166-BC3B-6DBB2FEB7472}"/>
    <cellStyle name="Notas 6 3 2 7" xfId="12974" xr:uid="{81D3DCB2-858E-41E6-B346-10EA67BD9504}"/>
    <cellStyle name="Notas 6 3 2 8" xfId="14080" xr:uid="{DE85A797-C8D9-4CD2-9737-EE04CDF9DD75}"/>
    <cellStyle name="Notas 6 3 2 9" xfId="15001" xr:uid="{78C6791E-5D4A-404B-A293-EEE42312F79B}"/>
    <cellStyle name="Notas 6 3 3" xfId="4025" xr:uid="{776B47F8-09DE-4068-B518-201E24B4B479}"/>
    <cellStyle name="Notas 6 3 4" xfId="3305" xr:uid="{249C1A6A-D640-439C-AB7C-841DF3E21291}"/>
    <cellStyle name="Notas 6 3 5" xfId="3900" xr:uid="{FBC95E30-6C0D-48E6-B9DB-4F82634972DD}"/>
    <cellStyle name="Notas 6 3 6" xfId="6638" xr:uid="{3D391E58-20F4-41BA-BC42-73996C6F8350}"/>
    <cellStyle name="Notas 6 3 7" xfId="9266" xr:uid="{094348D4-285D-4D3E-BDD8-4EAB01F674A0}"/>
    <cellStyle name="Notas 6 3 8" xfId="10504" xr:uid="{623AE347-2B99-4B53-BD7E-F5B213740D46}"/>
    <cellStyle name="Notas 6 3 9" xfId="3881" xr:uid="{2EBA3553-507A-4590-B7B1-DC133AB3EF3C}"/>
    <cellStyle name="Notas 6 4" xfId="1400" xr:uid="{00000000-0005-0000-0000-000064060000}"/>
    <cellStyle name="Notas 6 4 10" xfId="11570" xr:uid="{F7412DC5-E68E-48ED-BFFD-5AC267C3DC25}"/>
    <cellStyle name="Notas 6 4 11" xfId="13918" xr:uid="{87B82E77-3B04-4F3E-A227-7F31B7FFA7FE}"/>
    <cellStyle name="Notas 6 4 12" xfId="11204" xr:uid="{E609A93C-A151-4CA9-A6D2-D27B87A6836F}"/>
    <cellStyle name="Notas 6 4 2" xfId="5509" xr:uid="{19ECAE31-5A7D-435F-AA59-4E2FA390511D}"/>
    <cellStyle name="Notas 6 4 2 10" xfId="15594" xr:uid="{C6EF0F9B-D43C-4046-BF20-C1F07C48D399}"/>
    <cellStyle name="Notas 6 4 2 2" xfId="6982" xr:uid="{6C520700-099F-49E1-8244-243EF5DD99A7}"/>
    <cellStyle name="Notas 6 4 2 3" xfId="8202" xr:uid="{6DCA88C6-D824-4017-BF0E-4D36DD2BA796}"/>
    <cellStyle name="Notas 6 4 2 4" xfId="9455" xr:uid="{63AE8AB0-C30E-4EEE-86FF-377500AC6C85}"/>
    <cellStyle name="Notas 6 4 2 5" xfId="10687" xr:uid="{43638989-AC6E-40A7-98B9-6719A0E4872C}"/>
    <cellStyle name="Notas 6 4 2 6" xfId="11847" xr:uid="{3D9419C7-989E-4833-B537-C081CF407BE7}"/>
    <cellStyle name="Notas 6 4 2 7" xfId="12975" xr:uid="{A5796A0F-B93D-45E5-AA0A-DAF9C22A0395}"/>
    <cellStyle name="Notas 6 4 2 8" xfId="14081" xr:uid="{36D1DA72-3342-4125-966C-FEFAB0DF8064}"/>
    <cellStyle name="Notas 6 4 2 9" xfId="15002" xr:uid="{B7554142-F677-4E37-AD73-A5E2142790F8}"/>
    <cellStyle name="Notas 6 4 3" xfId="4026" xr:uid="{96E27709-7274-4EF0-9207-125FDAEEDD11}"/>
    <cellStyle name="Notas 6 4 4" xfId="3304" xr:uid="{05D994DA-2599-41E5-9144-CC20BAE1CB5D}"/>
    <cellStyle name="Notas 6 4 5" xfId="6788" xr:uid="{CC41D29C-5EEE-49F8-87A8-DA9A0358DCAE}"/>
    <cellStyle name="Notas 6 4 6" xfId="6934" xr:uid="{1CB54A79-B2D9-45D4-AE40-6A4748723360}"/>
    <cellStyle name="Notas 6 4 7" xfId="5126" xr:uid="{75C88636-68B7-408A-A35B-D914C9F4FD15}"/>
    <cellStyle name="Notas 6 4 8" xfId="3383" xr:uid="{F2265B34-589C-4BDC-BCF0-473D0B40D3F1}"/>
    <cellStyle name="Notas 6 4 9" xfId="3882" xr:uid="{2E06E1AB-0164-4AC9-9677-A200D1DD0F9A}"/>
    <cellStyle name="Notas 6 5" xfId="1401" xr:uid="{00000000-0005-0000-0000-000065060000}"/>
    <cellStyle name="Notas 6 5 10" xfId="12794" xr:uid="{5826D7FE-8A25-41C2-B293-3E6567122975}"/>
    <cellStyle name="Notas 6 5 11" xfId="12637" xr:uid="{A57A0479-6101-4FAE-BA0C-31B3081B0C4C}"/>
    <cellStyle name="Notas 6 5 12" xfId="14863" xr:uid="{386EF8F4-B6F8-4768-8B5F-B48A9CA938AC}"/>
    <cellStyle name="Notas 6 5 2" xfId="5510" xr:uid="{EE9AB664-449D-4121-907A-F30ED43A068C}"/>
    <cellStyle name="Notas 6 5 2 10" xfId="15595" xr:uid="{BA1963AB-4959-4C4B-9B71-581F85D4E6A5}"/>
    <cellStyle name="Notas 6 5 2 2" xfId="6983" xr:uid="{BE89BFFE-C905-4119-8AC0-4241BBE907F3}"/>
    <cellStyle name="Notas 6 5 2 3" xfId="8203" xr:uid="{B67CBB4D-52EB-472F-8754-1F5A374BD5B2}"/>
    <cellStyle name="Notas 6 5 2 4" xfId="9456" xr:uid="{5905A263-5751-4A5F-ABC7-09AE7A67FA01}"/>
    <cellStyle name="Notas 6 5 2 5" xfId="10688" xr:uid="{F673236A-FF6B-4759-96F0-92BF27A90014}"/>
    <cellStyle name="Notas 6 5 2 6" xfId="11848" xr:uid="{3902D06E-5991-4BBD-883E-0FF1A9B194CA}"/>
    <cellStyle name="Notas 6 5 2 7" xfId="12976" xr:uid="{9AC8D009-02DE-4F7F-8D5E-2FC0DE586708}"/>
    <cellStyle name="Notas 6 5 2 8" xfId="14082" xr:uid="{10B87DE9-9D11-416E-AFA0-346D6CF10F28}"/>
    <cellStyle name="Notas 6 5 2 9" xfId="15003" xr:uid="{937E9318-2CA5-4167-9ED4-E0FD7BD9A0D8}"/>
    <cellStyle name="Notas 6 5 3" xfId="4027" xr:uid="{CC1DF5BA-D1B3-49A8-BF5F-17A08E5DD271}"/>
    <cellStyle name="Notas 6 5 4" xfId="3303" xr:uid="{C3CC8A07-BCA7-40E2-A8A5-DE1114281FC3}"/>
    <cellStyle name="Notas 6 5 5" xfId="3901" xr:uid="{FBA0F341-F985-40B5-B834-9FDAA82373D5}"/>
    <cellStyle name="Notas 6 5 6" xfId="6303" xr:uid="{F0034DFB-49B9-43EC-AC85-4AA80ADE57D1}"/>
    <cellStyle name="Notas 6 5 7" xfId="9265" xr:uid="{F29BD898-96BB-46AB-8FB1-D4960220A2B6}"/>
    <cellStyle name="Notas 6 5 8" xfId="10503" xr:uid="{DEB6A365-CA0A-49EA-BB7E-DA929FB5FCB9}"/>
    <cellStyle name="Notas 6 5 9" xfId="3883" xr:uid="{155F46C9-08A0-4322-839D-B568B9D36FD7}"/>
    <cellStyle name="Notas 6 6" xfId="5507" xr:uid="{EDEA9837-7B58-4FEA-B88D-8F5F9642CFB9}"/>
    <cellStyle name="Notas 6 6 10" xfId="15592" xr:uid="{D9872A60-D0D8-4158-9CDD-391AA336C581}"/>
    <cellStyle name="Notas 6 6 2" xfId="6980" xr:uid="{141B4C18-EA51-4708-BB1A-E17E6C1BB63D}"/>
    <cellStyle name="Notas 6 6 3" xfId="8200" xr:uid="{3A437413-05E0-439A-A848-C5C50B7EB259}"/>
    <cellStyle name="Notas 6 6 4" xfId="9453" xr:uid="{0A78A803-041D-44ED-92EC-23A995AD2C72}"/>
    <cellStyle name="Notas 6 6 5" xfId="10685" xr:uid="{821FF797-8391-4DF2-BFF4-5C95460FC5B9}"/>
    <cellStyle name="Notas 6 6 6" xfId="11845" xr:uid="{6F2DFBFF-B79D-42DB-8F24-7C694CAB3E2C}"/>
    <cellStyle name="Notas 6 6 7" xfId="12973" xr:uid="{90F86EFC-6D75-4A63-96D8-261527EBB0B0}"/>
    <cellStyle name="Notas 6 6 8" xfId="14079" xr:uid="{40DD4596-C089-44E0-99AE-E42B3C02ACB6}"/>
    <cellStyle name="Notas 6 6 9" xfId="15000" xr:uid="{ED462A1B-489D-488D-BB43-CEA53E15AD27}"/>
    <cellStyle name="Notas 6 7" xfId="4023" xr:uid="{8252854E-8032-4E16-A3CA-6316259999F3}"/>
    <cellStyle name="Notas 6 8" xfId="3307" xr:uid="{192B95FC-81C9-468E-A882-72DABCF45477}"/>
    <cellStyle name="Notas 6 9" xfId="5151" xr:uid="{8F1BBDA6-1215-48C6-AE54-D0019A3A19AA}"/>
    <cellStyle name="Notas 7" xfId="1402" xr:uid="{00000000-0005-0000-0000-000066060000}"/>
    <cellStyle name="Notas 7 10" xfId="6639" xr:uid="{173A1966-F219-4C6C-98A4-30E9EA3B9967}"/>
    <cellStyle name="Notas 7 11" xfId="5127" xr:uid="{E8BD8F42-F44A-4B58-BB1B-ED8A713790B4}"/>
    <cellStyle name="Notas 7 12" xfId="7626" xr:uid="{AAADF29D-28BE-41A5-BEDA-D52B024D5A61}"/>
    <cellStyle name="Notas 7 13" xfId="8153" xr:uid="{6D12CEC5-1C45-469F-B9F5-DDC499C8BA5A}"/>
    <cellStyle name="Notas 7 14" xfId="11572" xr:uid="{81F6164F-1710-419E-92AE-5135934928A1}"/>
    <cellStyle name="Notas 7 15" xfId="10347" xr:uid="{9C8DC7AF-7BAF-4E59-841F-5E6409C2AAAF}"/>
    <cellStyle name="Notas 7 16" xfId="11539" xr:uid="{6CC71EBA-D6B3-49E9-8A49-A88B8A017546}"/>
    <cellStyle name="Notas 7 2" xfId="1403" xr:uid="{00000000-0005-0000-0000-000067060000}"/>
    <cellStyle name="Notas 7 2 10" xfId="12793" xr:uid="{60E0EBE1-B981-4416-ABFF-4FF55D3BE2D2}"/>
    <cellStyle name="Notas 7 2 11" xfId="12638" xr:uid="{09E852EC-6805-48D2-85ED-5BEAD946B92F}"/>
    <cellStyle name="Notas 7 2 12" xfId="14862" xr:uid="{C91A3736-3C2A-47D7-AD31-EC2BCF7585F0}"/>
    <cellStyle name="Notas 7 2 2" xfId="5512" xr:uid="{7CA29F08-65BC-4602-B341-07D8F0E8775D}"/>
    <cellStyle name="Notas 7 2 2 10" xfId="15597" xr:uid="{F16D7D8A-50E3-4425-B1BF-9E48827AE3D8}"/>
    <cellStyle name="Notas 7 2 2 2" xfId="6985" xr:uid="{5EA67E7D-8B61-45EF-B518-CCA530FC74F5}"/>
    <cellStyle name="Notas 7 2 2 3" xfId="8205" xr:uid="{71319748-90FF-4F21-9C4A-DDD31560BAB1}"/>
    <cellStyle name="Notas 7 2 2 4" xfId="9458" xr:uid="{C871B194-65DC-48AB-B5F7-61ED58C23098}"/>
    <cellStyle name="Notas 7 2 2 5" xfId="10690" xr:uid="{8BB0596A-D079-4016-BF35-E7E931331D40}"/>
    <cellStyle name="Notas 7 2 2 6" xfId="11850" xr:uid="{1BC73296-407A-4FF0-9BDC-D8DB602FB7E1}"/>
    <cellStyle name="Notas 7 2 2 7" xfId="12978" xr:uid="{83BCBD07-117F-41B0-8DBD-5CA894455A4E}"/>
    <cellStyle name="Notas 7 2 2 8" xfId="14084" xr:uid="{96EFE02D-8A0D-414D-8EF3-C1369C7F3ED0}"/>
    <cellStyle name="Notas 7 2 2 9" xfId="15005" xr:uid="{19AAB607-5503-4201-B734-5F006F447E16}"/>
    <cellStyle name="Notas 7 2 3" xfId="4029" xr:uid="{92F88929-B521-4CF2-A600-38A46D05400B}"/>
    <cellStyle name="Notas 7 2 4" xfId="3301" xr:uid="{6B5A031D-7097-46AB-B2A0-45768B1F0537}"/>
    <cellStyle name="Notas 7 2 5" xfId="3902" xr:uid="{95B552B6-23FF-4689-8EDA-3E31A91B772D}"/>
    <cellStyle name="Notas 7 2 6" xfId="6640" xr:uid="{60BC253C-F57C-445C-BBEF-E2F328AA6AF0}"/>
    <cellStyle name="Notas 7 2 7" xfId="9264" xr:uid="{075FAE28-294B-4152-8AFE-A1A0105D535A}"/>
    <cellStyle name="Notas 7 2 8" xfId="10502" xr:uid="{21A6F626-F42B-4021-B32A-9F2CE5A74BC2}"/>
    <cellStyle name="Notas 7 2 9" xfId="8748" xr:uid="{9B836F32-82BE-4FC7-B6B5-82B71F1D63FB}"/>
    <cellStyle name="Notas 7 3" xfId="1404" xr:uid="{00000000-0005-0000-0000-000068060000}"/>
    <cellStyle name="Notas 7 3 10" xfId="10095" xr:uid="{66BB7366-F3A6-4498-9A51-F3BFEC1AD415}"/>
    <cellStyle name="Notas 7 3 11" xfId="12930" xr:uid="{2B950198-41C4-4BF3-ADD6-A95B176DC2EF}"/>
    <cellStyle name="Notas 7 3 12" xfId="8041" xr:uid="{0E148CD3-4441-4359-A6A0-E0781BED2A4C}"/>
    <cellStyle name="Notas 7 3 2" xfId="5513" xr:uid="{F284D080-66A4-4854-A964-FED271BEB2CE}"/>
    <cellStyle name="Notas 7 3 2 10" xfId="15598" xr:uid="{81A983F1-3999-4C44-B9E7-152002A86E94}"/>
    <cellStyle name="Notas 7 3 2 2" xfId="6986" xr:uid="{5A47C844-7FBD-49AA-B333-6A51CFCBAA9F}"/>
    <cellStyle name="Notas 7 3 2 3" xfId="8206" xr:uid="{7E62C77D-8EC0-4C6A-9865-26C68B832E34}"/>
    <cellStyle name="Notas 7 3 2 4" xfId="9459" xr:uid="{62738379-B019-4B77-AFC3-6ADCD95DFBB1}"/>
    <cellStyle name="Notas 7 3 2 5" xfId="10691" xr:uid="{ACDFC3EE-E8C7-4139-9911-3720301C6DDA}"/>
    <cellStyle name="Notas 7 3 2 6" xfId="11851" xr:uid="{70E8319F-D4CF-43C5-A9A5-4372F728C6B1}"/>
    <cellStyle name="Notas 7 3 2 7" xfId="12979" xr:uid="{5AC7865E-C0AF-46FE-863D-A49755A573D3}"/>
    <cellStyle name="Notas 7 3 2 8" xfId="14085" xr:uid="{677B3627-E368-4DF1-8FBE-C27C2BD0DC70}"/>
    <cellStyle name="Notas 7 3 2 9" xfId="15006" xr:uid="{85218585-4052-47AE-876A-55FA007FE80F}"/>
    <cellStyle name="Notas 7 3 3" xfId="4030" xr:uid="{136AEFCA-A39F-480A-B201-CB01A8CD904A}"/>
    <cellStyle name="Notas 7 3 4" xfId="3300" xr:uid="{2C2A254D-D72A-4ED1-85CB-07C602EEB1D2}"/>
    <cellStyle name="Notas 7 3 5" xfId="3903" xr:uid="{B190D813-BE8E-487F-BF5D-E626902513D5}"/>
    <cellStyle name="Notas 7 3 6" xfId="6936" xr:uid="{F9962E25-2047-48A2-964E-503B2BD55F6B}"/>
    <cellStyle name="Notas 7 3 7" xfId="5128" xr:uid="{9DA4EC8E-7C2E-4934-9337-16ABF8B13F7A}"/>
    <cellStyle name="Notas 7 3 8" xfId="9103" xr:uid="{9D6155F3-A5B9-4696-A05A-BA081628A22E}"/>
    <cellStyle name="Notas 7 3 9" xfId="3888" xr:uid="{3AD85E0C-31D8-4575-BBFF-D105186DFEDB}"/>
    <cellStyle name="Notas 7 4" xfId="1405" xr:uid="{00000000-0005-0000-0000-000069060000}"/>
    <cellStyle name="Notas 7 4 10" xfId="10104" xr:uid="{2B848E5B-68F1-49D3-9E19-E78CAD252E72}"/>
    <cellStyle name="Notas 7 4 11" xfId="13917" xr:uid="{9487D377-81C8-4A1C-BD0E-5330C649F3DA}"/>
    <cellStyle name="Notas 7 4 12" xfId="11540" xr:uid="{50AF840D-9196-44FD-BA75-CDBF57CB7586}"/>
    <cellStyle name="Notas 7 4 2" xfId="5514" xr:uid="{EF3088C1-0176-4EDD-BFC7-F5BF9247464D}"/>
    <cellStyle name="Notas 7 4 2 10" xfId="15599" xr:uid="{CDF43631-E843-4F74-AF23-FA94C63F5027}"/>
    <cellStyle name="Notas 7 4 2 2" xfId="6987" xr:uid="{EC30BFA0-FED9-4515-9CC9-774358BDF39F}"/>
    <cellStyle name="Notas 7 4 2 3" xfId="8207" xr:uid="{842FD544-8936-4023-82BC-E9D4FD62FE7F}"/>
    <cellStyle name="Notas 7 4 2 4" xfId="9460" xr:uid="{4934930D-12FE-4800-8B48-2DCE5FAF8797}"/>
    <cellStyle name="Notas 7 4 2 5" xfId="10692" xr:uid="{F9FF6C33-76B2-4F99-B23B-4D80E0C82ECD}"/>
    <cellStyle name="Notas 7 4 2 6" xfId="11852" xr:uid="{1B0A0DE3-E538-4BAA-958A-49ABD48E6DBA}"/>
    <cellStyle name="Notas 7 4 2 7" xfId="12980" xr:uid="{694DE791-A7E1-4BEC-ADBD-58FEF2C4E616}"/>
    <cellStyle name="Notas 7 4 2 8" xfId="14086" xr:uid="{18ACF768-5500-402A-A5DD-D76291921244}"/>
    <cellStyle name="Notas 7 4 2 9" xfId="15007" xr:uid="{D6730AA8-95D4-4B4B-ADA4-A4415E03D8E5}"/>
    <cellStyle name="Notas 7 4 3" xfId="4031" xr:uid="{047044A0-6E37-4D8D-8846-FB50BFC69583}"/>
    <cellStyle name="Notas 7 4 4" xfId="3299" xr:uid="{093D4F0A-3DA5-4326-A084-5A7595F362A4}"/>
    <cellStyle name="Notas 7 4 5" xfId="6787" xr:uid="{FC9641ED-7943-4908-9B6C-ADA1D8FCFDA6}"/>
    <cellStyle name="Notas 7 4 6" xfId="6935" xr:uid="{43A25C46-9FE7-433F-A951-CBD5F5257710}"/>
    <cellStyle name="Notas 7 4 7" xfId="6814" xr:uid="{EE115CF4-78CA-4768-A0F0-88EE9E9FA2EC}"/>
    <cellStyle name="Notas 7 4 8" xfId="8027" xr:uid="{4B5251A3-C6FD-466E-B3CE-A06C49C0AF15}"/>
    <cellStyle name="Notas 7 4 9" xfId="3143" xr:uid="{7FF1DFCE-F1BC-42DF-80BC-8F841CC4C2CF}"/>
    <cellStyle name="Notas 7 5" xfId="1406" xr:uid="{00000000-0005-0000-0000-00006A060000}"/>
    <cellStyle name="Notas 7 5 10" xfId="10099" xr:uid="{B24B02C8-958D-4119-85C1-35EEFD6ADC39}"/>
    <cellStyle name="Notas 7 5 11" xfId="13916" xr:uid="{7958E7F0-8CC8-4657-B9AD-54777D4285F5}"/>
    <cellStyle name="Notas 7 5 12" xfId="12673" xr:uid="{43CB6750-DEF4-4770-9623-A24FAB0994D5}"/>
    <cellStyle name="Notas 7 5 2" xfId="5515" xr:uid="{2988BA7A-E27F-4A97-AE98-013829118221}"/>
    <cellStyle name="Notas 7 5 2 10" xfId="15600" xr:uid="{CC315CF6-2644-48F7-98F9-DB21BAEC92A3}"/>
    <cellStyle name="Notas 7 5 2 2" xfId="6988" xr:uid="{7B2726B9-0FD7-4A45-8C8F-9F927D218BE4}"/>
    <cellStyle name="Notas 7 5 2 3" xfId="8208" xr:uid="{B390F32D-62B5-4226-9BDC-9C851D40A2AC}"/>
    <cellStyle name="Notas 7 5 2 4" xfId="9461" xr:uid="{22EF45C9-C0FB-49A7-B7AA-A63B3826A090}"/>
    <cellStyle name="Notas 7 5 2 5" xfId="10693" xr:uid="{BCE4D1C0-AAFD-4B72-A3D3-B41FB181866E}"/>
    <cellStyle name="Notas 7 5 2 6" xfId="11853" xr:uid="{008336E1-C6C6-426C-A71C-282F3929959C}"/>
    <cellStyle name="Notas 7 5 2 7" xfId="12981" xr:uid="{B605786F-52A9-40BD-A21E-56D1538CA57B}"/>
    <cellStyle name="Notas 7 5 2 8" xfId="14087" xr:uid="{19D36EF0-9824-4205-940E-29995AE27255}"/>
    <cellStyle name="Notas 7 5 2 9" xfId="15008" xr:uid="{9068EBE1-E4BE-4741-9D92-81D7D0B3D887}"/>
    <cellStyle name="Notas 7 5 3" xfId="4032" xr:uid="{6FCBE833-677C-4A67-B106-BB965B14ADBA}"/>
    <cellStyle name="Notas 7 5 4" xfId="3298" xr:uid="{6E8BFD87-FB29-49A1-A39F-D13CDE95F3F2}"/>
    <cellStyle name="Notas 7 5 5" xfId="6786" xr:uid="{697597F6-3BF3-4193-B352-E6DAE36FF8BE}"/>
    <cellStyle name="Notas 7 5 6" xfId="4913" xr:uid="{28433DC8-9FB7-4089-A5FC-FD70CFA6D57D}"/>
    <cellStyle name="Notas 7 5 7" xfId="6813" xr:uid="{57E9670C-102F-4ADE-BD3F-DB6F1A33C2A1}"/>
    <cellStyle name="Notas 7 5 8" xfId="9104" xr:uid="{87A47BEC-937D-47D6-8322-8BE954AF95C5}"/>
    <cellStyle name="Notas 7 5 9" xfId="7518" xr:uid="{42621B66-45C3-4B13-8CBF-872AEBB63268}"/>
    <cellStyle name="Notas 7 6" xfId="5511" xr:uid="{8CFC5DD9-28CA-4FBF-9C83-AD42BAAADA68}"/>
    <cellStyle name="Notas 7 6 10" xfId="15596" xr:uid="{DF880139-3DA5-4639-BCAF-3432AA64F1BA}"/>
    <cellStyle name="Notas 7 6 2" xfId="6984" xr:uid="{EDD2EA08-5D42-45D8-AFC6-66694FC1E2D0}"/>
    <cellStyle name="Notas 7 6 3" xfId="8204" xr:uid="{9A25EF2E-5309-4788-B1DF-5139564CC5E1}"/>
    <cellStyle name="Notas 7 6 4" xfId="9457" xr:uid="{F864ED58-2074-4F89-BAFB-314AF42D0D9F}"/>
    <cellStyle name="Notas 7 6 5" xfId="10689" xr:uid="{69C2A121-4C5E-47B9-98C1-D732328BAD51}"/>
    <cellStyle name="Notas 7 6 6" xfId="11849" xr:uid="{B9AD4D85-F34B-4347-8484-F1CA19ACFE7A}"/>
    <cellStyle name="Notas 7 6 7" xfId="12977" xr:uid="{EC776933-6252-4654-9ACF-9C3FEC74240F}"/>
    <cellStyle name="Notas 7 6 8" xfId="14083" xr:uid="{BB8CF83B-50FF-4589-B675-596F1D8E7CBB}"/>
    <cellStyle name="Notas 7 6 9" xfId="15004" xr:uid="{8C7663F4-C331-4D91-988D-2820DBA0654B}"/>
    <cellStyle name="Notas 7 7" xfId="4028" xr:uid="{4F7B6544-E6D4-4CBA-A77A-D437296188EB}"/>
    <cellStyle name="Notas 7 8" xfId="3302" xr:uid="{F51691C7-58E7-4F77-96EE-C9E24AD13411}"/>
    <cellStyle name="Notas 7 9" xfId="5152" xr:uid="{BDF3F434-2194-481E-8B39-792E04F62C28}"/>
    <cellStyle name="Notas 8" xfId="1407" xr:uid="{00000000-0005-0000-0000-00006B060000}"/>
    <cellStyle name="Notas 8 10" xfId="6641" xr:uid="{D71E1506-323E-421D-B8CC-CBD0639625C9}"/>
    <cellStyle name="Notas 8 11" xfId="5129" xr:uid="{FE0BAF60-26FD-48BE-A16B-BA6030596AAD}"/>
    <cellStyle name="Notas 8 12" xfId="9408" xr:uid="{049DACD4-7FD3-46AD-8B7A-14D4DF5C4DA2}"/>
    <cellStyle name="Notas 8 13" xfId="11707" xr:uid="{405D861A-6B06-4FC1-A323-8907142E5528}"/>
    <cellStyle name="Notas 8 14" xfId="10110" xr:uid="{9D6E2FDE-DCF7-43AA-82E7-640AAF582F8E}"/>
    <cellStyle name="Notas 8 15" xfId="12639" xr:uid="{0385CA37-F079-448A-B0D0-F0713915C07E}"/>
    <cellStyle name="Notas 8 16" xfId="13783" xr:uid="{7992B122-A30C-44C8-8B6A-606471E6E58C}"/>
    <cellStyle name="Notas 8 2" xfId="1408" xr:uid="{00000000-0005-0000-0000-00006C060000}"/>
    <cellStyle name="Notas 8 2 10" xfId="12792" xr:uid="{D638F299-BC7B-48B2-B812-1AA1AD153B27}"/>
    <cellStyle name="Notas 8 2 11" xfId="12640" xr:uid="{D25A415D-0975-46AA-AED2-4ABEF3BDAAA5}"/>
    <cellStyle name="Notas 8 2 12" xfId="14861" xr:uid="{63CB4EF1-9731-4FF8-BE4B-06F54CBB2267}"/>
    <cellStyle name="Notas 8 2 2" xfId="5517" xr:uid="{C24C6B34-D087-451F-99F2-EF8F83A1BAC8}"/>
    <cellStyle name="Notas 8 2 2 10" xfId="15602" xr:uid="{7E319073-B330-4556-BCA8-4569075A4A67}"/>
    <cellStyle name="Notas 8 2 2 2" xfId="6990" xr:uid="{D77ABA5C-1238-4C6B-9B59-92F90F80E4DC}"/>
    <cellStyle name="Notas 8 2 2 3" xfId="8210" xr:uid="{BD4C7DC5-447C-4299-95EC-EFEF63FBAD79}"/>
    <cellStyle name="Notas 8 2 2 4" xfId="9463" xr:uid="{1C6D0127-9617-4FEF-AF33-F43C5F0F04E1}"/>
    <cellStyle name="Notas 8 2 2 5" xfId="10695" xr:uid="{9D9A6B38-69EC-49E9-B655-B171629E45E7}"/>
    <cellStyle name="Notas 8 2 2 6" xfId="11855" xr:uid="{ABBC0760-EE1E-465D-9706-83C17F8D6698}"/>
    <cellStyle name="Notas 8 2 2 7" xfId="12983" xr:uid="{B2B3D45C-ACE8-409B-BC13-B40A17AAC5EE}"/>
    <cellStyle name="Notas 8 2 2 8" xfId="14089" xr:uid="{2A9C5B62-36EB-493D-8B08-2D6B193F0028}"/>
    <cellStyle name="Notas 8 2 2 9" xfId="15010" xr:uid="{92F89EE2-2C27-4207-8A22-E29B93FB7479}"/>
    <cellStyle name="Notas 8 2 3" xfId="4034" xr:uid="{0F704D1C-B97E-4B3D-A940-6B514AC5BE85}"/>
    <cellStyle name="Notas 8 2 4" xfId="3296" xr:uid="{A3E44338-2B64-45F6-B89C-578169F9119C}"/>
    <cellStyle name="Notas 8 2 5" xfId="5153" xr:uid="{75245755-9157-4AAB-9B05-BA45E38C2C0B}"/>
    <cellStyle name="Notas 8 2 6" xfId="6938" xr:uid="{178C5CBA-3BF8-4273-B70F-D920ED4755B6}"/>
    <cellStyle name="Notas 8 2 7" xfId="9263" xr:uid="{773E58FB-1DD2-4FB6-8A2F-5068A6906FCF}"/>
    <cellStyle name="Notas 8 2 8" xfId="10501" xr:uid="{D093A813-032D-42A6-8632-DB995694BFC5}"/>
    <cellStyle name="Notas 8 2 9" xfId="7519" xr:uid="{7FFF01C6-A718-4308-90B8-3639CDF09B94}"/>
    <cellStyle name="Notas 8 3" xfId="1409" xr:uid="{00000000-0005-0000-0000-00006D060000}"/>
    <cellStyle name="Notas 8 3 10" xfId="12791" xr:uid="{83C59336-8A6E-4987-BA78-46E3FD29C715}"/>
    <cellStyle name="Notas 8 3 11" xfId="12932" xr:uid="{90FEF1CC-91BA-4655-ADB0-0E96CC7BC90C}"/>
    <cellStyle name="Notas 8 3 12" xfId="14860" xr:uid="{AD036900-0A17-4A6E-8B09-9B70837EC37A}"/>
    <cellStyle name="Notas 8 3 2" xfId="5518" xr:uid="{BD21AB2D-5EB5-4A9F-8480-B792ED6DC3CF}"/>
    <cellStyle name="Notas 8 3 2 10" xfId="15603" xr:uid="{5F8BE07E-C0E9-4EDE-98D3-8C4DDA478372}"/>
    <cellStyle name="Notas 8 3 2 2" xfId="6991" xr:uid="{1D33533D-7C52-4E6B-9EFC-5DC4C1A60218}"/>
    <cellStyle name="Notas 8 3 2 3" xfId="8211" xr:uid="{E8D84CBC-6819-4095-A5BC-26C48DF9FAB7}"/>
    <cellStyle name="Notas 8 3 2 4" xfId="9464" xr:uid="{9F045150-E8E5-44F6-AD24-B9C52064086F}"/>
    <cellStyle name="Notas 8 3 2 5" xfId="10696" xr:uid="{89F55834-884D-408F-B9F9-0B8EB838AD92}"/>
    <cellStyle name="Notas 8 3 2 6" xfId="11856" xr:uid="{A7909700-B08B-44DE-ABF2-28FAEC8423F1}"/>
    <cellStyle name="Notas 8 3 2 7" xfId="12984" xr:uid="{1C0F468A-A705-4179-8242-7144D43C0F07}"/>
    <cellStyle name="Notas 8 3 2 8" xfId="14090" xr:uid="{4B10BE93-9B8F-42B6-8F45-F8D8545A306C}"/>
    <cellStyle name="Notas 8 3 2 9" xfId="15011" xr:uid="{7B141B33-8663-47BF-BC51-316C2449083B}"/>
    <cellStyle name="Notas 8 3 3" xfId="4035" xr:uid="{11428E35-F7AD-41E3-8A73-2FC86FC98D2A}"/>
    <cellStyle name="Notas 8 3 4" xfId="3295" xr:uid="{146ACADF-205E-42B9-B7AE-790661118DD6}"/>
    <cellStyle name="Notas 8 3 5" xfId="5154" xr:uid="{B66B839C-6205-48D8-AD01-952C5382C826}"/>
    <cellStyle name="Notas 8 3 6" xfId="6937" xr:uid="{AA41FE37-AC88-4172-87C5-3E28A7DD7739}"/>
    <cellStyle name="Notas 8 3 7" xfId="9262" xr:uid="{04C4E473-CBB1-4D0F-BD4A-BE6BCDF913C2}"/>
    <cellStyle name="Notas 8 3 8" xfId="10500" xr:uid="{84106FE5-04F4-4658-9273-373A293D9322}"/>
    <cellStyle name="Notas 8 3 9" xfId="11706" xr:uid="{2B0126CA-C222-4CA8-8C37-757C00885A65}"/>
    <cellStyle name="Notas 8 4" xfId="1410" xr:uid="{00000000-0005-0000-0000-00006E060000}"/>
    <cellStyle name="Notas 8 4 10" xfId="10084" xr:uid="{437E7767-70AE-4968-8014-1A558861A854}"/>
    <cellStyle name="Notas 8 4 11" xfId="12317" xr:uid="{58537712-1DB2-4298-9EE9-A5B16870A283}"/>
    <cellStyle name="Notas 8 4 12" xfId="12817" xr:uid="{5C853521-90B2-4663-A640-B2B98F19241A}"/>
    <cellStyle name="Notas 8 4 2" xfId="5519" xr:uid="{77333BE0-2DC8-4B48-AEA2-3292CF41F14E}"/>
    <cellStyle name="Notas 8 4 2 10" xfId="15604" xr:uid="{ADC4AC12-61B3-43C1-9DF9-2FC79B888293}"/>
    <cellStyle name="Notas 8 4 2 2" xfId="6992" xr:uid="{3A55A654-F338-4D35-A2CD-A64183D4AB74}"/>
    <cellStyle name="Notas 8 4 2 3" xfId="8212" xr:uid="{72510200-3C43-482D-9D9B-B88FBA724AF8}"/>
    <cellStyle name="Notas 8 4 2 4" xfId="9465" xr:uid="{D1562C57-C092-46EB-941C-2DCC300A7E5B}"/>
    <cellStyle name="Notas 8 4 2 5" xfId="10697" xr:uid="{C61A0DC8-A8EB-4714-8ABF-5B436AF7745A}"/>
    <cellStyle name="Notas 8 4 2 6" xfId="11857" xr:uid="{03536607-F3A9-4396-B327-8776CD833713}"/>
    <cellStyle name="Notas 8 4 2 7" xfId="12985" xr:uid="{6BB60F01-0C2E-470A-BFE1-55C1AC3C5848}"/>
    <cellStyle name="Notas 8 4 2 8" xfId="14091" xr:uid="{1840DA61-4EBE-4BEB-AB1D-FC26568714BC}"/>
    <cellStyle name="Notas 8 4 2 9" xfId="15012" xr:uid="{9820619F-B2E6-4AE4-9194-33FCC5BC9E30}"/>
    <cellStyle name="Notas 8 4 3" xfId="4036" xr:uid="{BE85E582-09C5-416D-9580-313BFA3A04A5}"/>
    <cellStyle name="Notas 8 4 4" xfId="3294" xr:uid="{DF70EB46-5729-4948-8931-A1240CAEABC0}"/>
    <cellStyle name="Notas 8 4 5" xfId="4821" xr:uid="{C3B331DD-F395-40FC-B7BD-6B902A801621}"/>
    <cellStyle name="Notas 8 4 6" xfId="6642" xr:uid="{DE892C6A-FB18-4D91-B92D-A7DDBD5BF9A0}"/>
    <cellStyle name="Notas 8 4 7" xfId="5130" xr:uid="{78EF54AC-B48B-42AE-8FD9-2A6319BA8AA0}"/>
    <cellStyle name="Notas 8 4 8" xfId="9105" xr:uid="{84393A12-BEE3-4AC7-856D-9270B5A054E1}"/>
    <cellStyle name="Notas 8 4 9" xfId="7520" xr:uid="{823F5BF5-F067-451A-9D74-514AEA528683}"/>
    <cellStyle name="Notas 8 5" xfId="1411" xr:uid="{00000000-0005-0000-0000-00006F060000}"/>
    <cellStyle name="Notas 8 5 10" xfId="8772" xr:uid="{3B5A8761-85FF-45DF-A5D3-CE21705429A2}"/>
    <cellStyle name="Notas 8 5 11" xfId="12931" xr:uid="{5FA0FBE5-0559-406D-913B-6949EBDD51F9}"/>
    <cellStyle name="Notas 8 5 12" xfId="13784" xr:uid="{ECBC0F79-F111-4DE1-98EC-7DCB956A1D07}"/>
    <cellStyle name="Notas 8 5 2" xfId="5520" xr:uid="{CED677EA-1CEC-445F-97C1-B90855B24A16}"/>
    <cellStyle name="Notas 8 5 2 10" xfId="15605" xr:uid="{63D5E2AB-89A5-4C7F-84CA-40852D327C4F}"/>
    <cellStyle name="Notas 8 5 2 2" xfId="6993" xr:uid="{0A1ED291-CE81-4565-A006-E8DB6B5DABA7}"/>
    <cellStyle name="Notas 8 5 2 3" xfId="8213" xr:uid="{A4BEE95A-B5D5-4CF3-ADEC-33EE56146412}"/>
    <cellStyle name="Notas 8 5 2 4" xfId="9466" xr:uid="{C80C65BC-3A6B-4DE5-B458-3A43BF4A2498}"/>
    <cellStyle name="Notas 8 5 2 5" xfId="10698" xr:uid="{0982EF2F-B651-4539-9BCE-EA6523157776}"/>
    <cellStyle name="Notas 8 5 2 6" xfId="11858" xr:uid="{DE4C0B03-1F59-4B7B-82FD-7E384EA5CE21}"/>
    <cellStyle name="Notas 8 5 2 7" xfId="12986" xr:uid="{65840320-5D2E-4DAC-BFA4-9B772CF9E5B5}"/>
    <cellStyle name="Notas 8 5 2 8" xfId="14092" xr:uid="{C6E6E325-C256-4859-9631-7E048490071D}"/>
    <cellStyle name="Notas 8 5 2 9" xfId="15013" xr:uid="{092E696F-D989-4CF0-A5AA-1A4314832C84}"/>
    <cellStyle name="Notas 8 5 3" xfId="4037" xr:uid="{C4F3F53F-771C-496B-9BC0-BE95CBDD53C9}"/>
    <cellStyle name="Notas 8 5 4" xfId="3293" xr:uid="{7B3DC86D-7E9A-477C-8B71-C78F871DFE61}"/>
    <cellStyle name="Notas 8 5 5" xfId="5155" xr:uid="{95868044-5FA3-4B59-80C4-3D85AD66779F}"/>
    <cellStyle name="Notas 8 5 6" xfId="6643" xr:uid="{73BC95E1-B10D-406F-BA3D-F268A48044B3}"/>
    <cellStyle name="Notas 8 5 7" xfId="5131" xr:uid="{ADA71C8E-DA06-4F84-B82D-2CD2C9D80AE3}"/>
    <cellStyle name="Notas 8 5 8" xfId="9106" xr:uid="{751AE8F9-BFA6-450B-9C3B-23C767C2602C}"/>
    <cellStyle name="Notas 8 5 9" xfId="7521" xr:uid="{9A2B38F5-32CD-4D2F-845D-7D86DD0F4E63}"/>
    <cellStyle name="Notas 8 6" xfId="5516" xr:uid="{3F2C5465-716A-452C-AF87-F40CD93D4891}"/>
    <cellStyle name="Notas 8 6 10" xfId="15601" xr:uid="{EA320037-3ED2-4F72-B93B-C6006996D27B}"/>
    <cellStyle name="Notas 8 6 2" xfId="6989" xr:uid="{121FF176-94DB-4F23-A7C7-C7885011B25B}"/>
    <cellStyle name="Notas 8 6 3" xfId="8209" xr:uid="{6429D6D9-72BA-4340-85A2-59EEFA0397C4}"/>
    <cellStyle name="Notas 8 6 4" xfId="9462" xr:uid="{BB3A5F7B-30B4-4CE0-9109-C7CCD74159E6}"/>
    <cellStyle name="Notas 8 6 5" xfId="10694" xr:uid="{6572EEAF-1E82-4D39-BC58-DED7607F969E}"/>
    <cellStyle name="Notas 8 6 6" xfId="11854" xr:uid="{7A820BD6-07C5-401E-876E-C09F2ED82723}"/>
    <cellStyle name="Notas 8 6 7" xfId="12982" xr:uid="{BC62AB5D-CC7E-43E1-A1F9-3E2E7D9CC1DB}"/>
    <cellStyle name="Notas 8 6 8" xfId="14088" xr:uid="{9AE1B27B-ECC1-44FF-8378-1B1D857F64D6}"/>
    <cellStyle name="Notas 8 6 9" xfId="15009" xr:uid="{79581CB3-9E1D-4836-8514-8918FD52686E}"/>
    <cellStyle name="Notas 8 7" xfId="4033" xr:uid="{6E6ADA8D-0AA8-4E85-9A7C-D4872D737FFE}"/>
    <cellStyle name="Notas 8 8" xfId="3297" xr:uid="{96D7F626-966C-43F4-B135-74957F2D8C65}"/>
    <cellStyle name="Notas 8 9" xfId="3904" xr:uid="{E91C9ECA-4999-4344-B7A0-1F37E6F28E7A}"/>
    <cellStyle name="Notas 9" xfId="1412" xr:uid="{00000000-0005-0000-0000-000070060000}"/>
    <cellStyle name="Notas 9 10" xfId="6704" xr:uid="{CF2F3628-1601-4CCD-9972-1FDBD02EF829}"/>
    <cellStyle name="Notas 9 11" xfId="6274" xr:uid="{30CC3951-B51F-413B-BD44-D24CC6C28911}"/>
    <cellStyle name="Notas 9 12" xfId="9410" xr:uid="{0D9EB41D-BB82-47FD-BE9A-EC75658DAFBC}"/>
    <cellStyle name="Notas 9 13" xfId="11704" xr:uid="{B189622E-0201-41DE-AE58-911087224433}"/>
    <cellStyle name="Notas 9 14" xfId="11545" xr:uid="{800E527D-1366-49B7-BDF1-5D156E697BC0}"/>
    <cellStyle name="Notas 9 15" xfId="11322" xr:uid="{EBE47B40-C392-41E6-B696-0F9E1316DBEB}"/>
    <cellStyle name="Notas 9 16" xfId="14035" xr:uid="{39CDFE70-4AD2-4F39-AB5D-5976C10DB57E}"/>
    <cellStyle name="Notas 9 2" xfId="1413" xr:uid="{00000000-0005-0000-0000-000071060000}"/>
    <cellStyle name="Notas 9 2 10" xfId="11237" xr:uid="{9B0BD5E3-C511-4E2A-996E-A9FA34709D1A}"/>
    <cellStyle name="Notas 9 2 11" xfId="12641" xr:uid="{0F736C19-D616-4CD5-90C6-57F3C05240C0}"/>
    <cellStyle name="Notas 9 2 12" xfId="13501" xr:uid="{0390BB7D-C4D7-4758-A571-EAE0DB704F60}"/>
    <cellStyle name="Notas 9 2 2" xfId="5522" xr:uid="{F12CCC7E-A33F-46A6-9755-3D8E45CC9C58}"/>
    <cellStyle name="Notas 9 2 2 10" xfId="15607" xr:uid="{75A55F6C-A490-4EEA-94CA-595E06F6AF05}"/>
    <cellStyle name="Notas 9 2 2 2" xfId="6995" xr:uid="{71FB9D38-E827-4B89-A0A5-CC46FA723C78}"/>
    <cellStyle name="Notas 9 2 2 3" xfId="8215" xr:uid="{0B0475EB-1222-4EF8-92B8-5CEFA52CB7B0}"/>
    <cellStyle name="Notas 9 2 2 4" xfId="9468" xr:uid="{D92A12C3-30DC-454A-8CE4-4638E27BBF4F}"/>
    <cellStyle name="Notas 9 2 2 5" xfId="10700" xr:uid="{64252095-EA94-4BFB-A801-DB207F1F88B3}"/>
    <cellStyle name="Notas 9 2 2 6" xfId="11860" xr:uid="{50478399-72DF-4216-AF35-4FD0EE970F41}"/>
    <cellStyle name="Notas 9 2 2 7" xfId="12988" xr:uid="{FE5D99B6-EDD7-49C1-ADD2-F77015BB8691}"/>
    <cellStyle name="Notas 9 2 2 8" xfId="14094" xr:uid="{D09B8FC6-CCA0-4A89-BF23-1AB8BE03F4C1}"/>
    <cellStyle name="Notas 9 2 2 9" xfId="15015" xr:uid="{30D53761-EB6F-49DE-8348-BE5D1C0BFB0F}"/>
    <cellStyle name="Notas 9 2 3" xfId="4039" xr:uid="{D81462DB-E9D7-4485-8AB5-8FB233C520B2}"/>
    <cellStyle name="Notas 9 2 4" xfId="3291" xr:uid="{BA99C963-7531-443D-A2C3-2EF1C6F22221}"/>
    <cellStyle name="Notas 9 2 5" xfId="3906" xr:uid="{097DBCA7-8BD6-4A34-9DCE-DEEE75BAD149}"/>
    <cellStyle name="Notas 9 2 6" xfId="6644" xr:uid="{15BEFE88-40A9-4F51-9998-8221935FEDE2}"/>
    <cellStyle name="Notas 9 2 7" xfId="7526" xr:uid="{284E629D-8340-4DEC-80FE-7B6626504ED0}"/>
    <cellStyle name="Notas 9 2 8" xfId="8773" xr:uid="{A00DF91B-E646-44BE-BE3E-D08A55A726C1}"/>
    <cellStyle name="Notas 9 2 9" xfId="11705" xr:uid="{1DE87B81-33CE-4EC6-98E5-8C09E41354E6}"/>
    <cellStyle name="Notas 9 3" xfId="1414" xr:uid="{00000000-0005-0000-0000-000072060000}"/>
    <cellStyle name="Notas 9 3 10" xfId="11582" xr:uid="{CDC655C9-27E7-4045-A8DA-EBE7769C7D24}"/>
    <cellStyle name="Notas 9 3 11" xfId="12934" xr:uid="{6A407279-6ADA-4C38-ACA7-3C01408F14DA}"/>
    <cellStyle name="Notas 9 3 12" xfId="13785" xr:uid="{B7EFDB80-2B6B-4F97-B346-AFB8FF7839D8}"/>
    <cellStyle name="Notas 9 3 2" xfId="5523" xr:uid="{D774792D-863B-4670-8979-6A5050821341}"/>
    <cellStyle name="Notas 9 3 2 10" xfId="15608" xr:uid="{F3BDC333-2877-49A0-878F-F968FA32AB76}"/>
    <cellStyle name="Notas 9 3 2 2" xfId="6996" xr:uid="{3E8D8092-5DEE-4D6B-832F-859C3F2927F2}"/>
    <cellStyle name="Notas 9 3 2 3" xfId="8216" xr:uid="{2D65B57B-1313-423B-9C38-C6B080E54106}"/>
    <cellStyle name="Notas 9 3 2 4" xfId="9469" xr:uid="{2E932099-01E5-4D88-87BE-3A407E5C274A}"/>
    <cellStyle name="Notas 9 3 2 5" xfId="10701" xr:uid="{D8CE6CBC-C9F1-4E18-9B91-F7A9368D30AD}"/>
    <cellStyle name="Notas 9 3 2 6" xfId="11861" xr:uid="{465F5DFB-63B4-45CE-8E6F-44BA2AFB68FC}"/>
    <cellStyle name="Notas 9 3 2 7" xfId="12989" xr:uid="{852FF43D-AAD0-4403-83F8-7EE92F3D8058}"/>
    <cellStyle name="Notas 9 3 2 8" xfId="14095" xr:uid="{7B5B952C-82DA-46CD-AC53-3A0400BE4F85}"/>
    <cellStyle name="Notas 9 3 2 9" xfId="15016" xr:uid="{EDD54A0B-081F-45E3-A042-9C8BBB6AD2DF}"/>
    <cellStyle name="Notas 9 3 3" xfId="4040" xr:uid="{ADCC8E60-091E-4E69-B4DE-93ADB6DECC71}"/>
    <cellStyle name="Notas 9 3 4" xfId="3290" xr:uid="{4A28A23A-B82A-47D2-A527-335FD7AC9F37}"/>
    <cellStyle name="Notas 9 3 5" xfId="3907" xr:uid="{C40408A9-473D-418B-9100-B8BD176D4C46}"/>
    <cellStyle name="Notas 9 3 6" xfId="6645" xr:uid="{B905236D-D187-4A7A-BB53-06A19A587ADC}"/>
    <cellStyle name="Notas 9 3 7" xfId="6459" xr:uid="{77F8FA47-EF84-455A-921B-45CEB81F89F1}"/>
    <cellStyle name="Notas 9 3 8" xfId="9409" xr:uid="{EB92E0C7-ECD0-4B3E-9F9F-7E0E1D864282}"/>
    <cellStyle name="Notas 9 3 9" xfId="7522" xr:uid="{351DF409-C407-4E31-A40F-C711753E2002}"/>
    <cellStyle name="Notas 9 4" xfId="1415" xr:uid="{00000000-0005-0000-0000-000073060000}"/>
    <cellStyle name="Notas 9 4 10" xfId="12144" xr:uid="{53DF6D15-7D62-47F6-A520-C5C021A3D516}"/>
    <cellStyle name="Notas 9 4 11" xfId="12933" xr:uid="{8ECFF45B-10BD-4A32-B312-44BD1BB3FCCC}"/>
    <cellStyle name="Notas 9 4 12" xfId="13786" xr:uid="{3C61DC1D-D215-4FE6-947B-30D27FC8C7C0}"/>
    <cellStyle name="Notas 9 4 2" xfId="5524" xr:uid="{070A31F9-A81B-4BFF-83DC-C2CC8F51A649}"/>
    <cellStyle name="Notas 9 4 2 10" xfId="15609" xr:uid="{AB79E4B0-1BC0-41E1-9476-255C08865556}"/>
    <cellStyle name="Notas 9 4 2 2" xfId="6997" xr:uid="{0CB1AB39-1FF5-4BF7-BA4A-09841421E025}"/>
    <cellStyle name="Notas 9 4 2 3" xfId="8217" xr:uid="{7B918FF5-A001-4319-B6E2-2975B6A47507}"/>
    <cellStyle name="Notas 9 4 2 4" xfId="9470" xr:uid="{499BC1C7-8369-4090-9C3C-61BE837EA286}"/>
    <cellStyle name="Notas 9 4 2 5" xfId="10702" xr:uid="{3B8D461F-8D8F-4C54-9A54-3D18FEEB7CB6}"/>
    <cellStyle name="Notas 9 4 2 6" xfId="11862" xr:uid="{8690A804-CA01-4349-A812-08B6AF76B2B5}"/>
    <cellStyle name="Notas 9 4 2 7" xfId="12990" xr:uid="{FA7B9A38-3747-4232-8201-3B50E92FC9B9}"/>
    <cellStyle name="Notas 9 4 2 8" xfId="14096" xr:uid="{10F1AED7-98EC-400E-8D15-2FFCC4ACF9F6}"/>
    <cellStyle name="Notas 9 4 2 9" xfId="15017" xr:uid="{08D2642E-C629-4B43-B052-859DFE2E8B85}"/>
    <cellStyle name="Notas 9 4 3" xfId="4041" xr:uid="{AFC340B6-0950-42A6-B9BF-F162897CE154}"/>
    <cellStyle name="Notas 9 4 4" xfId="3289" xr:uid="{9709B6F2-AD76-4C5E-A00B-98FCD0F63066}"/>
    <cellStyle name="Notas 9 4 5" xfId="3908" xr:uid="{824CAF1D-AA81-4991-BA12-CD3C44E863B8}"/>
    <cellStyle name="Notas 9 4 6" xfId="8009" xr:uid="{6384A18B-6586-4C04-A3CC-A83E6A8EA529}"/>
    <cellStyle name="Notas 9 4 7" xfId="6812" xr:uid="{BB57DEB4-A232-4123-80BF-694175D3BD22}"/>
    <cellStyle name="Notas 9 4 8" xfId="7621" xr:uid="{26B6CCB3-8817-4EE9-B508-C54EC9E95F7D}"/>
    <cellStyle name="Notas 9 4 9" xfId="11703" xr:uid="{75ECE579-BD80-4E7D-81EA-2A6ABD5B29B1}"/>
    <cellStyle name="Notas 9 5" xfId="1416" xr:uid="{00000000-0005-0000-0000-000074060000}"/>
    <cellStyle name="Notas 9 5 10" xfId="10072" xr:uid="{7A2EC559-8AD5-4BA9-883D-0E51D18A9C25}"/>
    <cellStyle name="Notas 9 5 11" xfId="12642" xr:uid="{0EF9952F-FB26-4902-8747-5A2F0BFFE944}"/>
    <cellStyle name="Notas 9 5 12" xfId="14037" xr:uid="{7674525F-D1FD-488F-9D75-887FC4B68B9C}"/>
    <cellStyle name="Notas 9 5 2" xfId="5525" xr:uid="{1F557269-9F5D-4600-9027-E8CB2CEA121C}"/>
    <cellStyle name="Notas 9 5 2 10" xfId="15610" xr:uid="{88E31EA4-7043-4EA2-9C4E-C267BD8A3281}"/>
    <cellStyle name="Notas 9 5 2 2" xfId="6998" xr:uid="{B312CF25-0FEB-4299-9BBC-5F82F9B7C94E}"/>
    <cellStyle name="Notas 9 5 2 3" xfId="8218" xr:uid="{AD3845A1-F757-4F20-870C-6EBC235F2AB1}"/>
    <cellStyle name="Notas 9 5 2 4" xfId="9471" xr:uid="{BD6432B0-D32E-416E-B355-48ECA5D5E28C}"/>
    <cellStyle name="Notas 9 5 2 5" xfId="10703" xr:uid="{DC74331A-CE79-4DF5-8C94-0FE053858F74}"/>
    <cellStyle name="Notas 9 5 2 6" xfId="11863" xr:uid="{8E4F0F5D-A7B5-4AD6-938A-42179CCDB823}"/>
    <cellStyle name="Notas 9 5 2 7" xfId="12991" xr:uid="{6BF51A67-E176-4D06-9CEA-B21F165A74BD}"/>
    <cellStyle name="Notas 9 5 2 8" xfId="14097" xr:uid="{9AC1A1D1-3268-40A1-A4A2-BBF07FC2C630}"/>
    <cellStyle name="Notas 9 5 2 9" xfId="15018" xr:uid="{42F8E3C7-ED45-4DE8-A7FB-57EB908DDE80}"/>
    <cellStyle name="Notas 9 5 3" xfId="4042" xr:uid="{62A88D35-9AC5-44CF-A4E4-01A6B89DFBF2}"/>
    <cellStyle name="Notas 9 5 4" xfId="3288" xr:uid="{5F9BBA34-E54D-4A8E-9C82-5436D6915AA0}"/>
    <cellStyle name="Notas 9 5 5" xfId="3909" xr:uid="{E9B4C6B3-1D70-4A3E-B6C0-ACD342E8CCF0}"/>
    <cellStyle name="Notas 9 5 6" xfId="6940" xr:uid="{191D7EF4-BBC2-44C4-AF30-A936811B6507}"/>
    <cellStyle name="Notas 9 5 7" xfId="6811" xr:uid="{0DA9A6C8-D9B4-4042-AEA8-FB39A1CE6EF8}"/>
    <cellStyle name="Notas 9 5 8" xfId="9107" xr:uid="{2E44F08C-94E2-4D9B-B1A6-B8FF0714CD22}"/>
    <cellStyle name="Notas 9 5 9" xfId="7523" xr:uid="{996871A5-0252-477E-B4A7-11F4742CFCDC}"/>
    <cellStyle name="Notas 9 6" xfId="5521" xr:uid="{862274A2-52DC-4C24-811E-0249FB6B2F7F}"/>
    <cellStyle name="Notas 9 6 10" xfId="15606" xr:uid="{7ECA03DC-90B2-4BB3-8438-2E2675973FC9}"/>
    <cellStyle name="Notas 9 6 2" xfId="6994" xr:uid="{C86A4B16-F306-475E-8367-E0C15E43EFDE}"/>
    <cellStyle name="Notas 9 6 3" xfId="8214" xr:uid="{2690B4FF-98D8-4445-894A-9575C06861A8}"/>
    <cellStyle name="Notas 9 6 4" xfId="9467" xr:uid="{F6D69BEF-4FCE-497B-9503-D3BEAABA1F94}"/>
    <cellStyle name="Notas 9 6 5" xfId="10699" xr:uid="{5B81D216-A21B-46F1-BE93-B4DE5535C3BC}"/>
    <cellStyle name="Notas 9 6 6" xfId="11859" xr:uid="{37F0BAD1-135D-4AF8-8992-59D00CD333BA}"/>
    <cellStyle name="Notas 9 6 7" xfId="12987" xr:uid="{27E67F45-5158-4CCC-A953-0B348CA6DD7A}"/>
    <cellStyle name="Notas 9 6 8" xfId="14093" xr:uid="{25F7D37F-F3A6-4D6F-88DB-2345AAB99AA4}"/>
    <cellStyle name="Notas 9 6 9" xfId="15014" xr:uid="{C48CFEEB-F586-4654-9FD3-8F2E2F9E933C}"/>
    <cellStyle name="Notas 9 7" xfId="4038" xr:uid="{467CF5CB-FEE1-48F1-9BA4-299C5697EFA9}"/>
    <cellStyle name="Notas 9 8" xfId="3292" xr:uid="{42C42500-1C40-48A0-AC35-7DADD8E16065}"/>
    <cellStyle name="Notas 9 9" xfId="3905" xr:uid="{495B3B18-634B-45F1-BE8D-5517029AF014}"/>
    <cellStyle name="Note" xfId="168" xr:uid="{00000000-0005-0000-0000-000075060000}"/>
    <cellStyle name="Note 10" xfId="4791" xr:uid="{E51A37C0-8F75-4FEF-9BE0-F214FEAE081E}"/>
    <cellStyle name="Note 11" xfId="4779" xr:uid="{062FFFCC-12F9-423E-9DC3-C45A34BB0E6E}"/>
    <cellStyle name="Note 12" xfId="7494" xr:uid="{E69F8381-5C06-4990-BE5A-D073CD867961}"/>
    <cellStyle name="Note 13" xfId="8744" xr:uid="{D34EBD7E-73A4-428C-97B8-0852E61D0F59}"/>
    <cellStyle name="Note 14" xfId="9991" xr:uid="{67477E7F-46B8-4362-B24E-3489A6991BF0}"/>
    <cellStyle name="Note 15" xfId="11217" xr:uid="{3C62E6AB-7712-47F0-855D-105C0DAEA0D2}"/>
    <cellStyle name="Note 16" xfId="12299" xr:uid="{2A77FAF6-7789-4B13-AA77-DC0F9A23C591}"/>
    <cellStyle name="Note 17" xfId="12293" xr:uid="{FE3DCEF1-0C01-44A7-AC7F-E053221DB5C3}"/>
    <cellStyle name="Note 18" xfId="14535" xr:uid="{01AACE56-B412-480E-82ED-FBD79BAB34E0}"/>
    <cellStyle name="Note 2" xfId="1417" xr:uid="{00000000-0005-0000-0000-000076060000}"/>
    <cellStyle name="Note 2 10" xfId="12643" xr:uid="{6CB2D76E-471F-4DCA-BF79-9ECCBA2BDF86}"/>
    <cellStyle name="Note 2 11" xfId="14036" xr:uid="{B368B870-2A84-4AF9-B965-75D8CA4897A2}"/>
    <cellStyle name="Note 2 2" xfId="4043" xr:uid="{9A5F4CFB-BE08-4E9F-86BF-A87CE50DB58A}"/>
    <cellStyle name="Note 2 3" xfId="3287" xr:uid="{77AD65F0-42FD-4AD6-8744-13C871F582AE}"/>
    <cellStyle name="Note 2 4" xfId="3910" xr:uid="{A498BAD0-9A8D-407D-BCC5-56915F941189}"/>
    <cellStyle name="Note 2 5" xfId="8008" xr:uid="{B64774F5-D2A7-4136-A4D2-47D50060AB4E}"/>
    <cellStyle name="Note 2 6" xfId="6810" xr:uid="{B7D11824-5089-43E2-A685-EBFEE304D6E0}"/>
    <cellStyle name="Note 2 7" xfId="9412" xr:uid="{E177CECE-52B5-43B4-A8D2-A36BD8263845}"/>
    <cellStyle name="Note 2 8" xfId="11702" xr:uid="{EF516E49-BF86-4E8D-AE57-6F906927762F}"/>
    <cellStyle name="Note 2 9" xfId="10192" xr:uid="{C1123B75-5072-490D-998E-DE6BD880EBB6}"/>
    <cellStyle name="Note 3" xfId="1418" xr:uid="{00000000-0005-0000-0000-000077060000}"/>
    <cellStyle name="Note 3 10" xfId="12705" xr:uid="{02259DED-143D-44BD-AACA-217F58C9C0B4}"/>
    <cellStyle name="Note 3 11" xfId="12403" xr:uid="{6321B6AA-DD43-47DB-8541-4AA9DAF2F360}"/>
    <cellStyle name="Note 3 2" xfId="4044" xr:uid="{80FD820F-9766-4AB9-982A-33D2C30AA4A5}"/>
    <cellStyle name="Note 3 3" xfId="3286" xr:uid="{213F31B3-ED28-430E-B609-AEAA63D91CAA}"/>
    <cellStyle name="Note 3 4" xfId="3911" xr:uid="{8AC7666B-1FCE-441F-8D3A-85D3A9DA8D32}"/>
    <cellStyle name="Note 3 5" xfId="6939" xr:uid="{8253D836-9C4A-4AAD-B8C0-832F6CBD9C8F}"/>
    <cellStyle name="Note 3 6" xfId="6672" xr:uid="{A9488EBC-5B10-4B4C-91CB-4F3819341848}"/>
    <cellStyle name="Note 3 7" xfId="9411" xr:uid="{8B9C7230-E34F-408F-93A0-61A46050AC5A}"/>
    <cellStyle name="Note 3 8" xfId="7524" xr:uid="{12701DE7-DB76-4668-AE9B-EAB48CC019FA}"/>
    <cellStyle name="Note 3 9" xfId="11574" xr:uid="{697F21DF-B560-4FF6-AF7D-6191074405E5}"/>
    <cellStyle name="Note 4" xfId="1419" xr:uid="{00000000-0005-0000-0000-000078060000}"/>
    <cellStyle name="Note 4 10" xfId="12644" xr:uid="{B12258F4-9A23-49BC-8A4B-9B47F9B7FF44}"/>
    <cellStyle name="Note 4 11" xfId="13787" xr:uid="{5A0F8F5F-EAD6-4572-A1F7-48C88FFD9333}"/>
    <cellStyle name="Note 4 2" xfId="4045" xr:uid="{85BF0DBE-D0E4-4C17-959F-61F19A40435A}"/>
    <cellStyle name="Note 4 3" xfId="3285" xr:uid="{FFE56AD2-59C2-4D25-9082-EEA2C3A1B31A}"/>
    <cellStyle name="Note 4 4" xfId="3912" xr:uid="{7B8C73CB-DE0A-4738-AE2E-D59C9F244459}"/>
    <cellStyle name="Note 4 5" xfId="6646" xr:uid="{7EF0B7DA-18AC-445D-869D-2FFC05BEE0CE}"/>
    <cellStyle name="Note 4 6" xfId="7863" xr:uid="{BED34DB3-374F-43A9-A426-248287A7F2CA}"/>
    <cellStyle name="Note 4 7" xfId="9108" xr:uid="{5DBC93B9-5D3D-45A8-A80D-07CC395D6BDA}"/>
    <cellStyle name="Note 4 8" xfId="11701" xr:uid="{86702948-A44A-48C3-8E1E-AE4E29335C04}"/>
    <cellStyle name="Note 4 9" xfId="11579" xr:uid="{79A5E1E6-9C7F-4FE7-BE8F-50408B2FB82B}"/>
    <cellStyle name="Note 5" xfId="1420" xr:uid="{00000000-0005-0000-0000-000079060000}"/>
    <cellStyle name="Note 5 10" xfId="12645" xr:uid="{8E062054-F378-469D-8105-5274BA5CAA15}"/>
    <cellStyle name="Note 5 11" xfId="14038" xr:uid="{9158CD9F-5462-4163-ABE9-1204914C97B2}"/>
    <cellStyle name="Note 5 2" xfId="4046" xr:uid="{B43FD7A4-543C-479C-986A-5D0394B1CB07}"/>
    <cellStyle name="Note 5 3" xfId="3284" xr:uid="{74E2D145-D27A-41EE-9FEE-EAD728B42C5B}"/>
    <cellStyle name="Note 5 4" xfId="3913" xr:uid="{09486ABD-2AC0-424B-AE60-2D9B1EEB3574}"/>
    <cellStyle name="Note 5 5" xfId="8006" xr:uid="{CC7A7B57-5A8F-43AF-8804-67B5470467B4}"/>
    <cellStyle name="Note 5 6" xfId="6809" xr:uid="{F3F6C8D1-FE44-4DAA-8192-8587842765F5}"/>
    <cellStyle name="Note 5 7" xfId="9109" xr:uid="{8B56C9DD-F5A2-42D7-AEE6-4D49007AF92A}"/>
    <cellStyle name="Note 5 8" xfId="3144" xr:uid="{E03843EA-F4F2-4D28-8BBC-0E45B5C4EA78}"/>
    <cellStyle name="Note 5 9" xfId="11575" xr:uid="{4BE4575C-3243-4002-A26B-A0FFB3E0B794}"/>
    <cellStyle name="Note 6" xfId="2677" xr:uid="{00000000-0005-0000-0000-00007A060000}"/>
    <cellStyle name="Note 6 10" xfId="14777" xr:uid="{B5ECE4A2-67CE-4343-87BC-7BCECF9D5649}"/>
    <cellStyle name="Note 6 11" xfId="15469" xr:uid="{D654951B-CE2A-4478-B8D0-6AA93DB50747}"/>
    <cellStyle name="Note 6 2" xfId="5218" xr:uid="{2989E986-9541-4A6F-9089-E3C18E2D06DC}"/>
    <cellStyle name="Note 6 3" xfId="6702" xr:uid="{6A2D3FE3-ADB5-494C-9AFE-01262CB76048}"/>
    <cellStyle name="Note 6 4" xfId="7922" xr:uid="{BDD1B522-6A3E-4E3C-A51B-13A5AF82E5EA}"/>
    <cellStyle name="Note 6 5" xfId="9173" xr:uid="{DC5EA3EB-7AED-494F-B963-F1BE69EBA067}"/>
    <cellStyle name="Note 6 6" xfId="10413" xr:uid="{EB98A0E8-2126-4442-8680-E7871CA628D4}"/>
    <cellStyle name="Note 6 7" xfId="11584" xr:uid="{EA9D2866-604D-4149-8B92-89E0AAAE31C6}"/>
    <cellStyle name="Note 6 8" xfId="12702" xr:uid="{2B3D8DFA-7C32-4A1E-9AFC-0F6CA0313408}"/>
    <cellStyle name="Note 6 9" xfId="13838" xr:uid="{FD766B6F-4282-49B4-AF90-04BC95AF6191}"/>
    <cellStyle name="Note 7" xfId="5526" xr:uid="{AC14471F-22C2-4FF8-A8DA-033C8E20E8AF}"/>
    <cellStyle name="Note 7 10" xfId="15611" xr:uid="{C0C0173C-E7CC-4B86-AC30-9BEFB652D721}"/>
    <cellStyle name="Note 7 2" xfId="6999" xr:uid="{79A0BF1F-95D2-4B81-AE4F-A98E1AA743CC}"/>
    <cellStyle name="Note 7 3" xfId="8219" xr:uid="{E0FCD290-2186-4958-85BE-2AA1A2A47BD6}"/>
    <cellStyle name="Note 7 4" xfId="9472" xr:uid="{AD5DAF6A-AA02-4A65-8855-C381C7A046B7}"/>
    <cellStyle name="Note 7 5" xfId="10704" xr:uid="{A4408CAC-25D5-4F8F-BB7B-98259812A63A}"/>
    <cellStyle name="Note 7 6" xfId="11864" xr:uid="{5535919E-F404-4A41-A32C-0286FFA99830}"/>
    <cellStyle name="Note 7 7" xfId="12992" xr:uid="{446ADFE8-8435-4D77-94BE-0BFCCCB02BB8}"/>
    <cellStyle name="Note 7 8" xfId="14098" xr:uid="{612EFB59-C331-4824-83FC-F7034F02D85F}"/>
    <cellStyle name="Note 7 9" xfId="15019" xr:uid="{18C2D081-34D0-4DC2-9624-FF3315DC0CA0}"/>
    <cellStyle name="Note 8" xfId="5527" xr:uid="{19CDBADD-F2D3-4E6A-9D9C-6A18D87093D8}"/>
    <cellStyle name="Note 8 10" xfId="15612" xr:uid="{8885C0CC-B4C6-4ED4-A1C0-50B337330F0E}"/>
    <cellStyle name="Note 8 2" xfId="7000" xr:uid="{B2674B04-13E2-420B-A799-B617CDB4846B}"/>
    <cellStyle name="Note 8 3" xfId="8220" xr:uid="{7E7162AD-329C-47AB-B4B1-00C96387CFFE}"/>
    <cellStyle name="Note 8 4" xfId="9473" xr:uid="{EED471DB-9681-47C7-B774-7E535DFE421E}"/>
    <cellStyle name="Note 8 5" xfId="10705" xr:uid="{89C73C54-957E-404F-98F1-0D03F1025085}"/>
    <cellStyle name="Note 8 6" xfId="11865" xr:uid="{5A5FB37A-AEDE-4BCC-B854-31BBAE69958F}"/>
    <cellStyle name="Note 8 7" xfId="12993" xr:uid="{103CBFF4-0660-4A7D-AF48-1EC0D9050DF3}"/>
    <cellStyle name="Note 8 8" xfId="14099" xr:uid="{9CA381C5-AAA9-41B9-AE84-4E82FB4D5D60}"/>
    <cellStyle name="Note 8 9" xfId="15020" xr:uid="{EC1F99B8-5DB2-4676-A9C3-D8BF95163555}"/>
    <cellStyle name="Note 9" xfId="3154" xr:uid="{BBAE0D3E-9B2C-491A-846C-CC23D363407E}"/>
    <cellStyle name="Obliczenia" xfId="169" xr:uid="{00000000-0005-0000-0000-00007B060000}"/>
    <cellStyle name="Obliczenia 10" xfId="12298" xr:uid="{610BFBE7-F243-4AD8-ACFD-C2105E013B38}"/>
    <cellStyle name="Obliczenia 11" xfId="13811" xr:uid="{28557227-0F8A-4F7B-A62F-640AAEC54A81}"/>
    <cellStyle name="Obliczenia 12" xfId="14534" xr:uid="{158A4301-976B-4E72-BCFA-A73B0E8A8A43}"/>
    <cellStyle name="Obliczenia 2" xfId="5528" xr:uid="{DCEEE327-8D31-49AB-B340-F8638D62ECD1}"/>
    <cellStyle name="Obliczenia 2 10" xfId="15613" xr:uid="{317A059F-E577-4621-A1D9-B9414BD764A2}"/>
    <cellStyle name="Obliczenia 2 2" xfId="7001" xr:uid="{D70831FD-70C3-4AF1-9CFE-705238B3F7B1}"/>
    <cellStyle name="Obliczenia 2 3" xfId="8221" xr:uid="{15A6C8A0-2883-4FBD-9129-D0566AE3736C}"/>
    <cellStyle name="Obliczenia 2 4" xfId="9474" xr:uid="{2E417082-6395-48DE-98B2-BDA9EC64C457}"/>
    <cellStyle name="Obliczenia 2 5" xfId="10706" xr:uid="{3B274798-C9CB-4529-83D7-20F70F79F62E}"/>
    <cellStyle name="Obliczenia 2 6" xfId="11866" xr:uid="{677DB843-A8A3-474E-BE90-DEC5CFDFE998}"/>
    <cellStyle name="Obliczenia 2 7" xfId="12994" xr:uid="{52006F17-5285-4FD2-A484-EB12A08C8DF8}"/>
    <cellStyle name="Obliczenia 2 8" xfId="14100" xr:uid="{AF3AC931-FF26-4BC4-9530-AE737BB813D3}"/>
    <cellStyle name="Obliczenia 2 9" xfId="15021" xr:uid="{F3807F09-F8AE-40F1-A089-F74786F4498E}"/>
    <cellStyle name="Obliczenia 3" xfId="3155" xr:uid="{E5CD7816-0A33-40FC-8BCD-13F0D2A6AE5D}"/>
    <cellStyle name="Obliczenia 4" xfId="4790" xr:uid="{6CB47DD3-5CFF-4958-A317-F6CCB865224F}"/>
    <cellStyle name="Obliczenia 5" xfId="6669" xr:uid="{E5E47CDC-E6D3-43BC-9BAD-0EAF4B48B237}"/>
    <cellStyle name="Obliczenia 6" xfId="7493" xr:uid="{0A7048FB-0513-4F45-B771-92B613CEB025}"/>
    <cellStyle name="Obliczenia 7" xfId="8743" xr:uid="{70B6E6EC-1A83-468E-92C9-12CE516AE0B7}"/>
    <cellStyle name="Obliczenia 8" xfId="9990" xr:uid="{6E28BCB6-7424-45DF-AC9E-1DFF74A3A0D2}"/>
    <cellStyle name="Obliczenia 9" xfId="11216" xr:uid="{FF7C239F-C9B7-475B-8B6F-CA79552B6891}"/>
    <cellStyle name="Output" xfId="170" xr:uid="{00000000-0005-0000-0000-00007C060000}"/>
    <cellStyle name="Output 10" xfId="14533" xr:uid="{367DFE21-A927-465F-8135-DD6F448429AD}"/>
    <cellStyle name="Output 2" xfId="3156" xr:uid="{B28E7635-FC8D-4347-A072-E616329455FA}"/>
    <cellStyle name="Output 3" xfId="4789" xr:uid="{17C1BAF4-B743-430C-B28C-52BDC7873AB6}"/>
    <cellStyle name="Output 4" xfId="6668" xr:uid="{EAD57590-E53F-4274-B9BC-551AFDAA1E40}"/>
    <cellStyle name="Output 5" xfId="7492" xr:uid="{989CA3F9-5ACC-4F1B-81F2-C5AD18AD1F1E}"/>
    <cellStyle name="Output 6" xfId="8742" xr:uid="{52A5A6FD-38A3-486D-9BCB-AF951A359DCB}"/>
    <cellStyle name="Output 7" xfId="11215" xr:uid="{1AFC161B-B7B9-4056-B44D-DF8479629921}"/>
    <cellStyle name="Output 8" xfId="12297" xr:uid="{DD949C64-9E7B-4633-B669-8679B7993454}"/>
    <cellStyle name="Output 9" xfId="13810" xr:uid="{40EB7D2E-CDF2-4CBE-A04C-E2A99C921CD1}"/>
    <cellStyle name="Porcen - Estilo2" xfId="1421" xr:uid="{00000000-0005-0000-0000-00007D060000}"/>
    <cellStyle name="Porcentaje" xfId="1" builtinId="5"/>
    <cellStyle name="Porcentaje 2" xfId="23" xr:uid="{00000000-0005-0000-0000-00007F060000}"/>
    <cellStyle name="Porcentaje 2 2" xfId="43" xr:uid="{00000000-0005-0000-0000-000080060000}"/>
    <cellStyle name="Porcentaje 2 3" xfId="2635" xr:uid="{00000000-0005-0000-0000-000081060000}"/>
    <cellStyle name="Porcentaje 3" xfId="25" xr:uid="{00000000-0005-0000-0000-000082060000}"/>
    <cellStyle name="Porcentaje 4" xfId="2660" xr:uid="{00000000-0005-0000-0000-000083060000}"/>
    <cellStyle name="Porcentaje 5" xfId="2647" xr:uid="{00000000-0005-0000-0000-000084060000}"/>
    <cellStyle name="Porcentaje 7" xfId="35" xr:uid="{00000000-0005-0000-0000-000085060000}"/>
    <cellStyle name="Porcentual 10" xfId="171" xr:uid="{00000000-0005-0000-0000-000086060000}"/>
    <cellStyle name="Porcentual 10 2" xfId="5530" xr:uid="{A8B3C249-50D2-4BEC-BE13-9BAC860D80EE}"/>
    <cellStyle name="Porcentual 10 3" xfId="5529" xr:uid="{0F736AE0-CE6C-4DF9-B3D0-66E35C525925}"/>
    <cellStyle name="Porcentual 11" xfId="5531" xr:uid="{3D9E9F28-36FC-43AA-B905-FABD14E154D0}"/>
    <cellStyle name="Porcentual 11 2" xfId="5532" xr:uid="{F8F00E8F-5F88-4A75-A53A-F9D196770A73}"/>
    <cellStyle name="Porcentual 2" xfId="172" xr:uid="{00000000-0005-0000-0000-000087060000}"/>
    <cellStyle name="Porcentual 2 2" xfId="42" xr:uid="{00000000-0005-0000-0000-000088060000}"/>
    <cellStyle name="Porcentual 2 2 2" xfId="5533" xr:uid="{FB4D9F52-EBF3-4F5A-B2D9-F89B63E6A9E2}"/>
    <cellStyle name="Porcentual 3" xfId="39" xr:uid="{00000000-0005-0000-0000-000089060000}"/>
    <cellStyle name="Porcentual 3 2" xfId="2678" xr:uid="{00000000-0005-0000-0000-00008A060000}"/>
    <cellStyle name="Porcentual 4" xfId="5534" xr:uid="{0AC6D174-BD0C-4B74-8B3F-02949F61F206}"/>
    <cellStyle name="Porcentual 4 2" xfId="5535" xr:uid="{A26D8C99-1003-4ABC-9A20-4260683E5DE3}"/>
    <cellStyle name="Porcentual 5" xfId="5536" xr:uid="{D8C4A91D-8FEB-4877-BE1A-B2B47EFCD9A5}"/>
    <cellStyle name="Porcentual 5 2" xfId="5537" xr:uid="{2C066850-7D29-43E7-9EB3-40E095042D39}"/>
    <cellStyle name="Porcentual 6" xfId="5538" xr:uid="{21447D1C-067F-4AB3-ACD7-16FD773EC2DC}"/>
    <cellStyle name="Porcentual 7" xfId="5539" xr:uid="{7D899956-7243-49C1-A2EE-CDCC117A965C}"/>
    <cellStyle name="Porcentual 7 2" xfId="5540" xr:uid="{B3790886-6A9B-4E8E-A44A-AB42F8B979C8}"/>
    <cellStyle name="Porcentual 8" xfId="5541" xr:uid="{61EE62FA-326D-465D-8672-875257D49806}"/>
    <cellStyle name="Porcentual 8 2" xfId="5542" xr:uid="{616EA28C-F21D-459D-B3EA-B1131EA93CC6}"/>
    <cellStyle name="Porcentual 9" xfId="5543" xr:uid="{ED91368B-477D-471C-A583-7F707C2B8583}"/>
    <cellStyle name="Punto" xfId="1422" xr:uid="{00000000-0005-0000-0000-00008B060000}"/>
    <cellStyle name="Punto0" xfId="1423" xr:uid="{00000000-0005-0000-0000-00008C060000}"/>
    <cellStyle name="Punto0 - Estilo1" xfId="1424" xr:uid="{00000000-0005-0000-0000-00008D060000}"/>
    <cellStyle name="Punto0 - Estilo4" xfId="1425" xr:uid="{00000000-0005-0000-0000-00008E060000}"/>
    <cellStyle name="Punto0_Agbar Chile S.A. dic 2004.(Def.)" xfId="1426" xr:uid="{00000000-0005-0000-0000-00008F060000}"/>
    <cellStyle name="Punto1 - Estilo1" xfId="1427" xr:uid="{00000000-0005-0000-0000-000090060000}"/>
    <cellStyle name="Salida 10" xfId="1428" xr:uid="{00000000-0005-0000-0000-000091060000}"/>
    <cellStyle name="Salida 10 10" xfId="6397" xr:uid="{B169EF94-E9E0-47CF-BE9C-A4BFE60790EA}"/>
    <cellStyle name="Salida 10 11" xfId="5215" xr:uid="{EA835524-4EC6-434A-8B6B-5F3DA3E740CB}"/>
    <cellStyle name="Salida 10 12" xfId="11546" xr:uid="{91DF9F7F-CD42-4571-943E-0726C0613207}"/>
    <cellStyle name="Salida 10 13" xfId="8091" xr:uid="{B6ABC250-4E55-4881-A71F-9BD002C1834F}"/>
    <cellStyle name="Salida 10 14" xfId="14040" xr:uid="{5F2D3CB8-D644-4A24-B6C8-635F2EFDA040}"/>
    <cellStyle name="Salida 10 2" xfId="1429" xr:uid="{00000000-0005-0000-0000-000092060000}"/>
    <cellStyle name="Salida 10 2 10" xfId="14859" xr:uid="{AA1297C9-B437-43E5-AC78-A19EC5C174D8}"/>
    <cellStyle name="Salida 10 2 2" xfId="4054" xr:uid="{DDF606C6-8B97-4AEA-926C-AD4DBC8DDA68}"/>
    <cellStyle name="Salida 10 2 3" xfId="3278" xr:uid="{7AE48D77-E092-408A-B190-0D59F7F542D7}"/>
    <cellStyle name="Salida 10 2 4" xfId="6782" xr:uid="{3C3E0887-6082-42BD-AB06-87A1BD46A5F6}"/>
    <cellStyle name="Salida 10 2 5" xfId="6649" xr:uid="{ED9D1900-9999-4EFB-9956-953F9B38C67F}"/>
    <cellStyle name="Salida 10 2 6" xfId="9260" xr:uid="{6359C176-58EB-4F0C-9895-4F5C69F9E4F2}"/>
    <cellStyle name="Salida 10 2 7" xfId="11698" xr:uid="{7F2486CC-7333-4CB8-BDAB-9FAD0B449677}"/>
    <cellStyle name="Salida 10 2 8" xfId="12790" xr:uid="{1CE745BE-CA36-4F54-89F4-A424082D59FA}"/>
    <cellStyle name="Salida 10 2 9" xfId="13914" xr:uid="{BF51B04A-B02A-4BB8-889F-4B03C89F2752}"/>
    <cellStyle name="Salida 10 3" xfId="1430" xr:uid="{00000000-0005-0000-0000-000093060000}"/>
    <cellStyle name="Salida 10 3 10" xfId="14039" xr:uid="{F903DCB4-269A-43B5-B254-64BAA8485D8D}"/>
    <cellStyle name="Salida 10 3 2" xfId="4055" xr:uid="{E68034A1-3B5C-47F9-9DCD-2C31841FC238}"/>
    <cellStyle name="Salida 10 3 3" xfId="5119" xr:uid="{2C5F500E-45B8-49ED-9769-38C69E0B8882}"/>
    <cellStyle name="Salida 10 3 4" xfId="6783" xr:uid="{1894F630-6FF4-4E97-82F2-FFB936E87492}"/>
    <cellStyle name="Salida 10 3 5" xfId="6650" xr:uid="{C28F43F6-35FB-4B05-A42F-351C573C1CCC}"/>
    <cellStyle name="Salida 10 3 6" xfId="7867" xr:uid="{24B24973-79E1-4EE9-ACD9-3FA2E2B541DB}"/>
    <cellStyle name="Salida 10 3 7" xfId="11697" xr:uid="{B10CB47A-7EAA-4B59-8413-E14613E9EBC4}"/>
    <cellStyle name="Salida 10 3 8" xfId="8038" xr:uid="{7E30128C-E900-441B-9CE9-D9E145F09A19}"/>
    <cellStyle name="Salida 10 3 9" xfId="13915" xr:uid="{F80E4060-2FF4-4F4B-8FE2-4901592AB084}"/>
    <cellStyle name="Salida 10 4" xfId="1431" xr:uid="{00000000-0005-0000-0000-000094060000}"/>
    <cellStyle name="Salida 10 4 10" xfId="13788" xr:uid="{BE9C9BC1-6606-4D2F-8A58-F1D0FC0ED271}"/>
    <cellStyle name="Salida 10 4 2" xfId="4056" xr:uid="{C233D264-60E9-452F-BB63-DF9483D3F3AE}"/>
    <cellStyle name="Salida 10 4 3" xfId="5118" xr:uid="{86C1FB9F-184B-4616-96BA-5120A621AA03}"/>
    <cellStyle name="Salida 10 4 4" xfId="3919" xr:uid="{0FB8E3AF-B5C2-4333-BD20-B6581712593C}"/>
    <cellStyle name="Salida 10 4 5" xfId="6651" xr:uid="{5CFD919D-36DC-4E67-B89B-FDA494E4AD3D}"/>
    <cellStyle name="Salida 10 4 6" xfId="8158" xr:uid="{D9F098CA-E195-4E86-B7A1-E3C1CF25A0B2}"/>
    <cellStyle name="Salida 10 4 7" xfId="11696" xr:uid="{2F2E03BB-C491-4F55-8CB5-848C093EA948}"/>
    <cellStyle name="Salida 10 4 8" xfId="11583" xr:uid="{10C2B524-F8FD-4645-B27F-F52DDFEE7E4F}"/>
    <cellStyle name="Salida 10 4 9" xfId="12646" xr:uid="{4461C029-AB3E-4916-8B89-1B69393AE799}"/>
    <cellStyle name="Salida 10 5" xfId="1432" xr:uid="{00000000-0005-0000-0000-000095060000}"/>
    <cellStyle name="Salida 10 5 10" xfId="14857" xr:uid="{D1899590-A80C-4346-8B7B-FEA2F7E4BEFA}"/>
    <cellStyle name="Salida 10 5 2" xfId="4057" xr:uid="{178E661F-8AAC-4D53-AB5B-0E507EDBFC0B}"/>
    <cellStyle name="Salida 10 5 3" xfId="5117" xr:uid="{2BA00A75-8DB2-49C4-AAF8-EC43320941F8}"/>
    <cellStyle name="Salida 10 5 4" xfId="6781" xr:uid="{087CA1F8-CADF-417A-BD20-F1E02723D3A8}"/>
    <cellStyle name="Salida 10 5 5" xfId="8002" xr:uid="{66C2EFD7-A32B-489F-89E3-3EEAB6E36D69}"/>
    <cellStyle name="Salida 10 5 6" xfId="9258" xr:uid="{A663C902-02A9-4622-89D4-7116A2E7B8D0}"/>
    <cellStyle name="Salida 10 5 7" xfId="11695" xr:uid="{06E38EA1-2500-4797-908D-93731C0690FA}"/>
    <cellStyle name="Salida 10 5 8" xfId="12788" xr:uid="{820D681B-BDB7-4FE2-9339-DDAB10F13389}"/>
    <cellStyle name="Salida 10 5 9" xfId="13913" xr:uid="{257F99C1-89F8-4957-B533-EAC274298DF9}"/>
    <cellStyle name="Salida 10 6" xfId="4053" xr:uid="{FF5FED10-1965-4D07-AEAA-A43F73EC38E4}"/>
    <cellStyle name="Salida 10 7" xfId="3112" xr:uid="{F9FB50FA-E507-4735-AF77-04B9A3CC7C29}"/>
    <cellStyle name="Salida 10 8" xfId="3918" xr:uid="{50D7F062-2AFD-4FE7-8310-25A534482ADB}"/>
    <cellStyle name="Salida 10 9" xfId="6648" xr:uid="{A052D638-DD20-452D-BCBF-0ED8113BB640}"/>
    <cellStyle name="Salida 11" xfId="1433" xr:uid="{00000000-0005-0000-0000-000096060000}"/>
    <cellStyle name="Salida 11 10" xfId="14858" xr:uid="{E61B4AFD-7A67-427F-B76D-9586F5E34F08}"/>
    <cellStyle name="Salida 11 2" xfId="4058" xr:uid="{CC3B7F52-C275-4D80-A0CF-9F41AE982C96}"/>
    <cellStyle name="Salida 11 3" xfId="3277" xr:uid="{C4818D7D-4C88-46EA-8EB4-C7318D15CF92}"/>
    <cellStyle name="Salida 11 4" xfId="3920" xr:uid="{78C2FA9E-04A5-478B-8AE7-9302BB8EF1EE}"/>
    <cellStyle name="Salida 11 5" xfId="8001" xr:uid="{E370F24F-CC2B-424D-8052-D4B1950C579D}"/>
    <cellStyle name="Salida 11 6" xfId="9259" xr:uid="{5325AF7A-9FDF-4EA9-B1EC-B70421108E61}"/>
    <cellStyle name="Salida 11 7" xfId="11694" xr:uid="{A13BB261-1CF1-4EAF-AFF6-C17BEE4442CC}"/>
    <cellStyle name="Salida 11 8" xfId="12789" xr:uid="{1A6D910B-DB8E-4846-B6B3-F99D0D23DEFB}"/>
    <cellStyle name="Salida 11 9" xfId="12647" xr:uid="{90571C56-CA45-4C74-9331-E55A03E0BA7A}"/>
    <cellStyle name="Salida 12" xfId="1434" xr:uid="{00000000-0005-0000-0000-000097060000}"/>
    <cellStyle name="Salida 12 10" xfId="13789" xr:uid="{CC3F8B1A-2491-4392-902B-825B1402D810}"/>
    <cellStyle name="Salida 12 2" xfId="4059" xr:uid="{70F05D62-9323-43CE-BAFB-244EA461E04D}"/>
    <cellStyle name="Salida 12 3" xfId="3276" xr:uid="{DFDCAF49-9DF6-4AF5-BF7E-6F99F705BB3C}"/>
    <cellStyle name="Salida 12 4" xfId="6780" xr:uid="{5C04EF03-A719-47C2-9727-A232CA00A7FE}"/>
    <cellStyle name="Salida 12 5" xfId="6652" xr:uid="{9E454230-3B33-4194-8751-4879E6F0CE63}"/>
    <cellStyle name="Salida 12 6" xfId="8157" xr:uid="{E553D40E-CE77-4A39-A21B-B913E8C4156A}"/>
    <cellStyle name="Salida 12 7" xfId="3038" xr:uid="{4BAABBDF-2566-423D-BC87-DE9D11D09A98}"/>
    <cellStyle name="Salida 12 8" xfId="11815" xr:uid="{58543FBF-C664-406B-AD3F-25962A5EC974}"/>
    <cellStyle name="Salida 12 9" xfId="13912" xr:uid="{C66E84C8-8DAF-4C5D-ADBB-A680BE8819A0}"/>
    <cellStyle name="Salida 13" xfId="1435" xr:uid="{00000000-0005-0000-0000-000098060000}"/>
    <cellStyle name="Salida 13 10" xfId="14856" xr:uid="{96763039-9877-4EC0-BB35-450E4442E358}"/>
    <cellStyle name="Salida 13 2" xfId="4060" xr:uid="{3066692D-AFD0-41C0-B6CB-DD9E598E6C6F}"/>
    <cellStyle name="Salida 13 3" xfId="3275" xr:uid="{9651FFB6-4896-4BD6-8462-FA3704BD806D}"/>
    <cellStyle name="Salida 13 4" xfId="3921" xr:uid="{30308A9A-64E9-4290-BF24-A878F0B6E24C}"/>
    <cellStyle name="Salida 13 5" xfId="6653" xr:uid="{70C8571D-21BB-424F-82B0-92229D3E3351}"/>
    <cellStyle name="Salida 13 6" xfId="9257" xr:uid="{B7A75246-DC86-4BEC-811B-FD13E4E25885}"/>
    <cellStyle name="Salida 13 7" xfId="11693" xr:uid="{4E77277D-BA35-47BD-8293-5AAA350ECED2}"/>
    <cellStyle name="Salida 13 8" xfId="12787" xr:uid="{6D4FA729-789C-4C65-8197-AE3D7BE241C3}"/>
    <cellStyle name="Salida 13 9" xfId="12648" xr:uid="{3AF3978F-34D3-4670-A73A-8438F9469AE2}"/>
    <cellStyle name="Salida 14" xfId="1436" xr:uid="{00000000-0005-0000-0000-000099060000}"/>
    <cellStyle name="Salida 14 10" xfId="14041" xr:uid="{88C98E54-E1CF-47DF-A69D-A00481FA2E81}"/>
    <cellStyle name="Salida 14 2" xfId="4061" xr:uid="{DC4340AE-BEFC-43D4-8308-11BCC42DD47F}"/>
    <cellStyle name="Salida 14 3" xfId="3274" xr:uid="{A848ACCF-70E7-4194-B7FB-13D0361E52AD}"/>
    <cellStyle name="Salida 14 4" xfId="6779" xr:uid="{46BC16D0-E5AD-458A-A049-8C960C147DB9}"/>
    <cellStyle name="Salida 14 5" xfId="4927" xr:uid="{1FB88095-1E05-4178-A130-668D7AD9DB60}"/>
    <cellStyle name="Salida 14 6" xfId="7868" xr:uid="{120FA09C-7FA8-417A-BD4C-180A0EE596A2}"/>
    <cellStyle name="Salida 14 7" xfId="6279" xr:uid="{16F627C4-C41C-4E12-8930-D155A219B0D6}"/>
    <cellStyle name="Salida 14 8" xfId="12133" xr:uid="{8FB10D47-1014-43D7-B4E4-2C2ECF813F5A}"/>
    <cellStyle name="Salida 14 9" xfId="13911" xr:uid="{B9B0E329-9125-4F53-9A76-EDCB09709423}"/>
    <cellStyle name="Salida 15" xfId="173" xr:uid="{00000000-0005-0000-0000-00009A060000}"/>
    <cellStyle name="Salida 15 10" xfId="14771" xr:uid="{3E45C900-5472-41BC-A86D-8764C44FC898}"/>
    <cellStyle name="Salida 15 2" xfId="3159" xr:uid="{0CDE28AE-E307-4750-8F7C-2BB32AAA5796}"/>
    <cellStyle name="Salida 15 3" xfId="4786" xr:uid="{BDC85DBD-B6FD-4710-9AC6-EAE6717B1080}"/>
    <cellStyle name="Salida 15 4" xfId="6270" xr:uid="{21DF4295-38D4-4562-975E-C89C350A9DA7}"/>
    <cellStyle name="Salida 15 5" xfId="7489" xr:uid="{85EEA022-AC2F-4DBC-A5EF-B94B56EAF420}"/>
    <cellStyle name="Salida 15 6" xfId="9135" xr:uid="{7D17309C-96A9-4F1A-B624-734910919CCB}"/>
    <cellStyle name="Salida 15 7" xfId="11553" xr:uid="{E48C99B5-9A0F-4E81-B764-421C07A4603A}"/>
    <cellStyle name="Salida 15 8" xfId="12667" xr:uid="{2F98D802-649A-4259-BC29-0A5EBF3C8D11}"/>
    <cellStyle name="Salida 15 9" xfId="13491" xr:uid="{27992EC6-2218-4CAF-8436-9BACA4833347}"/>
    <cellStyle name="Salida 16" xfId="2693" xr:uid="{00000000-0005-0000-0000-00009B060000}"/>
    <cellStyle name="Salida 17" xfId="2738" xr:uid="{00000000-0005-0000-0000-00009C060000}"/>
    <cellStyle name="Salida 18" xfId="2782" xr:uid="{D254680C-7815-41C0-8703-68BB0CE40325}"/>
    <cellStyle name="Salida 19" xfId="2871" xr:uid="{CC86F0DF-F49C-4AA8-9FA4-E0A46587F2BF}"/>
    <cellStyle name="Salida 2" xfId="1437" xr:uid="{00000000-0005-0000-0000-00009D060000}"/>
    <cellStyle name="Salida 2 10" xfId="3146" xr:uid="{AF493B89-B05D-49B4-A63C-5EB4204A5A42}"/>
    <cellStyle name="Salida 2 11" xfId="8000" xr:uid="{28FB5837-D92A-4A61-9BAB-8BF09B88078A}"/>
    <cellStyle name="Salida 2 12" xfId="9256" xr:uid="{CE3BEE4C-E537-4F82-82B2-EAAD8C2EFA3D}"/>
    <cellStyle name="Salida 2 13" xfId="11692" xr:uid="{7E9CC4D8-AF4A-4BA1-929C-46803CEE72D5}"/>
    <cellStyle name="Salida 2 14" xfId="12786" xr:uid="{BB069D0E-E51C-4B96-B6FB-F4D07757C130}"/>
    <cellStyle name="Salida 2 15" xfId="12649" xr:uid="{E389C228-F19B-4C45-9D0B-967C04BBD85C}"/>
    <cellStyle name="Salida 2 16" xfId="14855" xr:uid="{1E5DDE76-D592-42B6-B349-13DE362D9128}"/>
    <cellStyle name="Salida 2 2" xfId="1438" xr:uid="{00000000-0005-0000-0000-00009E060000}"/>
    <cellStyle name="Salida 2 2 10" xfId="12816" xr:uid="{F234A870-057E-4FE2-8CCF-A33F793B6B43}"/>
    <cellStyle name="Salida 2 2 2" xfId="4063" xr:uid="{20EB1512-DAD2-4E7D-B6E6-73295EA19488}"/>
    <cellStyle name="Salida 2 2 3" xfId="3272" xr:uid="{384572AA-07F6-4D23-A0FD-96FE5E65FC0D}"/>
    <cellStyle name="Salida 2 2 4" xfId="3147" xr:uid="{41495C6A-F078-42E8-A7E3-C5F3C29E58C4}"/>
    <cellStyle name="Salida 2 2 5" xfId="3354" xr:uid="{43DDBD43-2BF6-4C41-9AC3-D4406C3D4E3B}"/>
    <cellStyle name="Salida 2 2 6" xfId="7869" xr:uid="{A8BC16E7-5A39-4E67-BD38-1C228DEDC544}"/>
    <cellStyle name="Salida 2 2 7" xfId="6278" xr:uid="{C58DA6BE-8143-422C-B5FA-FBEF5ECBDD6D}"/>
    <cellStyle name="Salida 2 2 8" xfId="12134" xr:uid="{5AC4FE7B-F1CE-498A-BD5D-3FC5E7F9F4DC}"/>
    <cellStyle name="Salida 2 2 9" xfId="12650" xr:uid="{C858E903-37D7-4861-9661-2BBC10D05D62}"/>
    <cellStyle name="Salida 2 3" xfId="1439" xr:uid="{00000000-0005-0000-0000-00009F060000}"/>
    <cellStyle name="Salida 2 3 10" xfId="14854" xr:uid="{88A47F40-B291-42F5-94C6-F5CB8213B41E}"/>
    <cellStyle name="Salida 2 3 2" xfId="4064" xr:uid="{12A66E15-59D1-40DB-B43D-FB2EBD0383B0}"/>
    <cellStyle name="Salida 2 3 3" xfId="3111" xr:uid="{CF5D7D5E-38F1-4122-A547-648A193B785D}"/>
    <cellStyle name="Salida 2 3 4" xfId="3148" xr:uid="{C0A82A65-5601-4937-947B-A6B07D7AC40B}"/>
    <cellStyle name="Salida 2 3 5" xfId="7999" xr:uid="{A8A4B755-A1EB-4AA4-8D57-9FA767325D6D}"/>
    <cellStyle name="Salida 2 3 6" xfId="9255" xr:uid="{1825EC96-0F0B-4B90-96F2-6711B798932B}"/>
    <cellStyle name="Salida 2 3 7" xfId="11691" xr:uid="{23B5CAF0-A7FA-4450-A57A-491BF50BAB4E}"/>
    <cellStyle name="Salida 2 3 8" xfId="12785" xr:uid="{C8BC7E39-C0C3-49A7-8905-FD49B75EE096}"/>
    <cellStyle name="Salida 2 3 9" xfId="12651" xr:uid="{DC878D8E-2B6D-46DB-B52D-AE1EF2B9509B}"/>
    <cellStyle name="Salida 2 4" xfId="1440" xr:uid="{00000000-0005-0000-0000-0000A0060000}"/>
    <cellStyle name="Salida 2 4 10" xfId="13790" xr:uid="{39AEFD1E-ABF5-4D21-A6C5-CC4E51CAC029}"/>
    <cellStyle name="Salida 2 4 2" xfId="4065" xr:uid="{EED9E623-1CA1-4FF3-801E-6E8A1E203A07}"/>
    <cellStyle name="Salida 2 4 3" xfId="5116" xr:uid="{1115DBB4-7B38-4C8B-9AC7-2700147C288C}"/>
    <cellStyle name="Salida 2 4 4" xfId="3149" xr:uid="{6F2665B9-F626-4056-93B6-90DA4DA87B86}"/>
    <cellStyle name="Salida 2 4 5" xfId="6681" xr:uid="{F70435C2-DBC4-4FE3-9A51-28647CCEC41B}"/>
    <cellStyle name="Salida 2 4 6" xfId="7924" xr:uid="{6F13744B-C081-45B1-8C98-42348A5B2B84}"/>
    <cellStyle name="Salida 2 4 7" xfId="6277" xr:uid="{C16C3CD8-6805-44B0-8C04-8D4E8BA438BE}"/>
    <cellStyle name="Salida 2 4 8" xfId="12135" xr:uid="{94D2B982-D92F-4C54-B56C-9D6F671BCD38}"/>
    <cellStyle name="Salida 2 4 9" xfId="11586" xr:uid="{4495C88E-6E39-4B81-856F-6E632C35C760}"/>
    <cellStyle name="Salida 2 5" xfId="1441" xr:uid="{00000000-0005-0000-0000-0000A1060000}"/>
    <cellStyle name="Salida 2 5 10" xfId="13791" xr:uid="{AB08B0B6-4006-42E5-88EC-2022F131C2BF}"/>
    <cellStyle name="Salida 2 5 2" xfId="4066" xr:uid="{4100ACB4-32C0-4C04-85F9-1BFF01CAFF03}"/>
    <cellStyle name="Salida 2 5 3" xfId="5115" xr:uid="{8793297F-6C28-4A2F-9B7E-D411D49A9B52}"/>
    <cellStyle name="Salida 2 5 4" xfId="6778" xr:uid="{33AEBFEB-53AE-4B02-8C89-2FFEFF9B07FE}"/>
    <cellStyle name="Salida 2 5 5" xfId="6942" xr:uid="{C7BD1C9E-DD37-4F84-9130-115702E32962}"/>
    <cellStyle name="Salida 2 5 6" xfId="7870" xr:uid="{F0CEB7E3-61DE-4801-89FB-8E658A8B6FDA}"/>
    <cellStyle name="Salida 2 5 7" xfId="11690" xr:uid="{AE710C4A-DE7F-41C5-8842-EF28E5F1A1B7}"/>
    <cellStyle name="Salida 2 5 8" xfId="12136" xr:uid="{6A123998-47A3-435E-992F-838A64D0A74F}"/>
    <cellStyle name="Salida 2 5 9" xfId="13910" xr:uid="{304924D4-0BB7-441F-AA47-673CEE6E05A7}"/>
    <cellStyle name="Salida 2 6" xfId="1442" xr:uid="{00000000-0005-0000-0000-0000A2060000}"/>
    <cellStyle name="Salida 2 6 10" xfId="13792" xr:uid="{DCDE3A58-7BCD-4BE0-A8E1-2C22C024BDCC}"/>
    <cellStyle name="Salida 2 6 2" xfId="4067" xr:uid="{05A9AAEA-DDD6-4657-A565-A733B7F4211B}"/>
    <cellStyle name="Salida 2 6 3" xfId="5114" xr:uid="{89DBE851-A822-4455-AB61-6C538A70C96E}"/>
    <cellStyle name="Salida 2 6 4" xfId="6777" xr:uid="{F2CCA5BB-1574-47B1-957A-3660400981D5}"/>
    <cellStyle name="Salida 2 6 5" xfId="7997" xr:uid="{1A39217F-04A7-47EF-BBE9-B21D0D86E3C0}"/>
    <cellStyle name="Salida 2 6 6" xfId="7871" xr:uid="{1A827384-191C-452F-892D-CD12AB4B4D1C}"/>
    <cellStyle name="Salida 2 6 7" xfId="6276" xr:uid="{1395C925-9984-4CE6-81EB-04B42BCA0C34}"/>
    <cellStyle name="Salida 2 6 8" xfId="12138" xr:uid="{A444D243-F9FF-471B-9920-7D5F02BBBC7B}"/>
    <cellStyle name="Salida 2 6 9" xfId="13909" xr:uid="{F5AD2984-7D67-4A2E-B3F7-559BEE2756ED}"/>
    <cellStyle name="Salida 2 7" xfId="2834" xr:uid="{68CAF3D0-AD43-41F2-AB5D-423C34C5785A}"/>
    <cellStyle name="Salida 2 8" xfId="4062" xr:uid="{73EF66C6-B7A9-474F-9D37-DE7969522418}"/>
    <cellStyle name="Salida 2 9" xfId="3273" xr:uid="{B5C621B9-3E9D-4BF5-96E5-5CC8CCD76DCB}"/>
    <cellStyle name="Salida 20" xfId="2915" xr:uid="{11A2AC1F-A482-4E85-945A-F2A4A1812B67}"/>
    <cellStyle name="Salida 21" xfId="2959" xr:uid="{C1DA7B64-A1BA-44B2-A140-2C1B32F4E885}"/>
    <cellStyle name="Salida 22" xfId="15870" xr:uid="{47EB4A31-25E8-4226-8DEF-319A3634F513}"/>
    <cellStyle name="Salida 3" xfId="1443" xr:uid="{00000000-0005-0000-0000-0000A3060000}"/>
    <cellStyle name="Salida 3 10" xfId="8160" xr:uid="{CB3F4B67-F143-4B0D-955F-168516451E44}"/>
    <cellStyle name="Salida 3 11" xfId="3016" xr:uid="{2A45EA59-7DFF-44F0-BDE9-79E3416DCEBD}"/>
    <cellStyle name="Salida 3 12" xfId="12137" xr:uid="{22453199-FFF5-4BB4-91AC-1FC67FB7D9F3}"/>
    <cellStyle name="Salida 3 13" xfId="10634" xr:uid="{858C72A1-63AD-401E-8178-C1BEE78F798E}"/>
    <cellStyle name="Salida 3 14" xfId="13793" xr:uid="{74A30D7B-AB6D-4A16-B721-8D1CF0D249EF}"/>
    <cellStyle name="Salida 3 2" xfId="1444" xr:uid="{00000000-0005-0000-0000-0000A4060000}"/>
    <cellStyle name="Salida 3 2 10" xfId="14853" xr:uid="{94200C1F-ED3C-4169-B9F2-3381E97BFFA3}"/>
    <cellStyle name="Salida 3 2 2" xfId="4069" xr:uid="{6423BC05-830C-47D7-8857-A0B045443558}"/>
    <cellStyle name="Salida 3 2 3" xfId="3270" xr:uid="{82C4B43D-190E-486E-BC64-599ABEACE13D}"/>
    <cellStyle name="Salida 3 2 4" xfId="3923" xr:uid="{0FC23F03-1F9E-4B7C-9520-CA6DA8DE52FD}"/>
    <cellStyle name="Salida 3 2 5" xfId="4793" xr:uid="{99E7F646-7E0D-485C-8189-ADADDD31166F}"/>
    <cellStyle name="Salida 3 2 6" xfId="9254" xr:uid="{EEEB32A0-66C2-44D3-B0A3-C06075251F6D}"/>
    <cellStyle name="Salida 3 2 7" xfId="10017" xr:uid="{28D90688-807E-4ACE-923D-4CD981C1D798}"/>
    <cellStyle name="Salida 3 2 8" xfId="12784" xr:uid="{6C1CF8B0-E6FC-4058-981B-E2C3ECFAEC1A}"/>
    <cellStyle name="Salida 3 2 9" xfId="12679" xr:uid="{2253A909-F26E-4092-AEC0-364AFE3A5491}"/>
    <cellStyle name="Salida 3 3" xfId="1445" xr:uid="{00000000-0005-0000-0000-0000A5060000}"/>
    <cellStyle name="Salida 3 3 10" xfId="14852" xr:uid="{5FB89E5B-1B9F-4DF3-8B00-4355CF6626F3}"/>
    <cellStyle name="Salida 3 3 2" xfId="4070" xr:uid="{45EE0FF5-F738-4B05-93BA-2C693A8C72B3}"/>
    <cellStyle name="Salida 3 3 3" xfId="3269" xr:uid="{15FF7031-FB4E-48BA-9001-AA870A78C066}"/>
    <cellStyle name="Salida 3 3 4" xfId="3924" xr:uid="{806C77E0-4679-4EB2-BC1C-852EE9F7D434}"/>
    <cellStyle name="Salida 3 3 5" xfId="7996" xr:uid="{7A356FC1-EDC9-445C-9E37-1404A87A61D1}"/>
    <cellStyle name="Salida 3 3 6" xfId="9253" xr:uid="{EDF7566E-89B0-4DD1-8A27-85F065F70214}"/>
    <cellStyle name="Salida 3 3 7" xfId="9296" xr:uid="{B8668531-F0C8-4517-9F70-01D06A024C2A}"/>
    <cellStyle name="Salida 3 3 8" xfId="12783" xr:uid="{4A623695-5F7B-4623-96BA-0C08A2EF66BE}"/>
    <cellStyle name="Salida 3 3 9" xfId="12935" xr:uid="{6F6267F3-6BC2-4594-9A57-5CC09765D799}"/>
    <cellStyle name="Salida 3 4" xfId="1446" xr:uid="{00000000-0005-0000-0000-0000A6060000}"/>
    <cellStyle name="Salida 3 4 10" xfId="13794" xr:uid="{BF9933CF-5AA8-4799-AB10-F09FA26AE4F6}"/>
    <cellStyle name="Salida 3 4 2" xfId="4071" xr:uid="{0B4DFC8C-E172-4977-8BDC-BBED97256AAE}"/>
    <cellStyle name="Salida 3 4 3" xfId="3268" xr:uid="{E42773D3-06DB-4F46-A0F1-C7F0F98C1D67}"/>
    <cellStyle name="Salida 3 4 4" xfId="6776" xr:uid="{93E1FAE5-6A76-443F-93C5-82D13F66EC98}"/>
    <cellStyle name="Salida 3 4 5" xfId="6943" xr:uid="{A49B6D71-30E7-46EF-811E-4B7181B6C4B6}"/>
    <cellStyle name="Salida 3 4 6" xfId="8159" xr:uid="{CF642DCF-91BB-48C7-B92F-54890768053E}"/>
    <cellStyle name="Salida 3 4 7" xfId="3031" xr:uid="{5D40A0DC-4181-444D-8C8D-65C850133AE1}"/>
    <cellStyle name="Salida 3 4 8" xfId="12139" xr:uid="{9AEF2D0E-1FF4-43BD-B9F7-D3059B921FB7}"/>
    <cellStyle name="Salida 3 4 9" xfId="13908" xr:uid="{EFA0794A-1D07-4B34-B470-952773918F1D}"/>
    <cellStyle name="Salida 3 5" xfId="1447" xr:uid="{00000000-0005-0000-0000-0000A7060000}"/>
    <cellStyle name="Salida 3 5 10" xfId="13795" xr:uid="{5EA9D53B-E6A2-4A1D-976E-B7DEA7458D2F}"/>
    <cellStyle name="Salida 3 5 2" xfId="4072" xr:uid="{9E96851F-BCC7-4801-952D-DA3D8FFB15E5}"/>
    <cellStyle name="Salida 3 5 3" xfId="3267" xr:uid="{6EA083F1-B883-43B1-BF2A-6BFC643FF2A3}"/>
    <cellStyle name="Salida 3 5 4" xfId="3925" xr:uid="{637662B1-2FC8-4A08-B10B-43DDFD09C45A}"/>
    <cellStyle name="Salida 3 5 5" xfId="7995" xr:uid="{B34502E4-B2E0-433C-9FDF-039FFCE4B31D}"/>
    <cellStyle name="Salida 3 5 6" xfId="7872" xr:uid="{7C3C8A15-5A4C-43CA-8085-84C7BC8F682C}"/>
    <cellStyle name="Salida 3 5 7" xfId="9295" xr:uid="{D4612DAD-A762-4CF0-8EAC-ED73066C3794}"/>
    <cellStyle name="Salida 3 5 8" xfId="12140" xr:uid="{F41037E7-63ED-4FDF-9C45-1ED724E9FFE2}"/>
    <cellStyle name="Salida 3 5 9" xfId="11219" xr:uid="{A5115620-27E1-4994-82D3-6F5F1DAEA1F3}"/>
    <cellStyle name="Salida 3 6" xfId="4068" xr:uid="{9B22AC93-CD60-4F18-9C0F-82E0FFECB594}"/>
    <cellStyle name="Salida 3 7" xfId="3271" xr:uid="{E83C105E-FF48-4CCA-9EAB-FC1BED718A87}"/>
    <cellStyle name="Salida 3 8" xfId="3922" xr:uid="{DC86CD79-9996-453C-8DC5-81E48A076375}"/>
    <cellStyle name="Salida 3 9" xfId="7998" xr:uid="{A7B0D683-229E-464A-992D-EDD102A115BE}"/>
    <cellStyle name="Salida 4" xfId="1448" xr:uid="{00000000-0005-0000-0000-0000A8060000}"/>
    <cellStyle name="Salida 4 10" xfId="7873" xr:uid="{A80DDE62-4663-45F7-8D11-0FF64FFC2C56}"/>
    <cellStyle name="Salida 4 11" xfId="3056" xr:uid="{F6EF69F7-33EF-47AE-B509-47B0235A9DF5}"/>
    <cellStyle name="Salida 4 12" xfId="12143" xr:uid="{60824248-BF26-4CC3-83F8-FBE67FBDDECF}"/>
    <cellStyle name="Salida 4 13" xfId="13907" xr:uid="{2885B2F2-2237-499E-93D6-EA9619FFDD70}"/>
    <cellStyle name="Salida 4 14" xfId="12704" xr:uid="{6B52E669-E519-49BA-B44C-EF966B2741F9}"/>
    <cellStyle name="Salida 4 2" xfId="1449" xr:uid="{00000000-0005-0000-0000-0000A9060000}"/>
    <cellStyle name="Salida 4 2 10" xfId="14851" xr:uid="{E2835A8C-3664-45DC-BD05-091FA6D6D5B6}"/>
    <cellStyle name="Salida 4 2 2" xfId="4074" xr:uid="{029D8F70-3CE8-43D0-A2C7-A2F4EBEEA1D9}"/>
    <cellStyle name="Salida 4 2 3" xfId="3110" xr:uid="{EBEB72A2-6DDE-4F4C-9E73-2139492E7C1D}"/>
    <cellStyle name="Salida 4 2 4" xfId="3926" xr:uid="{5C7FD94D-9F49-4E6D-9608-5C7C89B67736}"/>
    <cellStyle name="Salida 4 2 5" xfId="7994" xr:uid="{ACF04524-4ECB-471E-B15F-54577559CA4D}"/>
    <cellStyle name="Salida 4 2 6" xfId="9252" xr:uid="{9DADA5E6-43C2-449A-933C-DCBCACC21D02}"/>
    <cellStyle name="Salida 4 2 7" xfId="3003" xr:uid="{AF9EFB83-FBB5-4D46-BE3B-C3D1D65B13C5}"/>
    <cellStyle name="Salida 4 2 8" xfId="12782" xr:uid="{D13B6B5C-8D2D-4BD2-9135-C2B98041DBBD}"/>
    <cellStyle name="Salida 4 2 9" xfId="12936" xr:uid="{228D1614-4E70-4506-A2FB-99DFCD714529}"/>
    <cellStyle name="Salida 4 3" xfId="1450" xr:uid="{00000000-0005-0000-0000-0000AA060000}"/>
    <cellStyle name="Salida 4 3 10" xfId="12815" xr:uid="{18C62C64-1C9D-40CC-84A0-9A664CD4694E}"/>
    <cellStyle name="Salida 4 3 2" xfId="4075" xr:uid="{D18BDFD4-8EA7-4EB3-B219-0E40CF528DAF}"/>
    <cellStyle name="Salida 4 3 3" xfId="5113" xr:uid="{A106CF8B-5B6B-4E43-8A6D-653EBDE3B3E3}"/>
    <cellStyle name="Salida 4 3 4" xfId="3927" xr:uid="{FD9B1F56-4843-4F0E-A319-BC43DB1674FF}"/>
    <cellStyle name="Salida 4 3 5" xfId="4902" xr:uid="{D11DB7F1-EE7F-40AF-A5B3-BE7CC051D318}"/>
    <cellStyle name="Salida 4 3 6" xfId="8161" xr:uid="{4F98DD4F-FBA6-4170-A30F-FD9CD0367865}"/>
    <cellStyle name="Salida 4 3 7" xfId="9293" xr:uid="{1B49C079-696E-45EA-9718-E2F334D3DB72}"/>
    <cellStyle name="Salida 4 3 8" xfId="12141" xr:uid="{E3B9EA68-DDC9-4829-A0FE-D26A137C43A2}"/>
    <cellStyle name="Salida 4 3 9" xfId="11556" xr:uid="{6A8493DB-9FFF-4377-9AED-8198ACF826C3}"/>
    <cellStyle name="Salida 4 4" xfId="1451" xr:uid="{00000000-0005-0000-0000-0000AB060000}"/>
    <cellStyle name="Salida 4 4 10" xfId="14850" xr:uid="{4A312DEF-734B-4CC8-9D57-64B9205E4209}"/>
    <cellStyle name="Salida 4 4 2" xfId="4076" xr:uid="{38EE69FC-C8B8-40A2-8FF1-F3F443A72BA0}"/>
    <cellStyle name="Salida 4 4 3" xfId="5112" xr:uid="{E7F25302-7686-4DF6-9A34-D0F29BC93B12}"/>
    <cellStyle name="Salida 4 4 4" xfId="6773" xr:uid="{99D0922C-6B57-48A2-A728-418E05ACDA48}"/>
    <cellStyle name="Salida 4 4 5" xfId="6944" xr:uid="{70095FE0-F2A8-49DE-B4A3-A11572070BB9}"/>
    <cellStyle name="Salida 4 4 6" xfId="9251" xr:uid="{2251BDC2-555F-48E5-8943-86DD78B1EEAE}"/>
    <cellStyle name="Salida 4 4 7" xfId="9294" xr:uid="{D8AB93B3-FCBD-4042-BED7-9FC706EFB4D4}"/>
    <cellStyle name="Salida 4 4 8" xfId="12781" xr:uid="{98F5DB8F-6C87-46DB-AE09-3B4FFB10FE27}"/>
    <cellStyle name="Salida 4 4 9" xfId="13905" xr:uid="{3C5E93F6-2474-4EC2-B00F-9C1AA83FF061}"/>
    <cellStyle name="Salida 4 5" xfId="1452" xr:uid="{00000000-0005-0000-0000-0000AC060000}"/>
    <cellStyle name="Salida 4 5 10" xfId="13818" xr:uid="{23269038-6D66-4768-ABDC-906A79716DDE}"/>
    <cellStyle name="Salida 4 5 2" xfId="4077" xr:uid="{660D2FA5-3411-4656-A209-BBAA0AE193BC}"/>
    <cellStyle name="Salida 4 5 3" xfId="5111" xr:uid="{114652B7-793C-4E16-AACD-5794BE06CC88}"/>
    <cellStyle name="Salida 4 5 4" xfId="6774" xr:uid="{0187B735-2E13-4A64-98BD-CBDB2DD9E9F3}"/>
    <cellStyle name="Salida 4 5 5" xfId="4919" xr:uid="{9081FE46-A9DB-4414-851E-63D60264C377}"/>
    <cellStyle name="Salida 4 5 6" xfId="6808" xr:uid="{205D08CC-5599-482F-8E47-645D38962040}"/>
    <cellStyle name="Salida 4 5 7" xfId="3049" xr:uid="{BFC8B838-8AFF-46AC-98A3-E82A5C10AE8F}"/>
    <cellStyle name="Salida 4 5 8" xfId="10387" xr:uid="{F4E56F00-4615-4C20-B82D-98E9035F4F5F}"/>
    <cellStyle name="Salida 4 5 9" xfId="13906" xr:uid="{E2385EDA-3D15-48F9-A8B6-22BB56F67504}"/>
    <cellStyle name="Salida 4 6" xfId="4073" xr:uid="{FE4AE057-57A8-421A-AE3D-764CF4816263}"/>
    <cellStyle name="Salida 4 7" xfId="3266" xr:uid="{0D7CAB45-E5D3-4FC4-8253-043D0A1391AC}"/>
    <cellStyle name="Salida 4 8" xfId="6775" xr:uid="{E0579828-5460-4289-8D51-0CBF269FC6BB}"/>
    <cellStyle name="Salida 4 9" xfId="4915" xr:uid="{64BA8A2B-9F98-4805-BFAC-78D6F3456880}"/>
    <cellStyle name="Salida 5" xfId="1453" xr:uid="{00000000-0005-0000-0000-0000AD060000}"/>
    <cellStyle name="Salida 5 10" xfId="7874" xr:uid="{D4647BA3-AB34-4F3D-8382-5972EB6078BB}"/>
    <cellStyle name="Salida 5 11" xfId="9292" xr:uid="{1188153D-4B6D-4EB8-B550-0BFF765D9D20}"/>
    <cellStyle name="Salida 5 12" xfId="3393" xr:uid="{45138318-E85C-4508-A954-5609F77CEE23}"/>
    <cellStyle name="Salida 5 13" xfId="11312" xr:uid="{7415AE95-F9AC-4D8F-B2DD-7D54204E61EE}"/>
    <cellStyle name="Salida 5 14" xfId="14042" xr:uid="{4402CD36-ED2E-4EF1-B3DE-8ADA072C3B1C}"/>
    <cellStyle name="Salida 5 2" xfId="1454" xr:uid="{00000000-0005-0000-0000-0000AE060000}"/>
    <cellStyle name="Salida 5 2 10" xfId="14848" xr:uid="{D94CE9AB-E6C8-4E1D-8574-F15E07949978}"/>
    <cellStyle name="Salida 5 2 2" xfId="4079" xr:uid="{31C70CDA-67E5-4AE8-8C89-C01963CCA813}"/>
    <cellStyle name="Salida 5 2 3" xfId="3264" xr:uid="{0B2435ED-5BCA-425E-B083-A89471B725EA}"/>
    <cellStyle name="Salida 5 2 4" xfId="6772" xr:uid="{54A206D2-B4E5-494D-BF16-161D1B42FB7A}"/>
    <cellStyle name="Salida 5 2 5" xfId="7993" xr:uid="{6EB5C37E-2753-4B42-8483-3727C00370BF}"/>
    <cellStyle name="Salida 5 2 6" xfId="9249" xr:uid="{A4D4F84F-B21F-447B-BD96-F3A1EB50E479}"/>
    <cellStyle name="Salida 5 2 7" xfId="3893" xr:uid="{88E9EF73-E396-4730-BCC6-328C1E882686}"/>
    <cellStyle name="Salida 5 2 8" xfId="12779" xr:uid="{D475BB43-3E31-4DA3-9ABB-BBD7CF2E7849}"/>
    <cellStyle name="Salida 5 2 9" xfId="13904" xr:uid="{47AE9C32-0A9D-4267-AFA5-2D8A1C39B262}"/>
    <cellStyle name="Salida 5 3" xfId="1455" xr:uid="{00000000-0005-0000-0000-0000AF060000}"/>
    <cellStyle name="Salida 5 3 10" xfId="14849" xr:uid="{F187473B-E804-4ACF-B1F5-D8BCBC519A04}"/>
    <cellStyle name="Salida 5 3 2" xfId="4080" xr:uid="{D7383300-76ED-4178-B83E-3E06243E1C24}"/>
    <cellStyle name="Salida 5 3 3" xfId="3263" xr:uid="{EAB7DC00-D465-48A4-A8DB-E9308F382B86}"/>
    <cellStyle name="Salida 5 3 4" xfId="3929" xr:uid="{30237086-0F09-4CE0-9960-88A65D9F50EB}"/>
    <cellStyle name="Salida 5 3 5" xfId="7992" xr:uid="{54850C2E-8378-432E-B25F-5FB8A327B70E}"/>
    <cellStyle name="Salida 5 3 6" xfId="9250" xr:uid="{25AE160C-9CE9-40AF-9C74-30289B50EA64}"/>
    <cellStyle name="Salida 5 3 7" xfId="9291" xr:uid="{09BA8B27-4109-4DDA-8107-ED54EBBEEC26}"/>
    <cellStyle name="Salida 5 3 8" xfId="12780" xr:uid="{3633F8E3-D84C-4C6F-BCAC-D9B5E073963E}"/>
    <cellStyle name="Salida 5 3 9" xfId="12937" xr:uid="{0118E3A3-5F73-479D-8C92-3582A57CCB04}"/>
    <cellStyle name="Salida 5 4" xfId="1456" xr:uid="{00000000-0005-0000-0000-0000B0060000}"/>
    <cellStyle name="Salida 5 4 10" xfId="12301" xr:uid="{B4BBED13-F149-4F33-81A8-FD0A3CDB8500}"/>
    <cellStyle name="Salida 5 4 2" xfId="4081" xr:uid="{6A47DE5C-8DC2-413F-94C5-85BFB3F29374}"/>
    <cellStyle name="Salida 5 4 3" xfId="3262" xr:uid="{4BC20210-01F6-4772-BA92-DE975E25449A}"/>
    <cellStyle name="Salida 5 4 4" xfId="6771" xr:uid="{8F0DE5F7-44F3-4C5B-A91B-E98F842FE580}"/>
    <cellStyle name="Salida 5 4 5" xfId="4916" xr:uid="{EE0FCE80-DC37-4571-B0C1-AB1157112760}"/>
    <cellStyle name="Salida 5 4 6" xfId="7875" xr:uid="{7A24F2D4-B2DE-4FD3-8C15-43A4A877EDA0}"/>
    <cellStyle name="Salida 5 4 7" xfId="3894" xr:uid="{8CDBB163-FF70-41B0-9918-AA407FC61035}"/>
    <cellStyle name="Salida 5 4 8" xfId="11816" xr:uid="{761DA190-1B4E-4849-BB80-1E1B4BA23115}"/>
    <cellStyle name="Salida 5 4 9" xfId="13903" xr:uid="{003475AC-DBCC-440D-8411-C684837FE6AC}"/>
    <cellStyle name="Salida 5 5" xfId="1457" xr:uid="{00000000-0005-0000-0000-0000B1060000}"/>
    <cellStyle name="Salida 5 5 10" xfId="14847" xr:uid="{E7D7CB7A-CAEF-4888-8FC0-DE7540AE20F9}"/>
    <cellStyle name="Salida 5 5 2" xfId="4082" xr:uid="{399FE9EE-A561-4529-903B-F02BB6487757}"/>
    <cellStyle name="Salida 5 5 3" xfId="3261" xr:uid="{DB6A5F10-79C4-40DB-A1E8-CF87549DA12D}"/>
    <cellStyle name="Salida 5 5 4" xfId="3930" xr:uid="{EF626DD6-E737-4FB7-AE06-CDE479F49ABB}"/>
    <cellStyle name="Salida 5 5 5" xfId="6655" xr:uid="{B410D20B-AA05-45FD-872F-94980CF2AF65}"/>
    <cellStyle name="Salida 5 5 6" xfId="9248" xr:uid="{88C5E42C-3E53-4005-98F4-40CA000040F4}"/>
    <cellStyle name="Salida 5 5 7" xfId="9290" xr:uid="{5C976D9C-B4E2-4471-8AA2-768B4B7A8284}"/>
    <cellStyle name="Salida 5 5 8" xfId="12778" xr:uid="{BB6BB80F-0E35-41DC-972B-2897B4D67C77}"/>
    <cellStyle name="Salida 5 5 9" xfId="11374" xr:uid="{1B76367A-DEF7-440C-9185-BD787F406C82}"/>
    <cellStyle name="Salida 5 6" xfId="4078" xr:uid="{2651D33C-9883-46B2-8F69-7C66A7539DB5}"/>
    <cellStyle name="Salida 5 7" xfId="3265" xr:uid="{1A217E1B-4972-4BF2-9A07-E16BEEABF11D}"/>
    <cellStyle name="Salida 5 8" xfId="3928" xr:uid="{470E6D9B-2CA0-4434-B77F-B7561380B1D1}"/>
    <cellStyle name="Salida 5 9" xfId="6654" xr:uid="{4AD53FC3-6F1E-4588-96AF-06A9BB5EAD6E}"/>
    <cellStyle name="Salida 6" xfId="1458" xr:uid="{00000000-0005-0000-0000-0000B2060000}"/>
    <cellStyle name="Salida 6 10" xfId="7876" xr:uid="{4C3E1C9A-5603-47AB-A14B-559E07F17DFB}"/>
    <cellStyle name="Salida 6 11" xfId="11689" xr:uid="{46397C1B-3C1F-4822-88C2-243D17CCE467}"/>
    <cellStyle name="Salida 6 12" xfId="12142" xr:uid="{09A85FCB-10F5-4AF1-B98F-94595079AA65}"/>
    <cellStyle name="Salida 6 13" xfId="13902" xr:uid="{918B0F43-7818-4D47-B7E4-DDCDAF5BCA65}"/>
    <cellStyle name="Salida 6 14" xfId="14043" xr:uid="{CCBC75A8-AEAD-4566-9F72-9E0D16BD338A}"/>
    <cellStyle name="Salida 6 2" xfId="1459" xr:uid="{00000000-0005-0000-0000-0000B3060000}"/>
    <cellStyle name="Salida 6 2 10" xfId="14846" xr:uid="{B64C1059-95D8-4737-B83B-6B6AE7DBFD8F}"/>
    <cellStyle name="Salida 6 2 2" xfId="4084" xr:uid="{29A0EEE7-AB24-49F7-93AE-AA2440FB1E11}"/>
    <cellStyle name="Salida 6 2 3" xfId="3109" xr:uid="{C621C5F4-E80F-4391-B3FA-1C6BF30557D9}"/>
    <cellStyle name="Salida 6 2 4" xfId="3150" xr:uid="{8D213DD9-39C7-413E-8995-21BD3D430839}"/>
    <cellStyle name="Salida 6 2 5" xfId="6304" xr:uid="{2400B5D5-3EE2-4792-BC9B-78F5C5CBC879}"/>
    <cellStyle name="Salida 6 2 6" xfId="9247" xr:uid="{FE29EE12-407A-4587-BA6D-D65551018B3F}"/>
    <cellStyle name="Salida 6 2 7" xfId="11688" xr:uid="{8A03A421-4CA0-4C81-8DE5-36DE75B7F6AE}"/>
    <cellStyle name="Salida 6 2 8" xfId="12777" xr:uid="{8539EA81-2538-437E-9679-3F51BC8045BE}"/>
    <cellStyle name="Salida 6 2 9" xfId="12652" xr:uid="{2E82B6F6-D352-4A4E-B167-A5A71F6DF5C6}"/>
    <cellStyle name="Salida 6 3" xfId="1460" xr:uid="{00000000-0005-0000-0000-0000B4060000}"/>
    <cellStyle name="Salida 6 3 10" xfId="12671" xr:uid="{2D1B07B0-068D-4137-B911-5F04C63BCDA1}"/>
    <cellStyle name="Salida 6 3 2" xfId="4085" xr:uid="{F3DD642A-7207-40F2-882F-E11B64D4EBC2}"/>
    <cellStyle name="Salida 6 3 3" xfId="5110" xr:uid="{F0B4B3AB-27BF-4388-83EF-223C36A7D160}"/>
    <cellStyle name="Salida 6 3 4" xfId="3931" xr:uid="{B44FA628-552F-4D9F-BF6D-21CF5FF37595}"/>
    <cellStyle name="Salida 6 3 5" xfId="3353" xr:uid="{0B70932A-52DB-4DFC-8491-7CBBCB05BF83}"/>
    <cellStyle name="Salida 6 3 6" xfId="7877" xr:uid="{C33BCC16-7777-4602-AAF2-DF577BABE764}"/>
    <cellStyle name="Salida 6 3 7" xfId="11687" xr:uid="{466D4F76-FD73-4A1C-BEFB-E14534BE80CB}"/>
    <cellStyle name="Salida 6 3 8" xfId="12146" xr:uid="{F59C1AFB-E292-4A33-B598-973EBFEE1BA4}"/>
    <cellStyle name="Salida 6 3 9" xfId="11557" xr:uid="{86103CF5-5297-4793-94DB-DBCC4EC9CD2F}"/>
    <cellStyle name="Salida 6 4" xfId="1461" xr:uid="{00000000-0005-0000-0000-0000B5060000}"/>
    <cellStyle name="Salida 6 4 10" xfId="14845" xr:uid="{9155F38F-DA6F-4845-9802-68B6168F29D2}"/>
    <cellStyle name="Salida 6 4 2" xfId="4086" xr:uid="{9966AE20-5F4F-4FD1-94AC-D76268432DF5}"/>
    <cellStyle name="Salida 6 4 3" xfId="5109" xr:uid="{D97B8927-1870-46E3-96C8-D1C77157165E}"/>
    <cellStyle name="Salida 6 4 4" xfId="3932" xr:uid="{C70154DA-CACF-45D6-9CF6-DB786DAD3933}"/>
    <cellStyle name="Salida 6 4 5" xfId="3352" xr:uid="{79E0C75F-C690-42EF-8FF1-4A99686E8DB5}"/>
    <cellStyle name="Salida 6 4 6" xfId="9246" xr:uid="{1BC68698-CB57-4222-938A-9A824D43FA0F}"/>
    <cellStyle name="Salida 6 4 7" xfId="11686" xr:uid="{A82B11D4-6565-4677-9A88-80E616950ED6}"/>
    <cellStyle name="Salida 6 4 8" xfId="12776" xr:uid="{B4233A84-EF50-4C21-B5D3-0188292E120C}"/>
    <cellStyle name="Salida 6 4 9" xfId="12653" xr:uid="{A9772497-0E69-4413-B84B-B33FB720B058}"/>
    <cellStyle name="Salida 6 5" xfId="1462" xr:uid="{00000000-0005-0000-0000-0000B6060000}"/>
    <cellStyle name="Salida 6 5 10" xfId="12392" xr:uid="{9F5FEF58-FD5C-4A77-B0EE-9A10ECDEE407}"/>
    <cellStyle name="Salida 6 5 2" xfId="4087" xr:uid="{3169BFC9-36DD-4E83-8A64-A44107702DB7}"/>
    <cellStyle name="Salida 6 5 3" xfId="5108" xr:uid="{A79208B4-35DE-489B-9F88-56DA09FAC536}"/>
    <cellStyle name="Salida 6 5 4" xfId="3933" xr:uid="{E8320239-9401-46EE-982C-5BAA1DF30177}"/>
    <cellStyle name="Salida 6 5 5" xfId="6656" xr:uid="{5A13063D-D60B-41B0-94BF-8286660E7264}"/>
    <cellStyle name="Salida 6 5 6" xfId="7878" xr:uid="{E845EA56-FA41-4DB5-A0F6-AFD1990E2052}"/>
    <cellStyle name="Salida 6 5 7" xfId="11685" xr:uid="{F87EF008-192A-4DAB-839A-AC438BB23D63}"/>
    <cellStyle name="Salida 6 5 8" xfId="12149" xr:uid="{9C94F512-DF12-4FD8-92F2-C5ED5E63BCDD}"/>
    <cellStyle name="Salida 6 5 9" xfId="11301" xr:uid="{0DD7C85E-244E-4D18-B0D9-0EC63ECE0FDF}"/>
    <cellStyle name="Salida 6 6" xfId="4083" xr:uid="{AD7D74F7-90D8-41E8-BC5E-84AFE52674B6}"/>
    <cellStyle name="Salida 6 7" xfId="3260" xr:uid="{42DD6B27-2AC9-491E-884E-481A48D7CF8F}"/>
    <cellStyle name="Salida 6 8" xfId="6770" xr:uid="{25FD63C9-CC9D-4C6E-B8AE-AB0096288791}"/>
    <cellStyle name="Salida 6 9" xfId="4890" xr:uid="{138C110C-A9E1-4544-A7EE-22AE313F1AF9}"/>
    <cellStyle name="Salida 7" xfId="1463" xr:uid="{00000000-0005-0000-0000-0000B7060000}"/>
    <cellStyle name="Salida 7 10" xfId="7879" xr:uid="{FD6A6CBD-384D-4ED9-8666-F3CBCB0E255E}"/>
    <cellStyle name="Salida 7 11" xfId="3892" xr:uid="{20DBC3B3-B658-427B-8133-F2815C0AC1DC}"/>
    <cellStyle name="Salida 7 12" xfId="12147" xr:uid="{D000F010-D9E3-4FBD-883C-0855BE7686E8}"/>
    <cellStyle name="Salida 7 13" xfId="13901" xr:uid="{20C500AF-454C-4715-9DDF-4B6492C62196}"/>
    <cellStyle name="Salida 7 14" xfId="14044" xr:uid="{A4C1C5F3-BA51-4E7F-8BF0-E0F472B67165}"/>
    <cellStyle name="Salida 7 2" xfId="1464" xr:uid="{00000000-0005-0000-0000-0000B8060000}"/>
    <cellStyle name="Salida 7 2 10" xfId="12455" xr:uid="{CE6A5E4A-13E9-49CC-8314-299FB4AC173A}"/>
    <cellStyle name="Salida 7 2 2" xfId="4089" xr:uid="{281BCADC-81CD-4D82-897A-C9C21B1260AD}"/>
    <cellStyle name="Salida 7 2 3" xfId="3258" xr:uid="{2421401E-A2B2-4A66-A6AA-20172768FEEB}"/>
    <cellStyle name="Salida 7 2 4" xfId="6768" xr:uid="{1D1051B2-4C97-49CB-A1A1-65AC866EAFD6}"/>
    <cellStyle name="Salida 7 2 5" xfId="6657" xr:uid="{70C0B8ED-5657-4CFC-B268-5FD5DA02C050}"/>
    <cellStyle name="Salida 7 2 6" xfId="6457" xr:uid="{00DCDC4E-F334-4EAA-9BFB-78D899633156}"/>
    <cellStyle name="Salida 7 2 7" xfId="11684" xr:uid="{6445CE16-5B40-4B49-A3AC-BF8195348AB8}"/>
    <cellStyle name="Salida 7 2 8" xfId="12148" xr:uid="{E2ACA2B5-F999-44AD-B43A-16E8E0162171}"/>
    <cellStyle name="Salida 7 2 9" xfId="13900" xr:uid="{D68FF0CE-414E-4B3E-976C-E2FE190B90F9}"/>
    <cellStyle name="Salida 7 3" xfId="1465" xr:uid="{00000000-0005-0000-0000-0000B9060000}"/>
    <cellStyle name="Salida 7 3 10" xfId="13796" xr:uid="{608CDB64-372A-4C39-87DF-15AD8AD718DB}"/>
    <cellStyle name="Salida 7 3 2" xfId="4090" xr:uid="{BF38FBFC-88F7-4237-9483-7525341276AF}"/>
    <cellStyle name="Salida 7 3 3" xfId="3257" xr:uid="{5AF1CD91-27A9-4F72-A687-6C1E271F7DE6}"/>
    <cellStyle name="Salida 7 3 4" xfId="3934" xr:uid="{1CBBC38E-2774-426C-BE4A-3D17F393D5DC}"/>
    <cellStyle name="Salida 7 3 5" xfId="3350" xr:uid="{78F9EF5A-8839-47E3-A4DC-AEAE4A5BE25B}"/>
    <cellStyle name="Salida 7 3 6" xfId="5132" xr:uid="{26A095AF-D3D8-4F39-92B7-9F4271D56B1E}"/>
    <cellStyle name="Salida 7 3 7" xfId="4813" xr:uid="{E6074E6E-BE3B-4876-8567-4A8F9ED591DF}"/>
    <cellStyle name="Salida 7 3 8" xfId="12150" xr:uid="{93A8CEED-848B-4292-B83F-01411509192A}"/>
    <cellStyle name="Salida 7 3 9" xfId="9297" xr:uid="{A19C66C7-AE1D-4E19-A78C-92BFD446A82E}"/>
    <cellStyle name="Salida 7 4" xfId="1466" xr:uid="{00000000-0005-0000-0000-0000BA060000}"/>
    <cellStyle name="Salida 7 4 10" xfId="14844" xr:uid="{9781E56E-A332-456B-B289-88FCB766D175}"/>
    <cellStyle name="Salida 7 4 2" xfId="4091" xr:uid="{B901882D-52B7-4B08-8F1C-5B37CFD72C8A}"/>
    <cellStyle name="Salida 7 4 3" xfId="3256" xr:uid="{ED4E3C2E-E6CC-43C1-9B0B-2BB4D0F8DA63}"/>
    <cellStyle name="Salida 7 4 4" xfId="3935" xr:uid="{51528FA4-5DCC-4045-BC79-A4BB32918AC6}"/>
    <cellStyle name="Salida 7 4 5" xfId="6658" xr:uid="{58D66398-038B-4F97-936B-74A3CBAC854D}"/>
    <cellStyle name="Salida 7 4 6" xfId="9245" xr:uid="{E06FB19E-41B7-4818-B6F4-11EE2178093D}"/>
    <cellStyle name="Salida 7 4 7" xfId="11683" xr:uid="{1FC99078-2C5B-4541-B08C-0B0EA44A7449}"/>
    <cellStyle name="Salida 7 4 8" xfId="12775" xr:uid="{6B0C896E-D584-4777-884B-A59A236328B4}"/>
    <cellStyle name="Salida 7 4 9" xfId="10348" xr:uid="{3331101E-C124-4813-8583-30E0AEE29284}"/>
    <cellStyle name="Salida 7 5" xfId="1467" xr:uid="{00000000-0005-0000-0000-0000BB060000}"/>
    <cellStyle name="Salida 7 5 10" xfId="14843" xr:uid="{31FD0F42-EE6E-4019-B5DD-894006D88D00}"/>
    <cellStyle name="Salida 7 5 2" xfId="4092" xr:uid="{EB817685-24CB-479F-B964-5B76A1F66E48}"/>
    <cellStyle name="Salida 7 5 3" xfId="3255" xr:uid="{07F56332-CB56-4542-918B-644EFF91BABD}"/>
    <cellStyle name="Salida 7 5 4" xfId="3936" xr:uid="{80D4EFD2-29D5-4485-9043-09B3B44C1A79}"/>
    <cellStyle name="Salida 7 5 5" xfId="6945" xr:uid="{DD2C77BD-CC55-4227-9DAD-6A463E448F78}"/>
    <cellStyle name="Salida 7 5 6" xfId="9244" xr:uid="{4D3FFCE4-B04E-4A31-9530-868EFD31216C}"/>
    <cellStyle name="Salida 7 5 7" xfId="6275" xr:uid="{80D5A452-A3E6-445D-9E69-32DFC0B2EE75}"/>
    <cellStyle name="Salida 7 5 8" xfId="12774" xr:uid="{45B0CD38-DA93-427F-85B4-023128A50633}"/>
    <cellStyle name="Salida 7 5 9" xfId="12654" xr:uid="{FC7EA703-A260-48B3-95C8-4AA610B4A6EE}"/>
    <cellStyle name="Salida 7 6" xfId="4088" xr:uid="{66611E80-99B3-48E2-9B0A-9635A25EC5B3}"/>
    <cellStyle name="Salida 7 7" xfId="3259" xr:uid="{E414234E-5523-4792-BD63-572D2C22C50A}"/>
    <cellStyle name="Salida 7 8" xfId="6769" xr:uid="{613A35FD-607F-42B8-9604-52283A7DEC85}"/>
    <cellStyle name="Salida 7 9" xfId="3351" xr:uid="{DAD165D3-E448-4DF2-ACB6-91005BAB77B1}"/>
    <cellStyle name="Salida 8" xfId="1468" xr:uid="{00000000-0005-0000-0000-0000BC060000}"/>
    <cellStyle name="Salida 8 10" xfId="7901" xr:uid="{43C4BA26-34C4-46BF-9CBB-8CF68A72C8FC}"/>
    <cellStyle name="Salida 8 11" xfId="11682" xr:uid="{C2099F73-3910-4E1C-BECC-527B9CAFA801}"/>
    <cellStyle name="Salida 8 12" xfId="10386" xr:uid="{265CE209-14DF-4737-997B-6A4B824FDF32}"/>
    <cellStyle name="Salida 8 13" xfId="12318" xr:uid="{42AA8B86-1188-4006-A98F-C27722D99C6A}"/>
    <cellStyle name="Salida 8 14" xfId="12672" xr:uid="{B9FD5504-2D54-45A4-B4AB-92549F90FD87}"/>
    <cellStyle name="Salida 8 2" xfId="1469" xr:uid="{00000000-0005-0000-0000-0000BD060000}"/>
    <cellStyle name="Salida 8 2 10" xfId="13797" xr:uid="{01956E92-67A3-4F66-B980-C981F9A513D9}"/>
    <cellStyle name="Salida 8 2 2" xfId="4094" xr:uid="{7F0E9BD2-0057-4A2F-872E-E41E123D4548}"/>
    <cellStyle name="Salida 8 2 3" xfId="3108" xr:uid="{860F5095-6831-4734-899E-5CAB5E3E71CE}"/>
    <cellStyle name="Salida 8 2 4" xfId="3937" xr:uid="{FC9F7D00-47E9-45A8-A9B4-BCDEB8A4D006}"/>
    <cellStyle name="Salida 8 2 5" xfId="6946" xr:uid="{B5B5ED74-BB3A-4E68-8E3D-7971101456D2}"/>
    <cellStyle name="Salida 8 2 6" xfId="8162" xr:uid="{4744808C-3926-4639-9A14-C1EC53E54FE2}"/>
    <cellStyle name="Salida 8 2 7" xfId="4814" xr:uid="{68FF214F-A236-4619-A94F-4638A7AFA089}"/>
    <cellStyle name="Salida 8 2 8" xfId="11547" xr:uid="{323C203F-FF48-49AC-BBE2-158A97A9C2C1}"/>
    <cellStyle name="Salida 8 2 9" xfId="10635" xr:uid="{01961AE7-8BC8-4ED9-9CE7-1EB57D010BCE}"/>
    <cellStyle name="Salida 8 3" xfId="1470" xr:uid="{00000000-0005-0000-0000-0000BE060000}"/>
    <cellStyle name="Salida 8 3 10" xfId="12381" xr:uid="{A3D9547B-54DD-4FBE-BDDD-AF29A750E5A2}"/>
    <cellStyle name="Salida 8 3 2" xfId="4095" xr:uid="{3180F546-B4B7-4B4F-932C-8CFA074D507D}"/>
    <cellStyle name="Salida 8 3 3" xfId="5107" xr:uid="{50097193-1A81-469C-9D0E-60CD20FB012E}"/>
    <cellStyle name="Salida 8 3 4" xfId="3938" xr:uid="{8201710F-DEE5-4DD5-A4C3-B85A83249A98}"/>
    <cellStyle name="Salida 8 3 5" xfId="3348" xr:uid="{F56C973F-B6C9-48E2-A632-55C6AA52D516}"/>
    <cellStyle name="Salida 8 3 6" xfId="6273" xr:uid="{AA9DAC6F-8D9B-41D4-B25A-559EA539EDB8}"/>
    <cellStyle name="Salida 8 3 7" xfId="11681" xr:uid="{5964CF8A-68FB-4065-B82C-CD90F4BA91E6}"/>
    <cellStyle name="Salida 8 3 8" xfId="11818" xr:uid="{D7A0BE01-D3D2-4DDC-A43A-D9D988F181E8}"/>
    <cellStyle name="Salida 8 3 9" xfId="12655" xr:uid="{A5ABA21A-EB25-47B3-8A81-EA8D8AE5BDBD}"/>
    <cellStyle name="Salida 8 4" xfId="1471" xr:uid="{00000000-0005-0000-0000-0000BF060000}"/>
    <cellStyle name="Salida 8 4 10" xfId="13502" xr:uid="{35E2379D-B04F-49B9-8982-6922B622E0C3}"/>
    <cellStyle name="Salida 8 4 2" xfId="4096" xr:uid="{74B0B91F-421D-459F-9BD3-6C51899317B6}"/>
    <cellStyle name="Salida 8 4 3" xfId="5106" xr:uid="{5BA1F350-F908-42F8-9768-74E9E5B2E47C}"/>
    <cellStyle name="Salida 8 4 4" xfId="3939" xr:uid="{D8EC3EC2-D2C8-4DB4-807D-2A9BCDFEB588}"/>
    <cellStyle name="Salida 8 4 5" xfId="6947" xr:uid="{C519F110-E8F0-4630-8158-7C043BA8F242}"/>
    <cellStyle name="Salida 8 4 6" xfId="7527" xr:uid="{A337CA46-4DE9-4D39-B5B1-D38E08A00105}"/>
    <cellStyle name="Salida 8 4 7" xfId="9289" xr:uid="{15605318-AF7A-425F-890E-8DC5EC656D18}"/>
    <cellStyle name="Salida 8 4 8" xfId="11554" xr:uid="{6BF84ADC-A783-4AAC-8697-CA898F90CB01}"/>
    <cellStyle name="Salida 8 4 9" xfId="8092" xr:uid="{E7FB846B-9037-49AB-82AB-F43373AAC9AD}"/>
    <cellStyle name="Salida 8 5" xfId="1472" xr:uid="{00000000-0005-0000-0000-0000C0060000}"/>
    <cellStyle name="Salida 8 5 10" xfId="12814" xr:uid="{E69F4BC1-B181-4427-B68A-8D67636C9D48}"/>
    <cellStyle name="Salida 8 5 2" xfId="4097" xr:uid="{C5D9A7C5-625B-4BC3-BD50-B20A33C6821B}"/>
    <cellStyle name="Salida 8 5 3" xfId="5105" xr:uid="{FA2AD958-CBD2-4082-A9E2-DC9C41665337}"/>
    <cellStyle name="Salida 8 5 4" xfId="3940" xr:uid="{28949293-A3B2-4DC2-8E5D-38667A0A7797}"/>
    <cellStyle name="Salida 8 5 5" xfId="6948" xr:uid="{6A0E0D8A-6A18-4E4C-8740-A291CC103408}"/>
    <cellStyle name="Salida 8 5 6" xfId="8163" xr:uid="{62ED920C-BB55-4765-90EA-F2CAFC249EB6}"/>
    <cellStyle name="Salida 8 5 7" xfId="9288" xr:uid="{466A452F-017A-4A52-B812-14C14254890C}"/>
    <cellStyle name="Salida 8 5 8" xfId="11817" xr:uid="{1ADE48D4-9310-4A95-91D0-658561781500}"/>
    <cellStyle name="Salida 8 5 9" xfId="12656" xr:uid="{F13C9BF1-09CC-4878-9EBF-BC37AECF3819}"/>
    <cellStyle name="Salida 8 6" xfId="4093" xr:uid="{70F5A016-CC28-4815-B8D9-3C23038D2DA5}"/>
    <cellStyle name="Salida 8 7" xfId="3254" xr:uid="{AE488EE3-D11B-407C-97B2-447BC9E361D7}"/>
    <cellStyle name="Salida 8 8" xfId="4822" xr:uid="{8896F9E9-9FE7-43C7-B140-46D5A0E17958}"/>
    <cellStyle name="Salida 8 9" xfId="3349" xr:uid="{DD785A89-3985-4440-8064-2A09F15D0F46}"/>
    <cellStyle name="Salida 9" xfId="1473" xr:uid="{00000000-0005-0000-0000-0000C1060000}"/>
    <cellStyle name="Salida 9 10" xfId="6400" xr:uid="{45CF1F76-2400-4269-90E3-1236FB5A17F8}"/>
    <cellStyle name="Salida 9 11" xfId="11680" xr:uid="{4EBBEE1B-EDC6-41CA-9DE3-1B5972B93ECB}"/>
    <cellStyle name="Salida 9 12" xfId="3392" xr:uid="{093153DD-98BA-4298-AA16-8B991F479416}"/>
    <cellStyle name="Salida 9 13" xfId="12938" xr:uid="{A094BEC2-2F32-4322-AD24-CD2AF85F651A}"/>
    <cellStyle name="Salida 9 14" xfId="12813" xr:uid="{3975482F-9F9C-4A43-A72C-D7DE99652BF7}"/>
    <cellStyle name="Salida 9 2" xfId="1474" xr:uid="{00000000-0005-0000-0000-0000C2060000}"/>
    <cellStyle name="Salida 9 2 10" xfId="13798" xr:uid="{4D8983D2-D64F-4754-8854-4BCA70B0DE33}"/>
    <cellStyle name="Salida 9 2 2" xfId="4099" xr:uid="{227C45DB-B92A-4BFC-A5B4-5AFDB5B9003B}"/>
    <cellStyle name="Salida 9 2 3" xfId="3252" xr:uid="{06A9D9DC-3FDA-49E3-8DC3-C2E46C633673}"/>
    <cellStyle name="Salida 9 2 4" xfId="3942" xr:uid="{AA076BAF-ECBC-42B0-A97B-C1853ED87627}"/>
    <cellStyle name="Salida 9 2 5" xfId="6659" xr:uid="{821DDAE2-FB83-4095-9DD9-35EE14FABBA7}"/>
    <cellStyle name="Salida 9 2 6" xfId="6387" xr:uid="{93ACA73C-15F1-45E9-BC6C-67473B0B904B}"/>
    <cellStyle name="Salida 9 2 7" xfId="8747" xr:uid="{32D73242-81DA-4C5F-8027-8142144DEA25}"/>
    <cellStyle name="Salida 9 2 8" xfId="11548" xr:uid="{2D33AC28-284E-49F9-93D1-FAA6DD822535}"/>
    <cellStyle name="Salida 9 2 9" xfId="11708" xr:uid="{949F938E-7276-4281-AC0B-355BA46DA810}"/>
    <cellStyle name="Salida 9 3" xfId="1475" xr:uid="{00000000-0005-0000-0000-0000C3060000}"/>
    <cellStyle name="Salida 9 3 10" xfId="10521" xr:uid="{A535E6E1-EAD9-485A-B7DB-CCBE865D892D}"/>
    <cellStyle name="Salida 9 3 2" xfId="4100" xr:uid="{EA226269-6A15-42AB-94FC-F515C6D3A4A0}"/>
    <cellStyle name="Salida 9 3 3" xfId="3251" xr:uid="{5EF731A0-D89B-4C44-951A-4C0146BF844B}"/>
    <cellStyle name="Salida 9 3 4" xfId="3943" xr:uid="{1D6B17BA-C89C-426A-AC47-11FE6BDCB89D}"/>
    <cellStyle name="Salida 9 3 5" xfId="7990" xr:uid="{BEDD05B3-5FA6-44C5-9B94-3A4975B749AE}"/>
    <cellStyle name="Salida 9 3 6" xfId="8164" xr:uid="{E5064006-8AA5-4EC2-A245-702C032FD735}"/>
    <cellStyle name="Salida 9 3 7" xfId="11679" xr:uid="{9B1012A4-8EC7-465A-AD2C-9F3B20E7C439}"/>
    <cellStyle name="Salida 9 3 8" xfId="3391" xr:uid="{0EF58D0A-3AE2-4724-859A-4C6A0FCF9018}"/>
    <cellStyle name="Salida 9 3 9" xfId="12939" xr:uid="{FAECEC0F-43EC-48B3-B1E5-26C2EA07627F}"/>
    <cellStyle name="Salida 9 4" xfId="1476" xr:uid="{00000000-0005-0000-0000-0000C4060000}"/>
    <cellStyle name="Salida 9 4 10" xfId="13799" xr:uid="{8E0D1B03-583F-4AF9-83DE-A09520F1B82A}"/>
    <cellStyle name="Salida 9 4 2" xfId="4101" xr:uid="{4C306A1B-E0E6-4261-9EF1-8019655719CF}"/>
    <cellStyle name="Salida 9 4 3" xfId="3250" xr:uid="{84DF2C4F-F055-4E8A-9324-84A5229F23E1}"/>
    <cellStyle name="Salida 9 4 4" xfId="3944" xr:uid="{03885156-6A9B-4F56-9CD3-A83BC025E691}"/>
    <cellStyle name="Salida 9 4 5" xfId="6660" xr:uid="{29AE3DD0-55C6-4AE3-965C-7876A950BB2B}"/>
    <cellStyle name="Salida 9 4 6" xfId="6675" xr:uid="{03B9FA2C-9490-48F0-A5C7-737CC76EB0A3}"/>
    <cellStyle name="Salida 9 4 7" xfId="7473" xr:uid="{115DB7BB-57B0-4049-8B03-856A18DCCE39}"/>
    <cellStyle name="Salida 9 4 8" xfId="11549" xr:uid="{A7DF0BB7-0C2D-451C-BC68-1366B2BD3FE5}"/>
    <cellStyle name="Salida 9 4 9" xfId="6395" xr:uid="{45DA66D0-58F7-4D28-BC62-F95938A091CE}"/>
    <cellStyle name="Salida 9 5" xfId="1477" xr:uid="{00000000-0005-0000-0000-0000C5060000}"/>
    <cellStyle name="Salida 9 5 10" xfId="12812" xr:uid="{43FBD2EA-0A00-4063-A32F-F219B67BE36F}"/>
    <cellStyle name="Salida 9 5 2" xfId="4102" xr:uid="{14E246E1-0FE0-4602-BEC3-A9FC091A73C2}"/>
    <cellStyle name="Salida 9 5 3" xfId="3249" xr:uid="{FC29BC64-90D0-4E1B-874F-2A132C6657C9}"/>
    <cellStyle name="Salida 9 5 4" xfId="3945" xr:uid="{B978B0E3-05DF-468D-AB1C-1B05B2D850FF}"/>
    <cellStyle name="Salida 9 5 5" xfId="3347" xr:uid="{4FEDF5BF-321E-4EDA-9C9B-EACA6B663798}"/>
    <cellStyle name="Salida 9 5 6" xfId="7880" xr:uid="{A7E2D9E3-AC47-4A73-B141-93C303CE80AA}"/>
    <cellStyle name="Salida 9 5 7" xfId="4815" xr:uid="{F78C6EEB-66EF-4BFB-900B-5363B6370B45}"/>
    <cellStyle name="Salida 9 5 8" xfId="10105" xr:uid="{C120835C-6D77-4DC3-9FAD-B4D10C99064A}"/>
    <cellStyle name="Salida 9 5 9" xfId="12940" xr:uid="{806D6E37-1CB0-4F8D-91B4-9364E5F7C197}"/>
    <cellStyle name="Salida 9 6" xfId="4098" xr:uid="{F08671FC-AB92-4C85-9C58-66A25854797A}"/>
    <cellStyle name="Salida 9 7" xfId="3253" xr:uid="{05DF15BD-013D-49D8-9C7B-4F9E820398EC}"/>
    <cellStyle name="Salida 9 8" xfId="3941" xr:uid="{E15067D3-0D70-4D86-A759-12CBE945BF02}"/>
    <cellStyle name="Salida 9 9" xfId="7991" xr:uid="{606DED10-77B9-43BD-A55C-0614A9CE3ECA}"/>
    <cellStyle name="SAPBEXaggData" xfId="1478" xr:uid="{00000000-0005-0000-0000-0000C6060000}"/>
    <cellStyle name="SAPBEXaggData 10" xfId="1479" xr:uid="{00000000-0005-0000-0000-0000C7060000}"/>
    <cellStyle name="SAPBEXaggData 10 10" xfId="10087" xr:uid="{8FABA9F0-6050-4DA2-B512-693CC10B1097}"/>
    <cellStyle name="SAPBEXaggData 10 11" xfId="12657" xr:uid="{4F9F6D89-9EDA-45F6-8918-4AA4A4335B82}"/>
    <cellStyle name="SAPBEXaggData 10 12" xfId="14045" xr:uid="{85974EC1-E745-46B6-9740-C354D07EB90B}"/>
    <cellStyle name="SAPBEXaggData 10 2" xfId="5544" xr:uid="{8C1ECEBB-61E9-4D12-93F0-8B811D8A3F9F}"/>
    <cellStyle name="SAPBEXaggData 10 2 10" xfId="15614" xr:uid="{D5D3F10A-1D6D-4BA9-9BF3-1179D53D4F66}"/>
    <cellStyle name="SAPBEXaggData 10 2 2" xfId="7015" xr:uid="{382DA8ED-AD2B-4C1C-A178-D8AC4137F86F}"/>
    <cellStyle name="SAPBEXaggData 10 2 3" xfId="8236" xr:uid="{73A6F632-6908-4702-B3F2-9A9209524FB8}"/>
    <cellStyle name="SAPBEXaggData 10 2 4" xfId="9488" xr:uid="{3282CE56-85AE-4FF7-927D-B9306B5E8C86}"/>
    <cellStyle name="SAPBEXaggData 10 2 5" xfId="10722" xr:uid="{E8D231B6-CF09-4685-B298-B628627B28A8}"/>
    <cellStyle name="SAPBEXaggData 10 2 6" xfId="11881" xr:uid="{78DB5DC1-8517-4A00-84E7-E1A49B4BA68F}"/>
    <cellStyle name="SAPBEXaggData 10 2 7" xfId="13009" xr:uid="{6210863A-803D-410B-AFDB-3DC957435D84}"/>
    <cellStyle name="SAPBEXaggData 10 2 8" xfId="14116" xr:uid="{7D29D386-7E66-4DC8-A21B-EF0655E06445}"/>
    <cellStyle name="SAPBEXaggData 10 2 9" xfId="15022" xr:uid="{A31181FE-EB7E-46D5-8C62-E2EF5E1B094F}"/>
    <cellStyle name="SAPBEXaggData 10 3" xfId="4104" xr:uid="{62B69689-6F3A-45FD-9F01-A2523D042EBC}"/>
    <cellStyle name="SAPBEXaggData 10 4" xfId="3107" xr:uid="{EE1241BB-460C-436F-ABE0-91FEC824C4ED}"/>
    <cellStyle name="SAPBEXaggData 10 5" xfId="3947" xr:uid="{1018FC3B-0073-4F16-BD30-9C5B916D98CF}"/>
    <cellStyle name="SAPBEXaggData 10 6" xfId="7989" xr:uid="{A0988ACC-D0DD-40C4-9233-CE8AEAC32B30}"/>
    <cellStyle name="SAPBEXaggData 10 7" xfId="7881" xr:uid="{5739BEB5-6D86-4754-BB4C-219565E307D5}"/>
    <cellStyle name="SAPBEXaggData 10 8" xfId="3376" xr:uid="{82DF06DB-7098-4829-BB2F-1AB1DAFB86E1}"/>
    <cellStyle name="SAPBEXaggData 10 9" xfId="11678" xr:uid="{CBF8F309-0D30-4DEC-9A17-CACBF9AFFBAA}"/>
    <cellStyle name="SAPBEXaggData 11" xfId="1480" xr:uid="{00000000-0005-0000-0000-0000C8060000}"/>
    <cellStyle name="SAPBEXaggData 11 10" xfId="10092" xr:uid="{C6DF3F50-986D-4EFB-944C-E58FCCC77C41}"/>
    <cellStyle name="SAPBEXaggData 11 11" xfId="12658" xr:uid="{B36872E6-7ED3-4372-A889-966DAEE17EA3}"/>
    <cellStyle name="SAPBEXaggData 11 12" xfId="11541" xr:uid="{9D028C6E-308A-4D60-823A-0E8448FE8B36}"/>
    <cellStyle name="SAPBEXaggData 11 2" xfId="5545" xr:uid="{5AFD032E-54B7-47F9-A5EB-E8CAAEC27903}"/>
    <cellStyle name="SAPBEXaggData 11 2 10" xfId="15615" xr:uid="{3CFC6AB8-7AF0-4ED5-ACCC-CDC18A36751C}"/>
    <cellStyle name="SAPBEXaggData 11 2 2" xfId="7016" xr:uid="{5164AF8B-A083-4FF1-BB0D-3346017AB3B0}"/>
    <cellStyle name="SAPBEXaggData 11 2 3" xfId="8237" xr:uid="{5DBAEFDD-28FC-42BA-B8ED-0718FA694B31}"/>
    <cellStyle name="SAPBEXaggData 11 2 4" xfId="9489" xr:uid="{3F99D059-4767-4E69-BEF6-CA963C12B73F}"/>
    <cellStyle name="SAPBEXaggData 11 2 5" xfId="10723" xr:uid="{547955DD-E948-4672-810A-9AB2FCF32358}"/>
    <cellStyle name="SAPBEXaggData 11 2 6" xfId="11882" xr:uid="{7563DD87-EBA4-42D8-BA34-ACD7B9868D3D}"/>
    <cellStyle name="SAPBEXaggData 11 2 7" xfId="13010" xr:uid="{5590324E-CA5D-400D-9A7E-CEF3650C2058}"/>
    <cellStyle name="SAPBEXaggData 11 2 8" xfId="14117" xr:uid="{2A9AB602-1015-4B1D-A355-33B7A8EE2F2C}"/>
    <cellStyle name="SAPBEXaggData 11 2 9" xfId="15023" xr:uid="{D1BDEF30-A1CE-4919-B253-B21B960AFCD8}"/>
    <cellStyle name="SAPBEXaggData 11 3" xfId="4105" xr:uid="{F59870C5-BEF5-41A1-B995-D46C4CA2A478}"/>
    <cellStyle name="SAPBEXaggData 11 4" xfId="5104" xr:uid="{01584EA7-5194-46FA-8C03-DDCE22D0E77D}"/>
    <cellStyle name="SAPBEXaggData 11 5" xfId="3948" xr:uid="{3A3E3D8D-BB11-4AFB-9B3E-64E8C93D3D28}"/>
    <cellStyle name="SAPBEXaggData 11 6" xfId="6661" xr:uid="{E2CB05B5-DEB9-43C2-8C47-143809005CFC}"/>
    <cellStyle name="SAPBEXaggData 11 7" xfId="6374" xr:uid="{443F4B5A-F1CC-4B6C-AA20-80F1C1CA2EFD}"/>
    <cellStyle name="SAPBEXaggData 11 8" xfId="9420" xr:uid="{27AFC6FE-2174-4E17-B07A-982BE607B298}"/>
    <cellStyle name="SAPBEXaggData 11 9" xfId="4816" xr:uid="{72CE1194-0B3C-477C-97A4-0505A1E694D8}"/>
    <cellStyle name="SAPBEXaggData 12" xfId="1481" xr:uid="{00000000-0005-0000-0000-0000C9060000}"/>
    <cellStyle name="SAPBEXaggData 12 10" xfId="11819" xr:uid="{9754721B-5792-4A9F-B40B-4F6061A85579}"/>
    <cellStyle name="SAPBEXaggData 12 11" xfId="10637" xr:uid="{5295BD12-E8FD-4ABF-927C-E3BEA82B78AA}"/>
    <cellStyle name="SAPBEXaggData 12 12" xfId="14046" xr:uid="{3C6E4110-424A-4352-B796-1EF8B2FE3286}"/>
    <cellStyle name="SAPBEXaggData 12 2" xfId="5546" xr:uid="{6B64918D-955E-41B4-A09A-850457F2EF96}"/>
    <cellStyle name="SAPBEXaggData 12 2 10" xfId="15616" xr:uid="{1AAAD430-A2C0-44EA-85AF-612B82252656}"/>
    <cellStyle name="SAPBEXaggData 12 2 2" xfId="7017" xr:uid="{8203A971-1DEB-4DB0-827F-2B0544B0FDCE}"/>
    <cellStyle name="SAPBEXaggData 12 2 3" xfId="8238" xr:uid="{96CC8DCC-8392-45E9-AC9E-11E0DEC044B7}"/>
    <cellStyle name="SAPBEXaggData 12 2 4" xfId="9490" xr:uid="{83096C56-8401-437A-AC7B-3CFE3643B378}"/>
    <cellStyle name="SAPBEXaggData 12 2 5" xfId="10724" xr:uid="{493265F6-D3BE-4F8A-A524-F5A9DD1D0DE1}"/>
    <cellStyle name="SAPBEXaggData 12 2 6" xfId="11883" xr:uid="{A84B9D03-7660-4243-AFE9-EF83F74BE838}"/>
    <cellStyle name="SAPBEXaggData 12 2 7" xfId="13011" xr:uid="{6FEAE165-F153-455B-8685-2FA5603D5B8A}"/>
    <cellStyle name="SAPBEXaggData 12 2 8" xfId="14118" xr:uid="{36399CC1-6CE7-4F69-BAB4-E4E25B0AC0F4}"/>
    <cellStyle name="SAPBEXaggData 12 2 9" xfId="15024" xr:uid="{E5FF959B-470A-4D6A-8049-26A690EEF0FC}"/>
    <cellStyle name="SAPBEXaggData 12 3" xfId="4106" xr:uid="{B56D20F9-DE11-4B75-8150-7A87737C0B80}"/>
    <cellStyle name="SAPBEXaggData 12 4" xfId="5103" xr:uid="{3E169B3C-D4DD-4D4C-8918-439589ED1B73}"/>
    <cellStyle name="SAPBEXaggData 12 5" xfId="3949" xr:uid="{1096FD0C-53A0-498D-8EAD-93A14E2445AE}"/>
    <cellStyle name="SAPBEXaggData 12 6" xfId="7987" xr:uid="{3CC40323-E21D-4B3B-B55B-BB45F68DA8AF}"/>
    <cellStyle name="SAPBEXaggData 12 7" xfId="6807" xr:uid="{4F877C3A-AB8B-47F9-A85E-DD254C292C4B}"/>
    <cellStyle name="SAPBEXaggData 12 8" xfId="9421" xr:uid="{16D1B495-68A2-472D-8B1C-3E6068D57A9C}"/>
    <cellStyle name="SAPBEXaggData 12 9" xfId="11676" xr:uid="{25C4AD25-4202-493A-BED9-AB9BA9068710}"/>
    <cellStyle name="SAPBEXaggData 13" xfId="1482" xr:uid="{00000000-0005-0000-0000-0000CA060000}"/>
    <cellStyle name="SAPBEXaggData 13 10" xfId="9989" xr:uid="{16564CD6-DE54-409D-9FBC-DE4E8697F3FF}"/>
    <cellStyle name="SAPBEXaggData 13 11" xfId="13899" xr:uid="{5C2B1B8A-B5C9-4D6E-A1C0-A0828F10B37B}"/>
    <cellStyle name="SAPBEXaggData 13 12" xfId="12811" xr:uid="{3198DB2F-591D-4112-82AC-1FBB87EE299A}"/>
    <cellStyle name="SAPBEXaggData 13 2" xfId="5547" xr:uid="{778195DA-CB6D-416D-B2A1-85C896D9B233}"/>
    <cellStyle name="SAPBEXaggData 13 2 10" xfId="15617" xr:uid="{1438D7AE-5943-4886-B34F-E4EF31B149AA}"/>
    <cellStyle name="SAPBEXaggData 13 2 2" xfId="7018" xr:uid="{B4B98EC7-6038-4058-AA6C-969826323188}"/>
    <cellStyle name="SAPBEXaggData 13 2 3" xfId="8239" xr:uid="{4A26A946-27D3-489B-AC1D-F64437F833E1}"/>
    <cellStyle name="SAPBEXaggData 13 2 4" xfId="9491" xr:uid="{0FC08789-FEBE-4300-8A25-A43556D07028}"/>
    <cellStyle name="SAPBEXaggData 13 2 5" xfId="10725" xr:uid="{8F0EEBF4-1787-4EB6-8334-A4E05CE28F70}"/>
    <cellStyle name="SAPBEXaggData 13 2 6" xfId="11884" xr:uid="{5ECE2F96-9696-436C-8EA1-ADADE7BD8281}"/>
    <cellStyle name="SAPBEXaggData 13 2 7" xfId="13012" xr:uid="{ABFC8133-F1DD-4D34-9D5C-FAF90F3A8302}"/>
    <cellStyle name="SAPBEXaggData 13 2 8" xfId="14119" xr:uid="{27EB371C-F0FD-44BD-B355-E6D27522C178}"/>
    <cellStyle name="SAPBEXaggData 13 2 9" xfId="15025" xr:uid="{911D4C3A-8485-4268-8678-C053D4B8B069}"/>
    <cellStyle name="SAPBEXaggData 13 3" xfId="4107" xr:uid="{E99B81A1-81CD-4EDB-AC0D-D9EB1E0869ED}"/>
    <cellStyle name="SAPBEXaggData 13 4" xfId="5102" xr:uid="{1578AF95-66B3-43C5-B408-68049656C064}"/>
    <cellStyle name="SAPBEXaggData 13 5" xfId="6767" xr:uid="{E05114D2-1119-4946-A17D-75CE64747FD0}"/>
    <cellStyle name="SAPBEXaggData 13 6" xfId="3346" xr:uid="{2BEDCBF2-850D-4036-A6D1-ECC8A211B8DC}"/>
    <cellStyle name="SAPBEXaggData 13 7" xfId="5133" xr:uid="{F2CAD3F0-847F-4BD9-8A67-81F80FDECEAC}"/>
    <cellStyle name="SAPBEXaggData 13 8" xfId="9125" xr:uid="{D22C7547-0A8B-4C93-9BD3-24B6FE8C0BE1}"/>
    <cellStyle name="SAPBEXaggData 13 9" xfId="4817" xr:uid="{29FC27E1-24D7-40B6-A0F2-A0774C7311BB}"/>
    <cellStyle name="SAPBEXaggData 14" xfId="2694" xr:uid="{00000000-0005-0000-0000-0000CB060000}"/>
    <cellStyle name="SAPBEXaggData 15" xfId="2736" xr:uid="{00000000-0005-0000-0000-0000CC060000}"/>
    <cellStyle name="SAPBEXaggData 16" xfId="2783" xr:uid="{A34677F4-A916-4180-AB64-28AEED81109E}"/>
    <cellStyle name="SAPBEXaggData 17" xfId="2835" xr:uid="{CF252AAF-1714-4E7B-A4F7-11045EED5F75}"/>
    <cellStyle name="SAPBEXaggData 18" xfId="2872" xr:uid="{11F2F828-8440-44EC-9DF6-582450C46C4D}"/>
    <cellStyle name="SAPBEXaggData 19" xfId="2916" xr:uid="{12854F13-C067-4988-AADE-B9066AFAD7AD}"/>
    <cellStyle name="SAPBEXaggData 2" xfId="1483" xr:uid="{00000000-0005-0000-0000-0000CD060000}"/>
    <cellStyle name="SAPBEXaggData 2 10" xfId="11675" xr:uid="{AE1D70EC-B64E-4589-91F7-9B4986E58FB3}"/>
    <cellStyle name="SAPBEXaggData 2 11" xfId="9176" xr:uid="{6BA04919-1250-4BEB-94D6-5837EC5F27F0}"/>
    <cellStyle name="SAPBEXaggData 2 12" xfId="12659" xr:uid="{6937F6D5-84B2-43DB-9F71-EDFD005CD702}"/>
    <cellStyle name="SAPBEXaggData 2 13" xfId="14047" xr:uid="{AB06170E-5038-4842-9CDB-50B37D977ED9}"/>
    <cellStyle name="SAPBEXaggData 2 2" xfId="1484" xr:uid="{00000000-0005-0000-0000-0000CE060000}"/>
    <cellStyle name="SAPBEXaggData 2 2 10" xfId="10169" xr:uid="{27305710-32B2-4C64-9773-9CC4C4192501}"/>
    <cellStyle name="SAPBEXaggData 2 2 11" xfId="13898" xr:uid="{98A107A6-CF6A-4749-B00E-2C86932851FF}"/>
    <cellStyle name="SAPBEXaggData 2 2 12" xfId="14048" xr:uid="{1B92D761-0F02-46E9-8FA1-513BA0D80201}"/>
    <cellStyle name="SAPBEXaggData 2 2 2" xfId="1485" xr:uid="{00000000-0005-0000-0000-0000CF060000}"/>
    <cellStyle name="SAPBEXaggData 2 2 2 10" xfId="12773" xr:uid="{7F502B33-7930-4F25-A5A2-71EB725B953E}"/>
    <cellStyle name="SAPBEXaggData 2 2 2 11" xfId="10636" xr:uid="{4AE62FA0-8CB0-4E6F-8CF3-9579124A4AF4}"/>
    <cellStyle name="SAPBEXaggData 2 2 2 12" xfId="14842" xr:uid="{CDB4B1D0-2789-42C5-9173-B1303FC369A1}"/>
    <cellStyle name="SAPBEXaggData 2 2 2 2" xfId="5549" xr:uid="{E8460AE9-6E50-42BD-B2CC-1790FA26A881}"/>
    <cellStyle name="SAPBEXaggData 2 2 2 2 10" xfId="15619" xr:uid="{F36E6BC1-5699-48AB-B339-3C5FD4B42184}"/>
    <cellStyle name="SAPBEXaggData 2 2 2 2 2" xfId="7020" xr:uid="{26AAA8EE-B633-45AD-9481-A1C3F6B1DF7C}"/>
    <cellStyle name="SAPBEXaggData 2 2 2 2 3" xfId="8241" xr:uid="{09705F92-85C4-4965-994D-4DD1FE624E3A}"/>
    <cellStyle name="SAPBEXaggData 2 2 2 2 4" xfId="9493" xr:uid="{05734E90-2F7C-4AA8-893F-2D2D2014BD97}"/>
    <cellStyle name="SAPBEXaggData 2 2 2 2 5" xfId="10727" xr:uid="{FFE987EE-EFB6-40BD-89B9-912B0CC7B0CF}"/>
    <cellStyle name="SAPBEXaggData 2 2 2 2 6" xfId="11886" xr:uid="{DD323F60-3B28-4BE3-941B-57D990EBB5E5}"/>
    <cellStyle name="SAPBEXaggData 2 2 2 2 7" xfId="13014" xr:uid="{02DE21ED-FD4D-4CA3-A184-E2CD73E733EA}"/>
    <cellStyle name="SAPBEXaggData 2 2 2 2 8" xfId="14121" xr:uid="{80D0C1C6-37D8-4079-9C55-CD97F977CBC4}"/>
    <cellStyle name="SAPBEXaggData 2 2 2 2 9" xfId="15027" xr:uid="{5CEA985A-D6FF-4E2B-8C58-41916A60A56C}"/>
    <cellStyle name="SAPBEXaggData 2 2 2 3" xfId="4110" xr:uid="{C327D40A-4066-4291-9AD5-3E4A345A5E97}"/>
    <cellStyle name="SAPBEXaggData 2 2 2 4" xfId="3245" xr:uid="{60645F27-2534-46CB-BB80-98C24820AD67}"/>
    <cellStyle name="SAPBEXaggData 2 2 2 5" xfId="3951" xr:uid="{11658C01-2A52-42EC-9874-F2BA616FA1F1}"/>
    <cellStyle name="SAPBEXaggData 2 2 2 6" xfId="7985" xr:uid="{2BC47AB8-2541-4DF7-89FF-A07FD8F85627}"/>
    <cellStyle name="SAPBEXaggData 2 2 2 7" xfId="9243" xr:uid="{765991AE-B261-48B2-9374-FBEAA073568F}"/>
    <cellStyle name="SAPBEXaggData 2 2 2 8" xfId="10482" xr:uid="{69ACE606-F99D-44C3-AFA6-21D4105D3BB1}"/>
    <cellStyle name="SAPBEXaggData 2 2 2 9" xfId="11674" xr:uid="{2610904E-93A2-4D67-B805-AE3A465F5067}"/>
    <cellStyle name="SAPBEXaggData 2 2 3" xfId="4109" xr:uid="{BF034A18-155C-435F-9AF2-5C3879AF1A60}"/>
    <cellStyle name="SAPBEXaggData 2 2 4" xfId="3246" xr:uid="{721EE853-E6C7-48DB-A54A-F34BBB3E2D68}"/>
    <cellStyle name="SAPBEXaggData 2 2 5" xfId="6766" xr:uid="{2972C2E8-883D-4094-B96C-99F4A359EA57}"/>
    <cellStyle name="SAPBEXaggData 2 2 6" xfId="3345" xr:uid="{2EE5EE7B-0905-422B-B23F-864E6BFC1543}"/>
    <cellStyle name="SAPBEXaggData 2 2 7" xfId="6806" xr:uid="{BAAD16BA-86FF-42AD-8316-A0BBA6E92727}"/>
    <cellStyle name="SAPBEXaggData 2 2 8" xfId="3375" xr:uid="{37A6185C-23A4-458D-A731-9909BA80D5F3}"/>
    <cellStyle name="SAPBEXaggData 2 2 9" xfId="9142" xr:uid="{210E207F-0542-4918-A01D-BA8E20DCBA5C}"/>
    <cellStyle name="SAPBEXaggData 2 3" xfId="5548" xr:uid="{1DD80622-1A14-4307-AC1E-1F2C154A579A}"/>
    <cellStyle name="SAPBEXaggData 2 3 10" xfId="15618" xr:uid="{243040BF-F9F8-46DA-B96E-E63A76178113}"/>
    <cellStyle name="SAPBEXaggData 2 3 2" xfId="7019" xr:uid="{F97A9E13-FC12-4954-86DA-0C5E2F4DB423}"/>
    <cellStyle name="SAPBEXaggData 2 3 3" xfId="8240" xr:uid="{276D7245-4C99-4F0D-80BA-F72602D2C66A}"/>
    <cellStyle name="SAPBEXaggData 2 3 4" xfId="9492" xr:uid="{AC97EE5C-B867-4838-B535-3D1DF540F86C}"/>
    <cellStyle name="SAPBEXaggData 2 3 5" xfId="10726" xr:uid="{5A7E0248-1C94-46B0-9E7C-973E06F418E6}"/>
    <cellStyle name="SAPBEXaggData 2 3 6" xfId="11885" xr:uid="{64A8E844-4493-4350-BE75-8CBF2E765A46}"/>
    <cellStyle name="SAPBEXaggData 2 3 7" xfId="13013" xr:uid="{017CB2A5-0152-4CC6-B9ED-9F12BAB0DEA6}"/>
    <cellStyle name="SAPBEXaggData 2 3 8" xfId="14120" xr:uid="{82062D25-3816-4F67-B46D-29113527D45E}"/>
    <cellStyle name="SAPBEXaggData 2 3 9" xfId="15026" xr:uid="{E6756279-B929-4601-8E85-13FFA80683E7}"/>
    <cellStyle name="SAPBEXaggData 2 4" xfId="4108" xr:uid="{C5406CCC-5F0A-434A-A26E-0EA220021234}"/>
    <cellStyle name="SAPBEXaggData 2 5" xfId="3247" xr:uid="{091CF6CE-493C-4822-9140-DDEB93B3CB49}"/>
    <cellStyle name="SAPBEXaggData 2 6" xfId="3950" xr:uid="{95C50909-EC91-44E4-8300-83145EB88E30}"/>
    <cellStyle name="SAPBEXaggData 2 7" xfId="7986" xr:uid="{327BFDD4-D8F9-4299-A653-28BA2DB95E48}"/>
    <cellStyle name="SAPBEXaggData 2 8" xfId="7882" xr:uid="{5A10B0B4-48F4-498C-9DA7-3A76B15CB51C}"/>
    <cellStyle name="SAPBEXaggData 2 9" xfId="9126" xr:uid="{4901A6C9-0CA0-4BF3-8F26-88DDA8128CEA}"/>
    <cellStyle name="SAPBEXaggData 20" xfId="2960" xr:uid="{192EBDCC-EF0E-4DC6-9DB5-F137D787A765}"/>
    <cellStyle name="SAPBEXaggData 21" xfId="4103" xr:uid="{4A6B3A59-2956-493F-81D1-9604006844BF}"/>
    <cellStyle name="SAPBEXaggData 22" xfId="3248" xr:uid="{6BD1AD60-6EC0-4CAF-A503-E5B7C1AE64EE}"/>
    <cellStyle name="SAPBEXaggData 23" xfId="3946" xr:uid="{47A9E4CA-2A68-4D93-BC2E-3EEE2446DC1C}"/>
    <cellStyle name="SAPBEXaggData 24" xfId="7988" xr:uid="{313EB5EE-4594-4A58-9FF9-1D3AF363C108}"/>
    <cellStyle name="SAPBEXaggData 25" xfId="6401" xr:uid="{B75C69D9-71A7-4F91-886E-FD1A995821EC}"/>
    <cellStyle name="SAPBEXaggData 26" xfId="9419" xr:uid="{AE526DCC-84AA-4357-AEA2-FD16D552389E}"/>
    <cellStyle name="SAPBEXaggData 27" xfId="11677" xr:uid="{C9838D35-59E7-4A01-AB0C-957E5036F19E}"/>
    <cellStyle name="SAPBEXaggData 28" xfId="10090" xr:uid="{F8B3D0EC-90F1-4415-8172-6F7704DC2AB7}"/>
    <cellStyle name="SAPBEXaggData 29" xfId="12941" xr:uid="{F9DD16FB-7AF3-43AE-899E-AD5F1F7A9717}"/>
    <cellStyle name="SAPBEXaggData 3" xfId="1486" xr:uid="{00000000-0005-0000-0000-0000D0060000}"/>
    <cellStyle name="SAPBEXaggData 3 10" xfId="10108" xr:uid="{87B62A98-1043-4F8E-8167-AD5D87BA9BE3}"/>
    <cellStyle name="SAPBEXaggData 3 11" xfId="7857" xr:uid="{007D2968-A3F8-416C-921C-3B7198D139EA}"/>
    <cellStyle name="SAPBEXaggData 3 12" xfId="13801" xr:uid="{1CFEF91A-E247-4E95-B814-04A702F36F1A}"/>
    <cellStyle name="SAPBEXaggData 3 2" xfId="5550" xr:uid="{3CE6F687-7A80-49F2-A24A-3414D798E3CB}"/>
    <cellStyle name="SAPBEXaggData 3 2 10" xfId="15620" xr:uid="{3F6FBAEE-4E12-4E24-B064-8ABECDD8A113}"/>
    <cellStyle name="SAPBEXaggData 3 2 2" xfId="7021" xr:uid="{A09F05C8-3AF9-43C7-B500-24BB2539D9AB}"/>
    <cellStyle name="SAPBEXaggData 3 2 3" xfId="8242" xr:uid="{DFCA7F11-CAF9-4D5A-A398-EA74A7699CC9}"/>
    <cellStyle name="SAPBEXaggData 3 2 4" xfId="9494" xr:uid="{B6D50F32-69C4-4270-886B-E2C1038F8E87}"/>
    <cellStyle name="SAPBEXaggData 3 2 5" xfId="10728" xr:uid="{F3443728-B033-404A-ADA5-7DC9AADFDE63}"/>
    <cellStyle name="SAPBEXaggData 3 2 6" xfId="11887" xr:uid="{38C31D61-3D8C-4FAA-9B0E-DADA46920E8E}"/>
    <cellStyle name="SAPBEXaggData 3 2 7" xfId="13015" xr:uid="{5C259F1D-5A59-4411-9BB2-E5973B3224CA}"/>
    <cellStyle name="SAPBEXaggData 3 2 8" xfId="14122" xr:uid="{1DCE7A79-5A0D-45BF-92D9-D54928B9D50A}"/>
    <cellStyle name="SAPBEXaggData 3 2 9" xfId="15028" xr:uid="{49E4BC5B-2E2E-4A19-8CF2-7D4563969610}"/>
    <cellStyle name="SAPBEXaggData 3 3" xfId="4111" xr:uid="{C9CFCF2F-833E-4BE2-AFD6-C1387A9C161A}"/>
    <cellStyle name="SAPBEXaggData 3 4" xfId="3244" xr:uid="{626C7A90-0595-458F-90E8-42D66EE3886C}"/>
    <cellStyle name="SAPBEXaggData 3 5" xfId="3952" xr:uid="{0B8ABC14-D06E-4778-B1B3-798CD2977950}"/>
    <cellStyle name="SAPBEXaggData 3 6" xfId="3344" xr:uid="{E98D614A-4211-4677-AD32-9AB0C42D0596}"/>
    <cellStyle name="SAPBEXaggData 3 7" xfId="7883" xr:uid="{3949D085-1D2B-4B03-9DB0-2917E2201EF8}"/>
    <cellStyle name="SAPBEXaggData 3 8" xfId="9127" xr:uid="{F1C8327B-7705-4B62-94C1-79A8E1389A69}"/>
    <cellStyle name="SAPBEXaggData 3 9" xfId="10351" xr:uid="{7D83D2DC-DED0-4531-9D6F-7E760B1385F7}"/>
    <cellStyle name="SAPBEXaggData 30" xfId="13800" xr:uid="{5F6CFFD9-07AA-4CED-893C-6F47264B5D7B}"/>
    <cellStyle name="SAPBEXaggData 31" xfId="15871" xr:uid="{DCD4ACD9-BE3E-4CB9-9E50-3AED056831A8}"/>
    <cellStyle name="SAPBEXaggData 4" xfId="1487" xr:uid="{00000000-0005-0000-0000-0000D1060000}"/>
    <cellStyle name="SAPBEXaggData 4 10" xfId="12772" xr:uid="{3C361497-AFF1-4653-8FD1-C531244A672F}"/>
    <cellStyle name="SAPBEXaggData 4 11" xfId="13896" xr:uid="{592BFDFB-D599-4F42-A252-5FC11834F4AA}"/>
    <cellStyle name="SAPBEXaggData 4 12" xfId="14841" xr:uid="{49A92FBF-F8E6-4301-9157-65D24FD51449}"/>
    <cellStyle name="SAPBEXaggData 4 2" xfId="5551" xr:uid="{B514F7FB-1C05-4F3A-B31B-9C9912493C0C}"/>
    <cellStyle name="SAPBEXaggData 4 2 10" xfId="15621" xr:uid="{53F9FD08-09A2-4102-82C1-29C26882B910}"/>
    <cellStyle name="SAPBEXaggData 4 2 2" xfId="7022" xr:uid="{78084D4B-DB2E-42CD-BA77-2221F46F147A}"/>
    <cellStyle name="SAPBEXaggData 4 2 3" xfId="8243" xr:uid="{B5391DB3-F4A9-460C-9823-47F002D1DD16}"/>
    <cellStyle name="SAPBEXaggData 4 2 4" xfId="9495" xr:uid="{2520F47C-7B51-4B6A-A281-E04692FB42FA}"/>
    <cellStyle name="SAPBEXaggData 4 2 5" xfId="10729" xr:uid="{B3392C85-AB02-4C1F-BA59-02FCDD177E68}"/>
    <cellStyle name="SAPBEXaggData 4 2 6" xfId="11888" xr:uid="{82289CA7-727C-41E8-9AB0-72792C9C0CFB}"/>
    <cellStyle name="SAPBEXaggData 4 2 7" xfId="13016" xr:uid="{1F867BC6-F416-40F0-B64A-60535E5E4D31}"/>
    <cellStyle name="SAPBEXaggData 4 2 8" xfId="14123" xr:uid="{5867FED8-52F5-4EF0-9FD3-05D8E3271989}"/>
    <cellStyle name="SAPBEXaggData 4 2 9" xfId="15029" xr:uid="{D78F609E-CE83-4391-9BF9-43B7A8BFAFA0}"/>
    <cellStyle name="SAPBEXaggData 4 3" xfId="4112" xr:uid="{D3C3F0FD-259B-4116-8117-622ECA3FF200}"/>
    <cellStyle name="SAPBEXaggData 4 4" xfId="3243" xr:uid="{F46A8E5C-7BAB-4747-B343-DB2EF2CC6763}"/>
    <cellStyle name="SAPBEXaggData 4 5" xfId="6764" xr:uid="{635109A9-FE03-4437-9BBC-1C1F14CED1A0}"/>
    <cellStyle name="SAPBEXaggData 4 6" xfId="3343" xr:uid="{2579C73C-A5A2-4B0C-8E9A-4BECB7985AC3}"/>
    <cellStyle name="SAPBEXaggData 4 7" xfId="9242" xr:uid="{1764ADD3-C050-4EC9-BC6C-28863D4EF3EC}"/>
    <cellStyle name="SAPBEXaggData 4 8" xfId="10481" xr:uid="{11477317-A4B8-4C10-8135-012D04A37575}"/>
    <cellStyle name="SAPBEXaggData 4 9" xfId="9287" xr:uid="{445A6B27-716C-404D-8109-70261A1717B3}"/>
    <cellStyle name="SAPBEXaggData 5" xfId="1488" xr:uid="{00000000-0005-0000-0000-0000D2060000}"/>
    <cellStyle name="SAPBEXaggData 5 10" xfId="10088" xr:uid="{70283379-19BF-409C-84C7-2A76A0AB7E35}"/>
    <cellStyle name="SAPBEXaggData 5 11" xfId="13897" xr:uid="{1D811B7C-84D4-46AA-89CD-6E20713804CD}"/>
    <cellStyle name="SAPBEXaggData 5 12" xfId="13802" xr:uid="{975A6B48-E095-4B3E-9D69-6CE7E6E35171}"/>
    <cellStyle name="SAPBEXaggData 5 2" xfId="5552" xr:uid="{7B86981A-4E79-48F6-B2D9-7780C18C6B20}"/>
    <cellStyle name="SAPBEXaggData 5 2 10" xfId="15622" xr:uid="{40B4F3F0-B089-4D92-A56C-B7BEEAC22A32}"/>
    <cellStyle name="SAPBEXaggData 5 2 2" xfId="7023" xr:uid="{32903FDE-33C1-4452-959C-D5BC76E71732}"/>
    <cellStyle name="SAPBEXaggData 5 2 3" xfId="8244" xr:uid="{34950B77-0C6E-4354-AC12-12B51350354A}"/>
    <cellStyle name="SAPBEXaggData 5 2 4" xfId="9496" xr:uid="{F1109B09-62EC-48CF-9C4D-45AD8ACDDE47}"/>
    <cellStyle name="SAPBEXaggData 5 2 5" xfId="10730" xr:uid="{C33AA68A-723B-434A-94D0-B8C91437B892}"/>
    <cellStyle name="SAPBEXaggData 5 2 6" xfId="11889" xr:uid="{D18CF157-4F38-42E4-AF15-246D2DA900D6}"/>
    <cellStyle name="SAPBEXaggData 5 2 7" xfId="13017" xr:uid="{07E96566-7C5C-4906-AD28-73D556CFDAF2}"/>
    <cellStyle name="SAPBEXaggData 5 2 8" xfId="14124" xr:uid="{3BFC965A-4372-4958-A642-74431C299D6F}"/>
    <cellStyle name="SAPBEXaggData 5 2 9" xfId="15030" xr:uid="{1D0E9341-D464-475D-84E1-DC0FE478031F}"/>
    <cellStyle name="SAPBEXaggData 5 3" xfId="4113" xr:uid="{B253743F-ECA4-4042-989D-E93EFB08FB0D}"/>
    <cellStyle name="SAPBEXaggData 5 4" xfId="3242" xr:uid="{12EEF482-7247-4A26-B9DB-FD9EF845F746}"/>
    <cellStyle name="SAPBEXaggData 5 5" xfId="6765" xr:uid="{D56B947C-0BEE-432B-A830-B5E5EA04F470}"/>
    <cellStyle name="SAPBEXaggData 5 6" xfId="3342" xr:uid="{3AAA375A-42CE-484A-8C19-337291B3D7D0}"/>
    <cellStyle name="SAPBEXaggData 5 7" xfId="5134" xr:uid="{FB6F0304-EDB2-41D3-B658-71DC30726F64}"/>
    <cellStyle name="SAPBEXaggData 5 8" xfId="3374" xr:uid="{43300FD5-DAAA-46D2-AA27-27DB6EBB2F4B}"/>
    <cellStyle name="SAPBEXaggData 5 9" xfId="10352" xr:uid="{D8D439F3-FD06-4B21-B22A-843B800DD92D}"/>
    <cellStyle name="SAPBEXaggData 6" xfId="1489" xr:uid="{00000000-0005-0000-0000-0000D3060000}"/>
    <cellStyle name="SAPBEXaggData 6 10" xfId="11550" xr:uid="{CC7E0BD0-9338-4893-8F39-36957FD1EC00}"/>
    <cellStyle name="SAPBEXaggData 6 11" xfId="10349" xr:uid="{7CB69983-6F4B-4BA4-B400-859F66094381}"/>
    <cellStyle name="SAPBEXaggData 6 12" xfId="11811" xr:uid="{69AF25E2-0841-41A0-895C-F3CB391E131C}"/>
    <cellStyle name="SAPBEXaggData 6 2" xfId="5553" xr:uid="{60A0682C-51FC-40A6-9DD8-CE3E297E012C}"/>
    <cellStyle name="SAPBEXaggData 6 2 10" xfId="15623" xr:uid="{CA612974-B9ED-40AC-8120-9F83FEA508EB}"/>
    <cellStyle name="SAPBEXaggData 6 2 2" xfId="7024" xr:uid="{371AB3FB-E563-47C4-B0B7-2512471D0F1F}"/>
    <cellStyle name="SAPBEXaggData 6 2 3" xfId="8245" xr:uid="{A1B20C03-480C-4935-BC2B-EE77FF6D68B0}"/>
    <cellStyle name="SAPBEXaggData 6 2 4" xfId="9497" xr:uid="{970C3D50-841C-449C-99BA-CD30CD3C4C5F}"/>
    <cellStyle name="SAPBEXaggData 6 2 5" xfId="10731" xr:uid="{8E7D6298-853A-49C5-9534-DFB3BC951DC6}"/>
    <cellStyle name="SAPBEXaggData 6 2 6" xfId="11890" xr:uid="{864FC209-DCB5-4324-B7BE-0DEEBFFBFB2C}"/>
    <cellStyle name="SAPBEXaggData 6 2 7" xfId="13018" xr:uid="{ACE5B35D-0D38-4AD2-A4A3-E140B9B57B84}"/>
    <cellStyle name="SAPBEXaggData 6 2 8" xfId="14125" xr:uid="{035FC1F8-6826-4ED5-97CD-DF7E08D1DA9A}"/>
    <cellStyle name="SAPBEXaggData 6 2 9" xfId="15031" xr:uid="{6CB322FB-7E0F-4911-9B1E-5D71B4B957E9}"/>
    <cellStyle name="SAPBEXaggData 6 3" xfId="4114" xr:uid="{551A5429-773D-4EB8-90ED-40A1E2D56FBC}"/>
    <cellStyle name="SAPBEXaggData 6 4" xfId="3106" xr:uid="{73A49FCA-5678-4E36-885F-08ECDC9AB5FE}"/>
    <cellStyle name="SAPBEXaggData 6 5" xfId="3953" xr:uid="{6C950F44-24E3-4C97-8BEC-917F59B8AD3B}"/>
    <cellStyle name="SAPBEXaggData 6 6" xfId="6679" xr:uid="{F1D79A91-DA93-4CE5-8401-27BF3725F3B9}"/>
    <cellStyle name="SAPBEXaggData 6 7" xfId="7884" xr:uid="{C5CC5069-BF49-4543-A8B7-9ED6B42F46DA}"/>
    <cellStyle name="SAPBEXaggData 6 8" xfId="3373" xr:uid="{24217506-1477-4374-B894-1F03C066863D}"/>
    <cellStyle name="SAPBEXaggData 6 9" xfId="10641" xr:uid="{5E2ADD6C-3F41-4EF1-8C9B-EED3E5154293}"/>
    <cellStyle name="SAPBEXaggData 7" xfId="1490" xr:uid="{00000000-0005-0000-0000-0000D4060000}"/>
    <cellStyle name="SAPBEXaggData 7 10" xfId="12770" xr:uid="{29E06009-35E7-4DCB-BEC1-F7C0BD31CFEB}"/>
    <cellStyle name="SAPBEXaggData 7 11" xfId="13895" xr:uid="{6D719560-C1A1-48E0-A92C-D1E39B42FD89}"/>
    <cellStyle name="SAPBEXaggData 7 12" xfId="14839" xr:uid="{896D2F38-B665-442A-8C4A-FC231DA3CFDB}"/>
    <cellStyle name="SAPBEXaggData 7 2" xfId="5554" xr:uid="{07190F8D-7D80-447C-BC67-B03385CD1A79}"/>
    <cellStyle name="SAPBEXaggData 7 2 10" xfId="15624" xr:uid="{1C510126-7E84-41EF-ABAF-581A60B0570C}"/>
    <cellStyle name="SAPBEXaggData 7 2 2" xfId="7025" xr:uid="{676F547B-5243-4A5D-8F6C-91F190219DA3}"/>
    <cellStyle name="SAPBEXaggData 7 2 3" xfId="8246" xr:uid="{488EC269-2B7F-40F8-9766-D00FF9B813A9}"/>
    <cellStyle name="SAPBEXaggData 7 2 4" xfId="9498" xr:uid="{2D83A449-DF2D-43CA-957D-AF06912671A8}"/>
    <cellStyle name="SAPBEXaggData 7 2 5" xfId="10732" xr:uid="{EDD658B3-28D2-470F-B9CC-9316372EDAA3}"/>
    <cellStyle name="SAPBEXaggData 7 2 6" xfId="11891" xr:uid="{22802DC6-77EF-4A69-8A52-641E10196B92}"/>
    <cellStyle name="SAPBEXaggData 7 2 7" xfId="13019" xr:uid="{4774703A-4AB8-4F28-B96C-C2F45754986E}"/>
    <cellStyle name="SAPBEXaggData 7 2 8" xfId="14126" xr:uid="{C7D96F78-AC10-4E56-85CB-FFEC8F8D1497}"/>
    <cellStyle name="SAPBEXaggData 7 2 9" xfId="15032" xr:uid="{1AB5F9AD-6DB5-40FE-BE5C-BE42127C82EC}"/>
    <cellStyle name="SAPBEXaggData 7 3" xfId="4115" xr:uid="{31DB0105-82F8-49BD-A8AB-A83ACC7B973F}"/>
    <cellStyle name="SAPBEXaggData 7 4" xfId="3105" xr:uid="{468A726F-5EA8-49FE-8900-A34A8C33BCC6}"/>
    <cellStyle name="SAPBEXaggData 7 5" xfId="6763" xr:uid="{A7A85364-37DE-46DE-BFAE-CF7216947226}"/>
    <cellStyle name="SAPBEXaggData 7 6" xfId="7984" xr:uid="{7ECD2D31-4BE2-4C95-80AF-A38882755875}"/>
    <cellStyle name="SAPBEXaggData 7 7" xfId="9240" xr:uid="{0C722824-5CD3-4726-A255-03AA89537636}"/>
    <cellStyle name="SAPBEXaggData 7 8" xfId="10479" xr:uid="{A5BEC5CD-F180-42D2-984C-E89A786AFB54}"/>
    <cellStyle name="SAPBEXaggData 7 9" xfId="11673" xr:uid="{57114934-BD3F-4333-9B80-7D7246BFB9BA}"/>
    <cellStyle name="SAPBEXaggData 8" xfId="1491" xr:uid="{00000000-0005-0000-0000-0000D5060000}"/>
    <cellStyle name="SAPBEXaggData 8 10" xfId="12771" xr:uid="{6E40E09D-49EE-4EFF-BEB3-B291BEFD35C2}"/>
    <cellStyle name="SAPBEXaggData 8 11" xfId="10638" xr:uid="{9BDDCAB5-982B-477E-8E41-2BD91799A145}"/>
    <cellStyle name="SAPBEXaggData 8 12" xfId="14840" xr:uid="{2378B3C5-25A9-41F1-A8D3-234118ADF31B}"/>
    <cellStyle name="SAPBEXaggData 8 2" xfId="5555" xr:uid="{D2C15B63-6EA0-48CE-8E3E-D2E39B740238}"/>
    <cellStyle name="SAPBEXaggData 8 2 10" xfId="15625" xr:uid="{F20AC914-B48C-4F96-B36D-C5AA562614C6}"/>
    <cellStyle name="SAPBEXaggData 8 2 2" xfId="7026" xr:uid="{416541CA-6481-48F7-BEBD-5CDB731920E2}"/>
    <cellStyle name="SAPBEXaggData 8 2 3" xfId="8247" xr:uid="{589B3AC0-1E32-4BDC-A24D-9CE23F42A524}"/>
    <cellStyle name="SAPBEXaggData 8 2 4" xfId="9499" xr:uid="{0C49BD0E-5D4A-43A8-89C2-6C7A0A45ACFF}"/>
    <cellStyle name="SAPBEXaggData 8 2 5" xfId="10733" xr:uid="{ADF28FF5-8895-4D69-9BF9-331E0A3B62CD}"/>
    <cellStyle name="SAPBEXaggData 8 2 6" xfId="11892" xr:uid="{2E98A2B5-FB44-4539-AC98-4B3991E0254C}"/>
    <cellStyle name="SAPBEXaggData 8 2 7" xfId="13020" xr:uid="{97864EB9-5217-4CA9-A2B8-0C94C4EF9DB0}"/>
    <cellStyle name="SAPBEXaggData 8 2 8" xfId="14127" xr:uid="{1272C2B8-5305-46C8-A8A2-5B6AC235C014}"/>
    <cellStyle name="SAPBEXaggData 8 2 9" xfId="15033" xr:uid="{21EFFAEF-F4F8-477F-8006-899907820970}"/>
    <cellStyle name="SAPBEXaggData 8 3" xfId="4116" xr:uid="{26E4017F-3752-4862-8351-383D909C6152}"/>
    <cellStyle name="SAPBEXaggData 8 4" xfId="3104" xr:uid="{FB6C9049-8003-4BC7-AA4D-E1A28357EF20}"/>
    <cellStyle name="SAPBEXaggData 8 5" xfId="3954" xr:uid="{209E6A1F-FD55-41E9-A998-3851876A2396}"/>
    <cellStyle name="SAPBEXaggData 8 6" xfId="7983" xr:uid="{974FC292-3521-47FA-98CA-ED9313C5CDA3}"/>
    <cellStyle name="SAPBEXaggData 8 7" xfId="9241" xr:uid="{3265AD77-C52E-4C09-8E0C-E371346CC925}"/>
    <cellStyle name="SAPBEXaggData 8 8" xfId="10480" xr:uid="{27D6510B-BACA-4C11-9694-8E95324EC47E}"/>
    <cellStyle name="SAPBEXaggData 8 9" xfId="11672" xr:uid="{7DD327E5-16CC-4F84-B3C8-6130816E3EE6}"/>
    <cellStyle name="SAPBEXaggData 9" xfId="1492" xr:uid="{00000000-0005-0000-0000-0000D6060000}"/>
    <cellStyle name="SAPBEXaggData 9 10" xfId="10106" xr:uid="{F5B550FF-56E9-4F50-9609-075BB86265C5}"/>
    <cellStyle name="SAPBEXaggData 9 11" xfId="13894" xr:uid="{288FD45C-8C9B-40DE-B57E-D4F28A3DC4D3}"/>
    <cellStyle name="SAPBEXaggData 9 12" xfId="13803" xr:uid="{6A63983D-7EB0-462B-A5D7-643BD7E47A09}"/>
    <cellStyle name="SAPBEXaggData 9 2" xfId="5556" xr:uid="{2FBB64E1-2FD0-46E9-B96B-17B40D68FEE4}"/>
    <cellStyle name="SAPBEXaggData 9 2 10" xfId="15626" xr:uid="{C211AD63-BD00-4ED2-988B-3E393D1DE8E1}"/>
    <cellStyle name="SAPBEXaggData 9 2 2" xfId="7027" xr:uid="{4D608AFA-616F-473B-B837-82404412487D}"/>
    <cellStyle name="SAPBEXaggData 9 2 3" xfId="8248" xr:uid="{436AC7AE-6CD5-4267-9FF7-363DB74D3B6C}"/>
    <cellStyle name="SAPBEXaggData 9 2 4" xfId="9500" xr:uid="{7D81B025-9316-403A-AAE5-2AA4AB0F202B}"/>
    <cellStyle name="SAPBEXaggData 9 2 5" xfId="10734" xr:uid="{3D1E1B74-26D3-4561-96B9-5D92051D87B8}"/>
    <cellStyle name="SAPBEXaggData 9 2 6" xfId="11893" xr:uid="{0F5D7458-CACA-4C04-9014-48B04B58FC74}"/>
    <cellStyle name="SAPBEXaggData 9 2 7" xfId="13021" xr:uid="{2CA8CD4E-78FF-43DA-8C0F-394B56770374}"/>
    <cellStyle name="SAPBEXaggData 9 2 8" xfId="14128" xr:uid="{0055F93E-D6D3-44A8-92ED-FA083CE2CCAA}"/>
    <cellStyle name="SAPBEXaggData 9 2 9" xfId="15034" xr:uid="{4B95C4BB-0C9B-46E1-AB78-FFCF48A48504}"/>
    <cellStyle name="SAPBEXaggData 9 3" xfId="4117" xr:uid="{26742B44-E9BC-4785-B1CA-F74D15CAECA3}"/>
    <cellStyle name="SAPBEXaggData 9 4" xfId="3103" xr:uid="{5FA932FA-CA88-47FE-9BEB-BA574BAEC82C}"/>
    <cellStyle name="SAPBEXaggData 9 5" xfId="6762" xr:uid="{10F2B68C-C46D-427D-9B4C-6EE548399AE7}"/>
    <cellStyle name="SAPBEXaggData 9 6" xfId="6685" xr:uid="{17C09838-07E4-4330-B877-83AE5750F082}"/>
    <cellStyle name="SAPBEXaggData 9 7" xfId="8165" xr:uid="{2F949821-387F-4A5C-9992-E9B08C1583F2}"/>
    <cellStyle name="SAPBEXaggData 9 8" xfId="3372" xr:uid="{B469E2EE-8D09-4D3B-BD0D-6EFEB059CDFB}"/>
    <cellStyle name="SAPBEXaggData 9 9" xfId="10353" xr:uid="{EFE771DB-28AB-483C-B9B6-39F5B6B20A19}"/>
    <cellStyle name="SAPBEXaggData_gxaccion, 68" xfId="1493" xr:uid="{00000000-0005-0000-0000-0000D7060000}"/>
    <cellStyle name="SAPBEXaggDataEmph" xfId="1494" xr:uid="{00000000-0005-0000-0000-0000D8060000}"/>
    <cellStyle name="SAPBEXaggDataEmph 10" xfId="1495" xr:uid="{00000000-0005-0000-0000-0000D9060000}"/>
    <cellStyle name="SAPBEXaggDataEmph 10 10" xfId="12769" xr:uid="{A961FBA8-98B4-461F-B69F-CA1FFC1CCE1C}"/>
    <cellStyle name="SAPBEXaggDataEmph 10 11" xfId="12677" xr:uid="{825139A2-86FB-4DBB-AFF8-71C956BCC9EF}"/>
    <cellStyle name="SAPBEXaggDataEmph 10 12" xfId="14838" xr:uid="{84547DE0-AA60-4450-A4AF-46CEC0658C46}"/>
    <cellStyle name="SAPBEXaggDataEmph 10 2" xfId="5557" xr:uid="{B87CF68F-C8F0-48DC-A3A4-2FE02E558A42}"/>
    <cellStyle name="SAPBEXaggDataEmph 10 2 10" xfId="15627" xr:uid="{96B1A6DA-97FF-460F-AE45-1B44A0CCCF54}"/>
    <cellStyle name="SAPBEXaggDataEmph 10 2 2" xfId="7028" xr:uid="{71866F68-EA04-4B93-9CCE-8C024BCDFC2E}"/>
    <cellStyle name="SAPBEXaggDataEmph 10 2 3" xfId="8249" xr:uid="{C1065112-3352-4C94-9A14-60E7B2E97287}"/>
    <cellStyle name="SAPBEXaggDataEmph 10 2 4" xfId="9501" xr:uid="{7EAEB420-97D7-4EDC-8BE5-D25C4C92C382}"/>
    <cellStyle name="SAPBEXaggDataEmph 10 2 5" xfId="10735" xr:uid="{30042702-3773-4963-8270-E47004C05EB1}"/>
    <cellStyle name="SAPBEXaggDataEmph 10 2 6" xfId="11894" xr:uid="{01F69A4D-9FF7-4786-AC75-42770C4B1DCB}"/>
    <cellStyle name="SAPBEXaggDataEmph 10 2 7" xfId="13022" xr:uid="{DDB3B607-CD04-4DF5-9960-D38E0F9AF5EF}"/>
    <cellStyle name="SAPBEXaggDataEmph 10 2 8" xfId="14129" xr:uid="{85D920C4-B109-4328-9276-59905F53FF72}"/>
    <cellStyle name="SAPBEXaggDataEmph 10 2 9" xfId="15035" xr:uid="{5FB85AAA-C5B4-4247-A899-CCF9FEAD6C4D}"/>
    <cellStyle name="SAPBEXaggDataEmph 10 3" xfId="4119" xr:uid="{AA1EB24B-0FD5-48CA-B320-D7EC054F43AE}"/>
    <cellStyle name="SAPBEXaggDataEmph 10 4" xfId="3101" xr:uid="{41ADF5E7-5BD0-423B-8CF8-2ADEAB1CC68C}"/>
    <cellStyle name="SAPBEXaggDataEmph 10 5" xfId="3955" xr:uid="{13CF9B3F-2E74-4324-9532-E1AC1DCDC8DD}"/>
    <cellStyle name="SAPBEXaggDataEmph 10 6" xfId="7982" xr:uid="{E1B8523E-3203-41F7-BBF3-ABA3E4C7C008}"/>
    <cellStyle name="SAPBEXaggDataEmph 10 7" xfId="9239" xr:uid="{26CEBDC0-E7B7-45FC-BC31-D0FFCFCCCE57}"/>
    <cellStyle name="SAPBEXaggDataEmph 10 8" xfId="10478" xr:uid="{DC243240-F267-4F4E-9DC5-2FC3AE7CC992}"/>
    <cellStyle name="SAPBEXaggDataEmph 10 9" xfId="10018" xr:uid="{A8D8AEB6-001A-4CEC-98FD-94C5B36442CA}"/>
    <cellStyle name="SAPBEXaggDataEmph 11" xfId="1496" xr:uid="{00000000-0005-0000-0000-0000DA060000}"/>
    <cellStyle name="SAPBEXaggDataEmph 11 10" xfId="11561" xr:uid="{326D7F6A-5969-4657-AB6E-F87DB39B0292}"/>
    <cellStyle name="SAPBEXaggDataEmph 11 11" xfId="12682" xr:uid="{2FD40A58-0A03-4FE9-B182-0ABD9A9F4C1A}"/>
    <cellStyle name="SAPBEXaggDataEmph 11 12" xfId="3395" xr:uid="{5E515426-91CF-4A76-B2CD-77AE2EBFD92A}"/>
    <cellStyle name="SAPBEXaggDataEmph 11 2" xfId="5558" xr:uid="{48BA217C-C1F2-455D-BF75-F901EEAC5F0E}"/>
    <cellStyle name="SAPBEXaggDataEmph 11 2 10" xfId="15628" xr:uid="{CC106658-919E-438F-A523-1B206D009B7B}"/>
    <cellStyle name="SAPBEXaggDataEmph 11 2 2" xfId="7029" xr:uid="{2C7B0B3E-13A3-47C7-954A-86001958D173}"/>
    <cellStyle name="SAPBEXaggDataEmph 11 2 3" xfId="8250" xr:uid="{B46BB45E-8EFC-40A5-A299-8A69005210A3}"/>
    <cellStyle name="SAPBEXaggDataEmph 11 2 4" xfId="9502" xr:uid="{66EA5B38-3B0F-4CBD-ABD3-545236EF4AA9}"/>
    <cellStyle name="SAPBEXaggDataEmph 11 2 5" xfId="10736" xr:uid="{C7DE1E77-14A2-499B-B0C9-A7124CE1CBF5}"/>
    <cellStyle name="SAPBEXaggDataEmph 11 2 6" xfId="11895" xr:uid="{2F44D98E-26ED-4D87-95E4-04068C02666B}"/>
    <cellStyle name="SAPBEXaggDataEmph 11 2 7" xfId="13023" xr:uid="{EB1C23AA-CC99-45CA-B6C8-07A469B6851F}"/>
    <cellStyle name="SAPBEXaggDataEmph 11 2 8" xfId="14130" xr:uid="{4C743BB8-18FD-433C-AC9C-B498C68D51C1}"/>
    <cellStyle name="SAPBEXaggDataEmph 11 2 9" xfId="15036" xr:uid="{FD5CFF03-F9E5-42FF-A930-02013036CA79}"/>
    <cellStyle name="SAPBEXaggDataEmph 11 3" xfId="4120" xr:uid="{F709058B-00EB-4F55-83AE-95464AF2A785}"/>
    <cellStyle name="SAPBEXaggDataEmph 11 4" xfId="3100" xr:uid="{5641F63A-808B-407B-A278-E69330E94E61}"/>
    <cellStyle name="SAPBEXaggDataEmph 11 5" xfId="3956" xr:uid="{29ACA24D-6F66-40BF-8D6F-35BC5985F415}"/>
    <cellStyle name="SAPBEXaggDataEmph 11 6" xfId="4921" xr:uid="{94A8A4BF-CB3E-4EF9-8789-0B4AC94251BC}"/>
    <cellStyle name="SAPBEXaggDataEmph 11 7" xfId="8166" xr:uid="{F79D6152-7EB1-4E72-A5D4-C4C455BD60AF}"/>
    <cellStyle name="SAPBEXaggDataEmph 11 8" xfId="3370" xr:uid="{65C2BFA1-D7D6-46C2-89B7-94681A67D318}"/>
    <cellStyle name="SAPBEXaggDataEmph 11 9" xfId="10642" xr:uid="{23376944-D4BE-4CE1-A0B6-6E318144A3DC}"/>
    <cellStyle name="SAPBEXaggDataEmph 12" xfId="2695" xr:uid="{00000000-0005-0000-0000-0000DB060000}"/>
    <cellStyle name="SAPBEXaggDataEmph 13" xfId="2732" xr:uid="{00000000-0005-0000-0000-0000DC060000}"/>
    <cellStyle name="SAPBEXaggDataEmph 14" xfId="2784" xr:uid="{CE7B9DE8-A407-4A65-A77A-52F23E7752E6}"/>
    <cellStyle name="SAPBEXaggDataEmph 15" xfId="2836" xr:uid="{D04EA4A3-4C3F-4690-84E1-4EA4C6B74716}"/>
    <cellStyle name="SAPBEXaggDataEmph 16" xfId="2873" xr:uid="{AA258BE5-E63D-40A2-B29D-8B2B61A58B25}"/>
    <cellStyle name="SAPBEXaggDataEmph 17" xfId="2917" xr:uid="{A39AAB6D-999B-4FB0-BC78-E9FDDFE70D87}"/>
    <cellStyle name="SAPBEXaggDataEmph 18" xfId="2961" xr:uid="{AA4EA97C-3E6B-4719-84B6-B1D7DA443B50}"/>
    <cellStyle name="SAPBEXaggDataEmph 19" xfId="4118" xr:uid="{CC0C3D41-CF13-4A0D-BE27-169E9390CC97}"/>
    <cellStyle name="SAPBEXaggDataEmph 2" xfId="1497" xr:uid="{00000000-0005-0000-0000-0000DD060000}"/>
    <cellStyle name="SAPBEXaggDataEmph 2 10" xfId="8863" xr:uid="{A4B00082-8499-4394-928B-C76E1D3B42A8}"/>
    <cellStyle name="SAPBEXaggDataEmph 2 11" xfId="12768" xr:uid="{B211C10E-A706-45D1-806B-A02D6401BD26}"/>
    <cellStyle name="SAPBEXaggDataEmph 2 12" xfId="12684" xr:uid="{BFEBECCB-0E55-41D7-BA7B-F67A9DF856CC}"/>
    <cellStyle name="SAPBEXaggDataEmph 2 13" xfId="14837" xr:uid="{FE53DF82-4E67-4D2C-B3EB-61AA8EC88AA8}"/>
    <cellStyle name="SAPBEXaggDataEmph 2 2" xfId="1498" xr:uid="{00000000-0005-0000-0000-0000DE060000}"/>
    <cellStyle name="SAPBEXaggDataEmph 2 2 10" xfId="10097" xr:uid="{2FBD58C7-BCB0-4A3F-8270-EB712E118C6A}"/>
    <cellStyle name="SAPBEXaggDataEmph 2 2 11" xfId="11314" xr:uid="{53215FB5-4F22-49D4-BD05-409E9A7F3075}"/>
    <cellStyle name="SAPBEXaggDataEmph 2 2 12" xfId="12809" xr:uid="{0FD36D4B-D1E7-4507-B6D3-D5D057897FF4}"/>
    <cellStyle name="SAPBEXaggDataEmph 2 2 2" xfId="1499" xr:uid="{00000000-0005-0000-0000-0000DF060000}"/>
    <cellStyle name="SAPBEXaggDataEmph 2 2 2 10" xfId="8736" xr:uid="{79943ECF-CD18-454D-A18A-F3445D62234E}"/>
    <cellStyle name="SAPBEXaggDataEmph 2 2 2 11" xfId="13892" xr:uid="{74CDB7D4-8A5A-4874-A907-ACD6252E6039}"/>
    <cellStyle name="SAPBEXaggDataEmph 2 2 2 12" xfId="11812" xr:uid="{31E171F3-A818-472A-B0E8-8E5EB3373887}"/>
    <cellStyle name="SAPBEXaggDataEmph 2 2 2 2" xfId="5560" xr:uid="{67110E35-CCDB-48A7-93B5-8DC37EAFF5A0}"/>
    <cellStyle name="SAPBEXaggDataEmph 2 2 2 2 10" xfId="15630" xr:uid="{42CA6ED6-5873-4BB0-9B9E-AAE48E27D7EA}"/>
    <cellStyle name="SAPBEXaggDataEmph 2 2 2 2 2" xfId="7031" xr:uid="{F8A6FE2B-95D9-418F-99EA-57748047CA99}"/>
    <cellStyle name="SAPBEXaggDataEmph 2 2 2 2 3" xfId="8252" xr:uid="{FE22CBCE-B504-472A-ACDE-8A9C5FD9FE48}"/>
    <cellStyle name="SAPBEXaggDataEmph 2 2 2 2 4" xfId="9504" xr:uid="{FA5D665A-6E07-4D39-AE9F-499EA6413A45}"/>
    <cellStyle name="SAPBEXaggDataEmph 2 2 2 2 5" xfId="10738" xr:uid="{A5B36BE4-4B1D-4B43-A017-559C7BC5B8D7}"/>
    <cellStyle name="SAPBEXaggDataEmph 2 2 2 2 6" xfId="11897" xr:uid="{6D4EE1FA-9FFA-4092-A5C4-B99FA6013EAA}"/>
    <cellStyle name="SAPBEXaggDataEmph 2 2 2 2 7" xfId="13025" xr:uid="{72224614-1EB1-4C5A-B16F-D4F5341367DC}"/>
    <cellStyle name="SAPBEXaggDataEmph 2 2 2 2 8" xfId="14132" xr:uid="{B044DCEA-D921-48A4-81AE-BF3B3DD1EC45}"/>
    <cellStyle name="SAPBEXaggDataEmph 2 2 2 2 9" xfId="15038" xr:uid="{DE7A8256-21EF-4709-BABB-116E51228185}"/>
    <cellStyle name="SAPBEXaggDataEmph 2 2 2 3" xfId="4123" xr:uid="{4FE430ED-B3EB-4402-A3C5-B4CCF67A5010}"/>
    <cellStyle name="SAPBEXaggDataEmph 2 2 2 4" xfId="3097" xr:uid="{CE685C1A-A0F4-41DF-9BFE-D9EDB3CEB815}"/>
    <cellStyle name="SAPBEXaggDataEmph 2 2 2 5" xfId="6760" xr:uid="{52B6D35B-DEC7-47B5-801F-E2E9DB65A3C3}"/>
    <cellStyle name="SAPBEXaggDataEmph 2 2 2 6" xfId="4909" xr:uid="{7E8BFCF3-E1E2-4CD7-8ACB-6B11610824B3}"/>
    <cellStyle name="SAPBEXaggDataEmph 2 2 2 7" xfId="8167" xr:uid="{97659497-8FD7-41D0-B9A6-C6A308893C43}"/>
    <cellStyle name="SAPBEXaggDataEmph 2 2 2 8" xfId="9152" xr:uid="{CA89D9CC-7DF5-4AA4-AF3E-14DD2E8F316D}"/>
    <cellStyle name="SAPBEXaggDataEmph 2 2 2 9" xfId="10645" xr:uid="{AC3BF9AA-63FF-4FBA-B56E-4D2C5F42D398}"/>
    <cellStyle name="SAPBEXaggDataEmph 2 2 3" xfId="4122" xr:uid="{2B19F1E1-08A7-4E5F-8A78-81FC70C3EF7E}"/>
    <cellStyle name="SAPBEXaggDataEmph 2 2 4" xfId="3098" xr:uid="{03B459E1-B9ED-4568-9676-1B072F44A74C}"/>
    <cellStyle name="SAPBEXaggDataEmph 2 2 5" xfId="3958" xr:uid="{A251DBF3-3257-48F9-AB4D-F6000DCFDB9A}"/>
    <cellStyle name="SAPBEXaggDataEmph 2 2 6" xfId="7278" xr:uid="{74BA66E8-E354-4292-9730-4FF795F013EB}"/>
    <cellStyle name="SAPBEXaggDataEmph 2 2 7" xfId="5135" xr:uid="{F1376158-3F40-49C7-A9EE-62E2C98AD9E3}"/>
    <cellStyle name="SAPBEXaggDataEmph 2 2 8" xfId="9146" xr:uid="{0FB5C89E-278E-4C46-986F-FD3AA83878C3}"/>
    <cellStyle name="SAPBEXaggDataEmph 2 2 9" xfId="10354" xr:uid="{38281E90-C285-41FA-A810-F64734A0932F}"/>
    <cellStyle name="SAPBEXaggDataEmph 2 3" xfId="5559" xr:uid="{E30444A9-C7B9-48D7-B931-D8FBE01A3B82}"/>
    <cellStyle name="SAPBEXaggDataEmph 2 3 10" xfId="15629" xr:uid="{CC87FC6A-4B72-49FE-A663-BECE18C90D2E}"/>
    <cellStyle name="SAPBEXaggDataEmph 2 3 2" xfId="7030" xr:uid="{DF144FEA-DD1B-418C-A27B-C160FCC8CD72}"/>
    <cellStyle name="SAPBEXaggDataEmph 2 3 3" xfId="8251" xr:uid="{C909DBDD-A702-4138-9390-93596695BC59}"/>
    <cellStyle name="SAPBEXaggDataEmph 2 3 4" xfId="9503" xr:uid="{C02A2D08-F5E5-4C12-BEF3-F7D0587BFB58}"/>
    <cellStyle name="SAPBEXaggDataEmph 2 3 5" xfId="10737" xr:uid="{76849FB7-5CD3-4D04-A471-CF4C92768894}"/>
    <cellStyle name="SAPBEXaggDataEmph 2 3 6" xfId="11896" xr:uid="{C03BCC76-7A6E-482A-BF1F-ABA7836BD74E}"/>
    <cellStyle name="SAPBEXaggDataEmph 2 3 7" xfId="13024" xr:uid="{5A9C8701-7E55-4B3B-A8D8-C40433D27271}"/>
    <cellStyle name="SAPBEXaggDataEmph 2 3 8" xfId="14131" xr:uid="{ECB4D92C-A554-4C12-B57B-E2DF80E9CA46}"/>
    <cellStyle name="SAPBEXaggDataEmph 2 3 9" xfId="15037" xr:uid="{4A3EFFDC-4FF2-4C7C-B910-B92735D789B0}"/>
    <cellStyle name="SAPBEXaggDataEmph 2 4" xfId="4121" xr:uid="{7B713E8C-A894-4A01-8E1A-78BC8B02F075}"/>
    <cellStyle name="SAPBEXaggDataEmph 2 5" xfId="3099" xr:uid="{1EC9251B-DCE3-48FB-8E60-723AEF20CCBD}"/>
    <cellStyle name="SAPBEXaggDataEmph 2 6" xfId="3957" xr:uid="{6F88931A-0E36-4EE4-B92B-785C8D982219}"/>
    <cellStyle name="SAPBEXaggDataEmph 2 7" xfId="7981" xr:uid="{2C7ABD68-6346-44E0-BAC2-7802AB8D7727}"/>
    <cellStyle name="SAPBEXaggDataEmph 2 8" xfId="9238" xr:uid="{8AAEAB6E-2706-4B78-8D84-E2447955F612}"/>
    <cellStyle name="SAPBEXaggDataEmph 2 9" xfId="10477" xr:uid="{A66788DC-F8E4-40CB-B2B8-287DBB4A914E}"/>
    <cellStyle name="SAPBEXaggDataEmph 20" xfId="3102" xr:uid="{5ACC35E0-47B7-4B3A-9C9E-BA4A72C6C544}"/>
    <cellStyle name="SAPBEXaggDataEmph 21" xfId="6761" xr:uid="{976FFB08-1976-4009-A2A7-6E541D3AA0F5}"/>
    <cellStyle name="SAPBEXaggDataEmph 22" xfId="4904" xr:uid="{0B55B3E8-032C-418A-A30B-9EA6CFD087CF}"/>
    <cellStyle name="SAPBEXaggDataEmph 23" xfId="6805" xr:uid="{476C2F7D-719D-4D9A-B352-DF180D4BFFE1}"/>
    <cellStyle name="SAPBEXaggDataEmph 24" xfId="3371" xr:uid="{8321900A-CDA7-42E3-A4F9-4CC2A5571CBA}"/>
    <cellStyle name="SAPBEXaggDataEmph 25" xfId="10643" xr:uid="{DCA9E75B-9A97-42DD-8AC8-539950DBEA2E}"/>
    <cellStyle name="SAPBEXaggDataEmph 26" xfId="11571" xr:uid="{002BC529-4421-4631-8962-8E604C4E6F87}"/>
    <cellStyle name="SAPBEXaggDataEmph 27" xfId="13893" xr:uid="{7EF4BC6A-247C-4B54-84AE-844C3973EA16}"/>
    <cellStyle name="SAPBEXaggDataEmph 28" xfId="12810" xr:uid="{0A4CC6E9-B9AE-4B71-B20F-3C8D4BE1B13E}"/>
    <cellStyle name="SAPBEXaggDataEmph 29" xfId="15872" xr:uid="{567ADA36-5D69-4007-8678-188C91DC829F}"/>
    <cellStyle name="SAPBEXaggDataEmph 3" xfId="1500" xr:uid="{00000000-0005-0000-0000-0000E0060000}"/>
    <cellStyle name="SAPBEXaggDataEmph 3 10" xfId="11868" xr:uid="{AAFA100D-5873-4E01-B80B-7CC359F4A885}"/>
    <cellStyle name="SAPBEXaggDataEmph 3 11" xfId="13891" xr:uid="{8160D250-D359-43D1-B670-D1172FCBE29D}"/>
    <cellStyle name="SAPBEXaggDataEmph 3 12" xfId="10520" xr:uid="{E642EAC4-863F-4DD7-8254-5960D52A56ED}"/>
    <cellStyle name="SAPBEXaggDataEmph 3 2" xfId="5561" xr:uid="{E9EB8CB4-5E32-4B48-9C4F-7DE10B863362}"/>
    <cellStyle name="SAPBEXaggDataEmph 3 2 10" xfId="15631" xr:uid="{E673837E-087E-40AE-8DB9-A8DBB346417A}"/>
    <cellStyle name="SAPBEXaggDataEmph 3 2 2" xfId="7032" xr:uid="{1C1E4C16-C3A5-43B8-881A-C62FE6060F55}"/>
    <cellStyle name="SAPBEXaggDataEmph 3 2 3" xfId="8253" xr:uid="{15E4C9DD-10C1-4974-A175-1A19559109FE}"/>
    <cellStyle name="SAPBEXaggDataEmph 3 2 4" xfId="9505" xr:uid="{164438DF-FA42-4FA7-ABC6-4FDC46D03B6C}"/>
    <cellStyle name="SAPBEXaggDataEmph 3 2 5" xfId="10739" xr:uid="{C7D8FF66-6372-4ECE-9A20-9BE26E2AB4FB}"/>
    <cellStyle name="SAPBEXaggDataEmph 3 2 6" xfId="11898" xr:uid="{BE013A90-5D22-4A33-9E42-502BFEFB563F}"/>
    <cellStyle name="SAPBEXaggDataEmph 3 2 7" xfId="13026" xr:uid="{BF0B3FA2-5DCE-4CF0-ACC7-F7D0482E763E}"/>
    <cellStyle name="SAPBEXaggDataEmph 3 2 8" xfId="14133" xr:uid="{A8EE02CC-3135-4C7A-8DFE-10A0496AC4E8}"/>
    <cellStyle name="SAPBEXaggDataEmph 3 2 9" xfId="15039" xr:uid="{00C70BD0-6B66-4593-BCEE-2A2BD7E2A9A5}"/>
    <cellStyle name="SAPBEXaggDataEmph 3 3" xfId="4124" xr:uid="{B7175827-061A-4D6B-9A95-C07AD2E377ED}"/>
    <cellStyle name="SAPBEXaggDataEmph 3 4" xfId="3096" xr:uid="{73730CE5-B153-4AA5-9899-9708A86FE10D}"/>
    <cellStyle name="SAPBEXaggDataEmph 3 5" xfId="6759" xr:uid="{678468FB-508A-498C-82F8-E5590A64F3B2}"/>
    <cellStyle name="SAPBEXaggDataEmph 3 6" xfId="7979" xr:uid="{E25E922D-2A82-4AFE-9DCA-443E2AFFBF27}"/>
    <cellStyle name="SAPBEXaggDataEmph 3 7" xfId="8168" xr:uid="{C9C533B5-F557-485B-970C-5C73DCA16256}"/>
    <cellStyle name="SAPBEXaggDataEmph 3 8" xfId="9154" xr:uid="{3BEFA1A6-97F7-4615-8522-E1EB4E230586}"/>
    <cellStyle name="SAPBEXaggDataEmph 3 9" xfId="10644" xr:uid="{756F7588-CBF3-444F-8EE9-2CAB171382E3}"/>
    <cellStyle name="SAPBEXaggDataEmph 4" xfId="1501" xr:uid="{00000000-0005-0000-0000-0000E1060000}"/>
    <cellStyle name="SAPBEXaggDataEmph 4 10" xfId="11867" xr:uid="{11A5A393-3AE5-46CA-8489-47AA34CEDD50}"/>
    <cellStyle name="SAPBEXaggDataEmph 4 11" xfId="11375" xr:uid="{E180DDC2-7971-431F-91B9-63ABCBC64D1A}"/>
    <cellStyle name="SAPBEXaggDataEmph 4 12" xfId="13816" xr:uid="{5C9B4617-662B-418D-8462-7A715D96F464}"/>
    <cellStyle name="SAPBEXaggDataEmph 4 2" xfId="5562" xr:uid="{4F95B315-CD81-49EE-AF37-199557C22284}"/>
    <cellStyle name="SAPBEXaggDataEmph 4 2 10" xfId="15632" xr:uid="{C0F1D8AD-6984-4617-B4D3-CA672BD272F8}"/>
    <cellStyle name="SAPBEXaggDataEmph 4 2 2" xfId="7033" xr:uid="{8D79B7CD-FC9E-4A9C-B347-B85C8CC105A3}"/>
    <cellStyle name="SAPBEXaggDataEmph 4 2 3" xfId="8254" xr:uid="{87B0D794-591E-4B62-A035-B774DBEDFA71}"/>
    <cellStyle name="SAPBEXaggDataEmph 4 2 4" xfId="9506" xr:uid="{04048C78-3658-4042-BD05-6322E831B083}"/>
    <cellStyle name="SAPBEXaggDataEmph 4 2 5" xfId="10740" xr:uid="{A5BA214B-BA89-4DC5-BAB3-6DF2D0B524C7}"/>
    <cellStyle name="SAPBEXaggDataEmph 4 2 6" xfId="11899" xr:uid="{D15B210F-2EFA-4BE7-AF19-737345A32D5D}"/>
    <cellStyle name="SAPBEXaggDataEmph 4 2 7" xfId="13027" xr:uid="{62023506-C71C-4DC8-BC68-23458F7F189B}"/>
    <cellStyle name="SAPBEXaggDataEmph 4 2 8" xfId="14134" xr:uid="{4D5DECE3-4002-4F3F-9F63-892B957C23E6}"/>
    <cellStyle name="SAPBEXaggDataEmph 4 2 9" xfId="15040" xr:uid="{262FCE5D-0897-4FD2-887D-B51D1ABAC354}"/>
    <cellStyle name="SAPBEXaggDataEmph 4 3" xfId="4125" xr:uid="{38B1CDA1-69EF-4C22-B7B5-1C0D850582C6}"/>
    <cellStyle name="SAPBEXaggDataEmph 4 4" xfId="3095" xr:uid="{1BC00E69-73F6-47CD-B737-4743C8A37C54}"/>
    <cellStyle name="SAPBEXaggDataEmph 4 5" xfId="3959" xr:uid="{9FD7D6C9-DDDC-42B0-B9EC-161B76AF30CD}"/>
    <cellStyle name="SAPBEXaggDataEmph 4 6" xfId="7980" xr:uid="{09B6F854-73E0-44C1-B677-761599E9867A}"/>
    <cellStyle name="SAPBEXaggDataEmph 4 7" xfId="7885" xr:uid="{DCC1A618-9E5F-4938-A57D-820906744750}"/>
    <cellStyle name="SAPBEXaggDataEmph 4 8" xfId="7613" xr:uid="{F0669A15-CFDC-4B20-9BCC-8E82559CC958}"/>
    <cellStyle name="SAPBEXaggDataEmph 4 9" xfId="10355" xr:uid="{338298DA-C2C2-4BFE-9589-AD120BEAA7AC}"/>
    <cellStyle name="SAPBEXaggDataEmph 5" xfId="1502" xr:uid="{00000000-0005-0000-0000-0000E2060000}"/>
    <cellStyle name="SAPBEXaggDataEmph 5 10" xfId="12767" xr:uid="{0A23854B-05AD-4F5B-923A-7F3DC4687A15}"/>
    <cellStyle name="SAPBEXaggDataEmph 5 11" xfId="13273" xr:uid="{C5092A50-295D-47EC-8704-AC48D6B28AAD}"/>
    <cellStyle name="SAPBEXaggDataEmph 5 12" xfId="14836" xr:uid="{2DDE816C-96E6-4EE9-9DC9-A755EB02C5F9}"/>
    <cellStyle name="SAPBEXaggDataEmph 5 2" xfId="5563" xr:uid="{8B93FCBF-366D-4C73-A192-00EA4EAA6A40}"/>
    <cellStyle name="SAPBEXaggDataEmph 5 2 10" xfId="15633" xr:uid="{B6122619-4BD5-4365-A76A-48BEFFBB21ED}"/>
    <cellStyle name="SAPBEXaggDataEmph 5 2 2" xfId="7034" xr:uid="{71F1C8EA-C72E-4C72-BE5C-CCFAC3D6A4C6}"/>
    <cellStyle name="SAPBEXaggDataEmph 5 2 3" xfId="8255" xr:uid="{5DD58302-9F38-431F-AE1F-FC93C97F3B2D}"/>
    <cellStyle name="SAPBEXaggDataEmph 5 2 4" xfId="9507" xr:uid="{A62F5BA8-D5FA-4A08-8E0D-4082A824D601}"/>
    <cellStyle name="SAPBEXaggDataEmph 5 2 5" xfId="10741" xr:uid="{D075A0D0-743D-483B-955B-8DC376DE9D43}"/>
    <cellStyle name="SAPBEXaggDataEmph 5 2 6" xfId="11900" xr:uid="{00773F09-4AE7-4F3D-8E0E-6789AE66A1BC}"/>
    <cellStyle name="SAPBEXaggDataEmph 5 2 7" xfId="13028" xr:uid="{4A1BAC8A-B57E-4F20-A88E-DBF716E179F9}"/>
    <cellStyle name="SAPBEXaggDataEmph 5 2 8" xfId="14135" xr:uid="{462A2E15-1971-456E-8487-91881A3A2F7D}"/>
    <cellStyle name="SAPBEXaggDataEmph 5 2 9" xfId="15041" xr:uid="{247BD047-4B38-4B8B-A5A1-E9EF504BE775}"/>
    <cellStyle name="SAPBEXaggDataEmph 5 3" xfId="4126" xr:uid="{94917021-B53B-4B4D-B3A2-ED89ADC716C6}"/>
    <cellStyle name="SAPBEXaggDataEmph 5 4" xfId="5101" xr:uid="{86660DA3-8DD2-44C9-BCFC-9B21B85DF97A}"/>
    <cellStyle name="SAPBEXaggDataEmph 5 5" xfId="3960" xr:uid="{90F789C1-E0F4-4015-B957-99CD456CCD80}"/>
    <cellStyle name="SAPBEXaggDataEmph 5 6" xfId="4899" xr:uid="{26884E03-5123-48A5-A89E-45A3B80DD3B4}"/>
    <cellStyle name="SAPBEXaggDataEmph 5 7" xfId="9237" xr:uid="{77890771-9262-4D24-ADE0-C31B45958406}"/>
    <cellStyle name="SAPBEXaggDataEmph 5 8" xfId="10476" xr:uid="{BBBC5924-039E-4E8D-A18B-715421359016}"/>
    <cellStyle name="SAPBEXaggDataEmph 5 9" xfId="10356" xr:uid="{030BB3AD-C5F4-4650-B0BD-1DEFEBB2C401}"/>
    <cellStyle name="SAPBEXaggDataEmph 6" xfId="1503" xr:uid="{00000000-0005-0000-0000-0000E3060000}"/>
    <cellStyle name="SAPBEXaggDataEmph 6 10" xfId="12766" xr:uid="{F88E2028-CCC0-4DC6-AAC8-B556F145E654}"/>
    <cellStyle name="SAPBEXaggDataEmph 6 11" xfId="11319" xr:uid="{60D13878-019D-435C-9934-A52EBC212522}"/>
    <cellStyle name="SAPBEXaggDataEmph 6 12" xfId="14835" xr:uid="{4828C693-1A78-4E07-95DB-4876366B4E30}"/>
    <cellStyle name="SAPBEXaggDataEmph 6 2" xfId="5564" xr:uid="{2097F1BB-8940-4677-84D4-46B46B61418D}"/>
    <cellStyle name="SAPBEXaggDataEmph 6 2 10" xfId="15634" xr:uid="{3F512357-AB0C-4CA6-9D63-4F3F9E7A98A2}"/>
    <cellStyle name="SAPBEXaggDataEmph 6 2 2" xfId="7035" xr:uid="{5B313EBD-30BA-48A5-AE02-4EA361349BEC}"/>
    <cellStyle name="SAPBEXaggDataEmph 6 2 3" xfId="8256" xr:uid="{470F6F2F-5D9F-4FF0-B727-3469869954CB}"/>
    <cellStyle name="SAPBEXaggDataEmph 6 2 4" xfId="9508" xr:uid="{8A2426C3-BF60-4471-BD29-70F93930F56F}"/>
    <cellStyle name="SAPBEXaggDataEmph 6 2 5" xfId="10742" xr:uid="{0E01847B-97E2-4D04-A3AB-9AD423095769}"/>
    <cellStyle name="SAPBEXaggDataEmph 6 2 6" xfId="11901" xr:uid="{4BF13C9E-38DF-43E4-ADED-C96E338A1EFD}"/>
    <cellStyle name="SAPBEXaggDataEmph 6 2 7" xfId="13029" xr:uid="{0CD46B47-5316-4DED-8C10-348A2B151860}"/>
    <cellStyle name="SAPBEXaggDataEmph 6 2 8" xfId="14136" xr:uid="{C9F3F4F8-9F8D-4575-BADF-C8DC1EBBE2C7}"/>
    <cellStyle name="SAPBEXaggDataEmph 6 2 9" xfId="15042" xr:uid="{2E0F8454-9D93-4431-A6AF-244F4B648A59}"/>
    <cellStyle name="SAPBEXaggDataEmph 6 3" xfId="4127" xr:uid="{3B0F8671-CA8F-4BF8-9721-980DBB722FE0}"/>
    <cellStyle name="SAPBEXaggDataEmph 6 4" xfId="5100" xr:uid="{28D2EA28-EDA5-4229-AEA2-4C26033624E5}"/>
    <cellStyle name="SAPBEXaggDataEmph 6 5" xfId="3961" xr:uid="{CB55B8F5-ED39-4AA4-BF57-D7F168D05A9A}"/>
    <cellStyle name="SAPBEXaggDataEmph 6 6" xfId="7978" xr:uid="{87BE02C3-E20D-4362-8987-448D16A45300}"/>
    <cellStyle name="SAPBEXaggDataEmph 6 7" xfId="9236" xr:uid="{FC6694C9-FA82-4894-8E61-7842D0664714}"/>
    <cellStyle name="SAPBEXaggDataEmph 6 8" xfId="10475" xr:uid="{699AAECF-CA3E-4987-85EA-F03068D6A61E}"/>
    <cellStyle name="SAPBEXaggDataEmph 6 9" xfId="10415" xr:uid="{C94B1A9F-7BD1-46E2-8480-14C1D1E28E4E}"/>
    <cellStyle name="SAPBEXaggDataEmph 7" xfId="1504" xr:uid="{00000000-0005-0000-0000-0000E4060000}"/>
    <cellStyle name="SAPBEXaggDataEmph 7 10" xfId="11869" xr:uid="{750BB26A-6EDD-4AA9-B35D-795DE5555D31}"/>
    <cellStyle name="SAPBEXaggDataEmph 7 11" xfId="13890" xr:uid="{2A01869A-10C9-47C7-AFC2-F9D204E0544B}"/>
    <cellStyle name="SAPBEXaggDataEmph 7 12" xfId="13821" xr:uid="{4BE3E224-ACF0-412B-A343-917D8D11B41B}"/>
    <cellStyle name="SAPBEXaggDataEmph 7 2" xfId="5565" xr:uid="{688EEDF9-7AF1-4345-87AF-B94F799B2647}"/>
    <cellStyle name="SAPBEXaggDataEmph 7 2 10" xfId="15635" xr:uid="{488730D8-EFF1-4CB5-8F9C-4C5DECE453F5}"/>
    <cellStyle name="SAPBEXaggDataEmph 7 2 2" xfId="7036" xr:uid="{D9CD3B86-0BA5-48B9-B444-E890ABA20718}"/>
    <cellStyle name="SAPBEXaggDataEmph 7 2 3" xfId="8257" xr:uid="{5588551E-1432-4D20-AA96-0C6A79E473A1}"/>
    <cellStyle name="SAPBEXaggDataEmph 7 2 4" xfId="9509" xr:uid="{A82122DC-E274-4B1A-AFBC-37D407A54B5F}"/>
    <cellStyle name="SAPBEXaggDataEmph 7 2 5" xfId="10743" xr:uid="{EB855D72-61BA-433A-8ED3-0165DCB6F385}"/>
    <cellStyle name="SAPBEXaggDataEmph 7 2 6" xfId="11902" xr:uid="{E9803A01-9D78-4174-A6E9-ADB581EB39BB}"/>
    <cellStyle name="SAPBEXaggDataEmph 7 2 7" xfId="13030" xr:uid="{3A63F26F-9A93-4337-89A0-91C2B5EA3856}"/>
    <cellStyle name="SAPBEXaggDataEmph 7 2 8" xfId="14137" xr:uid="{77C810D7-C3BF-4FC0-B79D-E03E3C56622A}"/>
    <cellStyle name="SAPBEXaggDataEmph 7 2 9" xfId="15043" xr:uid="{658D2AA8-6425-4A32-9582-A974023B9FF1}"/>
    <cellStyle name="SAPBEXaggDataEmph 7 3" xfId="4128" xr:uid="{A36D3753-5742-4336-9FFC-C3FB2A0B2730}"/>
    <cellStyle name="SAPBEXaggDataEmph 7 4" xfId="5099" xr:uid="{4C80E70D-EDCC-406E-8691-04198ED44CEC}"/>
    <cellStyle name="SAPBEXaggDataEmph 7 5" xfId="6758" xr:uid="{D3C384D5-3B54-44A9-8D57-81546760FA2F}"/>
    <cellStyle name="SAPBEXaggDataEmph 7 6" xfId="6949" xr:uid="{D026164B-EE05-401B-B1EB-A00693D4B95E}"/>
    <cellStyle name="SAPBEXaggDataEmph 7 7" xfId="7886" xr:uid="{02D8710D-40FE-4539-9746-03930217FA9D}"/>
    <cellStyle name="SAPBEXaggDataEmph 7 8" xfId="7631" xr:uid="{1B6EEAC0-CF56-4198-A920-0CDDE8E9DEED}"/>
    <cellStyle name="SAPBEXaggDataEmph 7 9" xfId="10357" xr:uid="{7A6E641C-5D46-472F-ABAC-D5DF041DD35F}"/>
    <cellStyle name="SAPBEXaggDataEmph 8" xfId="1505" xr:uid="{00000000-0005-0000-0000-0000E5060000}"/>
    <cellStyle name="SAPBEXaggDataEmph 8 10" xfId="11870" xr:uid="{DB8C1629-866C-409C-83F7-D202C02D4630}"/>
    <cellStyle name="SAPBEXaggDataEmph 8 11" xfId="11309" xr:uid="{87FB82AD-5F17-4D43-B123-D6DE547E7A0B}"/>
    <cellStyle name="SAPBEXaggDataEmph 8 12" xfId="13823" xr:uid="{6B87780E-17B0-4EDF-A61D-A16021BE8572}"/>
    <cellStyle name="SAPBEXaggDataEmph 8 2" xfId="5566" xr:uid="{0E2E93C4-9A1D-4A6E-B536-D12BA1CBFF60}"/>
    <cellStyle name="SAPBEXaggDataEmph 8 2 10" xfId="15636" xr:uid="{834FCC39-A7FA-4456-AD78-13341F1CC78C}"/>
    <cellStyle name="SAPBEXaggDataEmph 8 2 2" xfId="7037" xr:uid="{BA701284-5D88-4B7A-B7FE-D769475E907C}"/>
    <cellStyle name="SAPBEXaggDataEmph 8 2 3" xfId="8258" xr:uid="{163E042F-61B0-494C-A4ED-8E1B12C5C0A7}"/>
    <cellStyle name="SAPBEXaggDataEmph 8 2 4" xfId="9510" xr:uid="{91C087C0-5684-4760-ADD7-6DF8C8F4E03E}"/>
    <cellStyle name="SAPBEXaggDataEmph 8 2 5" xfId="10744" xr:uid="{141205D4-E744-4260-A446-D1F865633E0D}"/>
    <cellStyle name="SAPBEXaggDataEmph 8 2 6" xfId="11903" xr:uid="{D6CA9AC4-C27B-4B63-BBFE-003733FFCC74}"/>
    <cellStyle name="SAPBEXaggDataEmph 8 2 7" xfId="13031" xr:uid="{893EF082-01F4-4908-A6DD-C1157B178DBB}"/>
    <cellStyle name="SAPBEXaggDataEmph 8 2 8" xfId="14138" xr:uid="{75B4510A-1F17-4E22-A48C-23D670897B00}"/>
    <cellStyle name="SAPBEXaggDataEmph 8 2 9" xfId="15044" xr:uid="{896423CF-9D47-4FE0-ACE0-0188E24B8B78}"/>
    <cellStyle name="SAPBEXaggDataEmph 8 3" xfId="4129" xr:uid="{D2FACB06-DC23-4166-934E-7988CA7A2478}"/>
    <cellStyle name="SAPBEXaggDataEmph 8 4" xfId="5098" xr:uid="{B94AC38C-6DD3-46B5-A96A-26F743000023}"/>
    <cellStyle name="SAPBEXaggDataEmph 8 5" xfId="3962" xr:uid="{80FDB852-CDF9-414A-9645-A270170DAC5F}"/>
    <cellStyle name="SAPBEXaggDataEmph 8 6" xfId="7977" xr:uid="{F7B24B36-F3D8-4858-997C-F61A69DDB2FF}"/>
    <cellStyle name="SAPBEXaggDataEmph 8 7" xfId="6804" xr:uid="{CDC03C41-1861-426D-BDD6-4DB9ECC8FB61}"/>
    <cellStyle name="SAPBEXaggDataEmph 8 8" xfId="9751" xr:uid="{71757386-EC68-4272-A17F-8C6EEA4B9528}"/>
    <cellStyle name="SAPBEXaggDataEmph 8 9" xfId="10358" xr:uid="{A6A29728-0C9E-470C-A2AA-F8FA58807A91}"/>
    <cellStyle name="SAPBEXaggDataEmph 9" xfId="1506" xr:uid="{00000000-0005-0000-0000-0000E6060000}"/>
    <cellStyle name="SAPBEXaggDataEmph 9 10" xfId="10380" xr:uid="{41E3E5EB-38E8-49BF-8D01-7E9E7E5E91B2}"/>
    <cellStyle name="SAPBEXaggDataEmph 9 11" xfId="13889" xr:uid="{45C9BAF4-2CE0-44D6-8046-44B606364548}"/>
    <cellStyle name="SAPBEXaggDataEmph 9 12" xfId="12394" xr:uid="{1D3F7026-2C5E-436E-8371-AF86C9EBAAFE}"/>
    <cellStyle name="SAPBEXaggDataEmph 9 2" xfId="5567" xr:uid="{ABFDAFF5-173C-4711-B7F1-618489DCF9E5}"/>
    <cellStyle name="SAPBEXaggDataEmph 9 2 10" xfId="15637" xr:uid="{3B0E3C8B-353F-4C3E-B930-6EC63060D538}"/>
    <cellStyle name="SAPBEXaggDataEmph 9 2 2" xfId="7038" xr:uid="{94632A9D-B7FB-41A4-8372-23191C82564A}"/>
    <cellStyle name="SAPBEXaggDataEmph 9 2 3" xfId="8259" xr:uid="{DD8E8E7E-B3F3-40B3-ADFA-3246AC4A62E0}"/>
    <cellStyle name="SAPBEXaggDataEmph 9 2 4" xfId="9511" xr:uid="{8FE99B57-8AFB-4021-A6E4-2DEC24981B1A}"/>
    <cellStyle name="SAPBEXaggDataEmph 9 2 5" xfId="10745" xr:uid="{3DF32BD7-151F-43F7-B896-B48E421EAC92}"/>
    <cellStyle name="SAPBEXaggDataEmph 9 2 6" xfId="11904" xr:uid="{EE90B765-76D5-44FF-A305-11B715BC0BEA}"/>
    <cellStyle name="SAPBEXaggDataEmph 9 2 7" xfId="13032" xr:uid="{C8439BEB-1AC4-4EBB-AF51-4B3E02680628}"/>
    <cellStyle name="SAPBEXaggDataEmph 9 2 8" xfId="14139" xr:uid="{5238ABA1-685C-4FF8-8A6D-D3621FAFD32A}"/>
    <cellStyle name="SAPBEXaggDataEmph 9 2 9" xfId="15045" xr:uid="{B9300307-0C5F-437D-958B-47C3DFD0FC33}"/>
    <cellStyle name="SAPBEXaggDataEmph 9 3" xfId="4130" xr:uid="{88AB331E-935A-46D9-8DA8-3FD23769A3F5}"/>
    <cellStyle name="SAPBEXaggDataEmph 9 4" xfId="5097" xr:uid="{28574E64-098B-4A92-81DF-0D5DDFFB24AA}"/>
    <cellStyle name="SAPBEXaggDataEmph 9 5" xfId="6757" xr:uid="{593A76CA-0440-48F0-AFB3-92E45F1773E0}"/>
    <cellStyle name="SAPBEXaggDataEmph 9 6" xfId="6684" xr:uid="{015A600F-DDB8-475F-8883-33CE36F5728D}"/>
    <cellStyle name="SAPBEXaggDataEmph 9 7" xfId="7887" xr:uid="{CEB27F60-5691-47B3-B8D2-0898457C78F9}"/>
    <cellStyle name="SAPBEXaggDataEmph 9 8" xfId="7617" xr:uid="{0BE96DC8-B7AA-497F-ABF7-6E797AAD0C5D}"/>
    <cellStyle name="SAPBEXaggDataEmph 9 9" xfId="10647" xr:uid="{93D42C82-67C3-4CF7-A4B2-1E342CF1A75E}"/>
    <cellStyle name="SAPBEXaggDataEmph_valor justo.junio2010" xfId="5568" xr:uid="{D0F65D28-E3F9-454C-B2D1-1476059C8CE1}"/>
    <cellStyle name="SAPBEXaggItem" xfId="1507" xr:uid="{00000000-0005-0000-0000-0000E7060000}"/>
    <cellStyle name="SAPBEXaggItem 10" xfId="1508" xr:uid="{00000000-0005-0000-0000-0000E8060000}"/>
    <cellStyle name="SAPBEXaggItem 10 10" xfId="10089" xr:uid="{FDED7F42-2082-40E8-80C4-0F05795A93A8}"/>
    <cellStyle name="SAPBEXaggItem 10 11" xfId="12681" xr:uid="{44AEC216-A363-41BC-8B6B-30133DA08714}"/>
    <cellStyle name="SAPBEXaggItem 10 12" xfId="12456" xr:uid="{BEA0320D-CFC3-44BD-88C0-7A34244425DB}"/>
    <cellStyle name="SAPBEXaggItem 10 2" xfId="5569" xr:uid="{B3ECE985-1598-42EE-B2AC-4C512CFB3800}"/>
    <cellStyle name="SAPBEXaggItem 10 2 10" xfId="15638" xr:uid="{4BB2A0D9-E133-493B-B61D-97D6FACE033A}"/>
    <cellStyle name="SAPBEXaggItem 10 2 2" xfId="7039" xr:uid="{8F0EB3E5-D255-4291-9E54-E733A61E00E8}"/>
    <cellStyle name="SAPBEXaggItem 10 2 3" xfId="8260" xr:uid="{1937E68D-F36A-4F52-BD1D-E0326AA62DD8}"/>
    <cellStyle name="SAPBEXaggItem 10 2 4" xfId="9512" xr:uid="{268E5E06-F2AC-4A7E-84AF-F9F064E5F243}"/>
    <cellStyle name="SAPBEXaggItem 10 2 5" xfId="10746" xr:uid="{EFD1EBDF-68AA-45DD-828F-310F0CD3A7F2}"/>
    <cellStyle name="SAPBEXaggItem 10 2 6" xfId="11905" xr:uid="{09D729DA-424F-4CCD-966E-1C61D4600126}"/>
    <cellStyle name="SAPBEXaggItem 10 2 7" xfId="13033" xr:uid="{A70D1EBE-024C-4A6D-95DD-2781044DBCB4}"/>
    <cellStyle name="SAPBEXaggItem 10 2 8" xfId="14140" xr:uid="{62032795-70BB-4993-92B8-69333D5451C3}"/>
    <cellStyle name="SAPBEXaggItem 10 2 9" xfId="15046" xr:uid="{B9FE08DE-92BE-4147-92BA-214780879270}"/>
    <cellStyle name="SAPBEXaggItem 10 3" xfId="4132" xr:uid="{14D864FA-0A51-4D39-A55C-6B4C320F1F06}"/>
    <cellStyle name="SAPBEXaggItem 10 4" xfId="5095" xr:uid="{008BC555-BB77-468E-ACFA-72B6D0CA70FC}"/>
    <cellStyle name="SAPBEXaggItem 10 5" xfId="3964" xr:uid="{16F1BF4D-1B45-45CB-89AE-8F2936A32511}"/>
    <cellStyle name="SAPBEXaggItem 10 6" xfId="6686" xr:uid="{48678288-F18E-439F-B557-DE9166EFA7C9}"/>
    <cellStyle name="SAPBEXaggItem 10 7" xfId="5136" xr:uid="{C35207B2-277F-43C9-9DD0-45CB02AFA996}"/>
    <cellStyle name="SAPBEXaggItem 10 8" xfId="7607" xr:uid="{7F148B0A-1888-426F-B823-BE2EEADA8E2F}"/>
    <cellStyle name="SAPBEXaggItem 10 9" xfId="10359" xr:uid="{E281605F-1C51-4748-A475-B2848C7867E2}"/>
    <cellStyle name="SAPBEXaggItem 11" xfId="1509" xr:uid="{00000000-0005-0000-0000-0000E9060000}"/>
    <cellStyle name="SAPBEXaggItem 11 10" xfId="12764" xr:uid="{682142DA-C39E-4636-8459-C8C5D6F2DD77}"/>
    <cellStyle name="SAPBEXaggItem 11 11" xfId="13887" xr:uid="{CF1B8721-86E3-4E5E-B419-529E1FE4FC95}"/>
    <cellStyle name="SAPBEXaggItem 11 12" xfId="14833" xr:uid="{48B2009E-1581-478C-B75D-40AB606813EE}"/>
    <cellStyle name="SAPBEXaggItem 11 2" xfId="5570" xr:uid="{8CFAF20D-A988-45DA-BB44-34C672E28148}"/>
    <cellStyle name="SAPBEXaggItem 11 2 10" xfId="15639" xr:uid="{B0ABEF1A-8CFB-4C76-923A-D33430388EF7}"/>
    <cellStyle name="SAPBEXaggItem 11 2 2" xfId="7040" xr:uid="{A9ECEB70-9D4C-4A94-BBDB-185849133378}"/>
    <cellStyle name="SAPBEXaggItem 11 2 3" xfId="8261" xr:uid="{874487AC-CAFB-4C92-8922-31338577C49B}"/>
    <cellStyle name="SAPBEXaggItem 11 2 4" xfId="9513" xr:uid="{CEC6D706-9A8D-49E9-AB75-A0660C4EC9D0}"/>
    <cellStyle name="SAPBEXaggItem 11 2 5" xfId="10747" xr:uid="{7BED5675-E317-4D60-A9D2-79B6B6AE44E5}"/>
    <cellStyle name="SAPBEXaggItem 11 2 6" xfId="11906" xr:uid="{37FA6B09-3348-4079-A918-812ADBC38D15}"/>
    <cellStyle name="SAPBEXaggItem 11 2 7" xfId="13034" xr:uid="{CC1F4C26-7931-42FA-ABB0-79F7E9BFA380}"/>
    <cellStyle name="SAPBEXaggItem 11 2 8" xfId="14141" xr:uid="{A2F49D7C-6331-4DA6-9D2B-D6F584ABA976}"/>
    <cellStyle name="SAPBEXaggItem 11 2 9" xfId="15047" xr:uid="{D5B204E8-1F9F-4687-88D6-22F7D809DCFA}"/>
    <cellStyle name="SAPBEXaggItem 11 3" xfId="4133" xr:uid="{06031576-5C64-471F-9360-3489258A6D1A}"/>
    <cellStyle name="SAPBEXaggItem 11 4" xfId="3241" xr:uid="{17418170-6496-4F19-8F4B-41E845363834}"/>
    <cellStyle name="SAPBEXaggItem 11 5" xfId="6755" xr:uid="{66A5C723-FBFE-4347-9065-518775A36D1D}"/>
    <cellStyle name="SAPBEXaggItem 11 6" xfId="6683" xr:uid="{CA21E6BB-2A15-42FF-AC86-43547E957872}"/>
    <cellStyle name="SAPBEXaggItem 11 7" xfId="9234" xr:uid="{B3DA0827-20AD-49F1-9F0A-9B9CFB59ADB4}"/>
    <cellStyle name="SAPBEXaggItem 11 8" xfId="10473" xr:uid="{06A3D884-EDB8-49D4-BFE8-F732008D7A60}"/>
    <cellStyle name="SAPBEXaggItem 11 9" xfId="11671" xr:uid="{6077B709-F777-4FFD-96C8-71639EFE5CA7}"/>
    <cellStyle name="SAPBEXaggItem 12" xfId="1510" xr:uid="{00000000-0005-0000-0000-0000EA060000}"/>
    <cellStyle name="SAPBEXaggItem 12 10" xfId="11871" xr:uid="{00C5C61B-6DBE-4590-8D67-4A5CBD82ED83}"/>
    <cellStyle name="SAPBEXaggItem 12 11" xfId="13888" xr:uid="{32218608-E18E-4F11-8386-778C64ED26F9}"/>
    <cellStyle name="SAPBEXaggItem 12 12" xfId="14379" xr:uid="{143CFF2D-B0B8-4B57-81FC-A0FF7367363D}"/>
    <cellStyle name="SAPBEXaggItem 12 2" xfId="5571" xr:uid="{ECB31AC2-F37B-4E37-867E-DAE8010CC1B1}"/>
    <cellStyle name="SAPBEXaggItem 12 2 10" xfId="15640" xr:uid="{6F30811E-5864-4EE5-9159-E3CB44F10AD5}"/>
    <cellStyle name="SAPBEXaggItem 12 2 2" xfId="7041" xr:uid="{21450186-2D71-4357-A4AD-89C4E9D553C3}"/>
    <cellStyle name="SAPBEXaggItem 12 2 3" xfId="8262" xr:uid="{E203F465-7EB5-47F0-8F4F-F689F1632F43}"/>
    <cellStyle name="SAPBEXaggItem 12 2 4" xfId="9514" xr:uid="{970B9E4A-6B02-4221-B7C4-DE1F3486F92C}"/>
    <cellStyle name="SAPBEXaggItem 12 2 5" xfId="10748" xr:uid="{016C582F-33C8-4BCD-8404-E6F0D9258268}"/>
    <cellStyle name="SAPBEXaggItem 12 2 6" xfId="11907" xr:uid="{6504C2B6-46E3-43D5-BD10-442611950F5A}"/>
    <cellStyle name="SAPBEXaggItem 12 2 7" xfId="13035" xr:uid="{45709E9D-C66E-4528-B314-E19A68598F52}"/>
    <cellStyle name="SAPBEXaggItem 12 2 8" xfId="14142" xr:uid="{6AB3B51E-E96C-48E3-B6D9-9A78C77CF69F}"/>
    <cellStyle name="SAPBEXaggItem 12 2 9" xfId="15048" xr:uid="{EBDB131C-32D7-4FD2-A216-1D70A81A7266}"/>
    <cellStyle name="SAPBEXaggItem 12 3" xfId="4134" xr:uid="{27FCAA35-D98C-4474-91A9-40F758226A9C}"/>
    <cellStyle name="SAPBEXaggItem 12 4" xfId="5094" xr:uid="{8585A6AF-A346-4228-B221-79A6749403C9}"/>
    <cellStyle name="SAPBEXaggItem 12 5" xfId="6756" xr:uid="{B1B75F3F-47B2-49E1-AE03-22EC369D5FCE}"/>
    <cellStyle name="SAPBEXaggItem 12 6" xfId="6687" xr:uid="{433B460B-A2FD-4103-A0E9-7959A1CCFA83}"/>
    <cellStyle name="SAPBEXaggItem 12 7" xfId="5137" xr:uid="{1DCE655F-C426-4B37-B348-7CEA7533C86C}"/>
    <cellStyle name="SAPBEXaggItem 12 8" xfId="9422" xr:uid="{4AD13661-6A07-44A0-8588-5C45F3E266E9}"/>
    <cellStyle name="SAPBEXaggItem 12 9" xfId="10360" xr:uid="{7E4EA224-B18D-40DA-AA83-4A1B0440DEFD}"/>
    <cellStyle name="SAPBEXaggItem 13" xfId="1511" xr:uid="{00000000-0005-0000-0000-0000EB060000}"/>
    <cellStyle name="SAPBEXaggItem 13 10" xfId="10093" xr:uid="{AD069065-BF29-49BE-A652-248043EE9E11}"/>
    <cellStyle name="SAPBEXaggItem 13 11" xfId="12683" xr:uid="{72AC769A-413F-444D-947F-596C9C7D032D}"/>
    <cellStyle name="SAPBEXaggItem 13 12" xfId="12400" xr:uid="{B20C809F-19EF-41C1-ABF3-BE7F9BF2E74F}"/>
    <cellStyle name="SAPBEXaggItem 13 2" xfId="5572" xr:uid="{9A83BEA7-4B59-4AEC-92BF-00101BC0D5D4}"/>
    <cellStyle name="SAPBEXaggItem 13 2 10" xfId="15641" xr:uid="{E029DA31-6C17-466B-91AC-4EE709A3BC44}"/>
    <cellStyle name="SAPBEXaggItem 13 2 2" xfId="7042" xr:uid="{61BC5B33-8949-4C14-BE60-BD9A95A1EDEA}"/>
    <cellStyle name="SAPBEXaggItem 13 2 3" xfId="8263" xr:uid="{826EA2F2-0F9E-49C4-A5EE-C4A9F9CA716A}"/>
    <cellStyle name="SAPBEXaggItem 13 2 4" xfId="9515" xr:uid="{DD147B4B-CF51-4354-A37D-1CAA26A1AE77}"/>
    <cellStyle name="SAPBEXaggItem 13 2 5" xfId="10749" xr:uid="{D925FE1C-8CD7-4326-95EF-12E20C304088}"/>
    <cellStyle name="SAPBEXaggItem 13 2 6" xfId="11908" xr:uid="{AFE6ABE6-E222-4442-B424-93AC7B44B9AA}"/>
    <cellStyle name="SAPBEXaggItem 13 2 7" xfId="13036" xr:uid="{7E4275B9-96D1-4EF7-BB01-F6301E219A46}"/>
    <cellStyle name="SAPBEXaggItem 13 2 8" xfId="14143" xr:uid="{D92DDFC1-C800-49B2-997C-6F6F80B71C03}"/>
    <cellStyle name="SAPBEXaggItem 13 2 9" xfId="15049" xr:uid="{77ABBF3D-6755-4ED5-AC62-78D0210C64BF}"/>
    <cellStyle name="SAPBEXaggItem 13 3" xfId="4135" xr:uid="{60BA1A13-CF5B-4B68-B5A9-88F078F29C62}"/>
    <cellStyle name="SAPBEXaggItem 13 4" xfId="3240" xr:uid="{6A2BA7CA-5F49-41AD-A5A0-156D59B800F8}"/>
    <cellStyle name="SAPBEXaggItem 13 5" xfId="3965" xr:uid="{F2927C3A-FCEA-40B5-AC9A-819A5E3FC2AB}"/>
    <cellStyle name="SAPBEXaggItem 13 6" xfId="6689" xr:uid="{92DB021C-B4FD-4594-941B-0F74D81DB55A}"/>
    <cellStyle name="SAPBEXaggItem 13 7" xfId="4820" xr:uid="{F7A53FBE-E59D-49DF-9180-4956C89185C7}"/>
    <cellStyle name="SAPBEXaggItem 13 8" xfId="9151" xr:uid="{43020922-5C40-40D3-97A4-9659951202C8}"/>
    <cellStyle name="SAPBEXaggItem 13 9" xfId="11670" xr:uid="{9A86906A-C772-4228-8935-06999EE8EE2D}"/>
    <cellStyle name="SAPBEXaggItem 14" xfId="2696" xr:uid="{00000000-0005-0000-0000-0000EC060000}"/>
    <cellStyle name="SAPBEXaggItem 15" xfId="2731" xr:uid="{00000000-0005-0000-0000-0000ED060000}"/>
    <cellStyle name="SAPBEXaggItem 16" xfId="2785" xr:uid="{641755FB-42A2-411A-A28E-078A9486CD62}"/>
    <cellStyle name="SAPBEXaggItem 17" xfId="2837" xr:uid="{B162991D-E79D-434A-B962-B7AA2B2AC541}"/>
    <cellStyle name="SAPBEXaggItem 18" xfId="2874" xr:uid="{55E17AA1-BA2D-4EF8-AC4B-A81F7A6CE37D}"/>
    <cellStyle name="SAPBEXaggItem 19" xfId="2918" xr:uid="{93389190-116C-4C85-A45E-52C53C1AE35A}"/>
    <cellStyle name="SAPBEXaggItem 2" xfId="1512" xr:uid="{00000000-0005-0000-0000-0000EE060000}"/>
    <cellStyle name="SAPBEXaggItem 2 10" xfId="10648" xr:uid="{B5A2D4E2-7F24-447E-AB21-16721BBEF88C}"/>
    <cellStyle name="SAPBEXaggItem 2 11" xfId="12762" xr:uid="{E6B32BD7-1194-4C2F-8A6D-0BA9A31826E4}"/>
    <cellStyle name="SAPBEXaggItem 2 12" xfId="13886" xr:uid="{344D8347-F972-471D-9795-226465594B29}"/>
    <cellStyle name="SAPBEXaggItem 2 13" xfId="14831" xr:uid="{F39D6071-F568-4EB4-BAEC-BB9B6B6DE061}"/>
    <cellStyle name="SAPBEXaggItem 2 2" xfId="1513" xr:uid="{00000000-0005-0000-0000-0000EF060000}"/>
    <cellStyle name="SAPBEXaggItem 2 2 10" xfId="12763" xr:uid="{7B4CB008-BF8B-4A5A-82A9-1A9CC276E7EB}"/>
    <cellStyle name="SAPBEXaggItem 2 2 11" xfId="12680" xr:uid="{412051AF-408F-43B1-A695-072E41294FB5}"/>
    <cellStyle name="SAPBEXaggItem 2 2 12" xfId="14832" xr:uid="{CF1702A5-D3BE-4C3B-BA59-EC5F2921DFA6}"/>
    <cellStyle name="SAPBEXaggItem 2 2 2" xfId="1514" xr:uid="{00000000-0005-0000-0000-0000F0060000}"/>
    <cellStyle name="SAPBEXaggItem 2 2 2 10" xfId="11585" xr:uid="{3639A49E-41F2-4C63-A625-2776BB57A459}"/>
    <cellStyle name="SAPBEXaggItem 2 2 2 11" xfId="13885" xr:uid="{9F3FDD5D-399C-48F7-B0E2-224B45A265E6}"/>
    <cellStyle name="SAPBEXaggItem 2 2 2 12" xfId="12389" xr:uid="{AC7864A5-1318-4F48-BFA6-FD5439A7A0B6}"/>
    <cellStyle name="SAPBEXaggItem 2 2 2 2" xfId="5574" xr:uid="{D8CC0F34-983D-420D-BDAB-5ED7B83F5622}"/>
    <cellStyle name="SAPBEXaggItem 2 2 2 2 10" xfId="15643" xr:uid="{0B3E9A28-DC93-4299-9222-79327F3DCA51}"/>
    <cellStyle name="SAPBEXaggItem 2 2 2 2 2" xfId="7044" xr:uid="{3D8274CE-3E00-4FAD-A15D-C7DAF043E052}"/>
    <cellStyle name="SAPBEXaggItem 2 2 2 2 3" xfId="8265" xr:uid="{BE0A2BDB-7745-4AF4-8E50-71C625381232}"/>
    <cellStyle name="SAPBEXaggItem 2 2 2 2 4" xfId="9517" xr:uid="{297E8380-C5B6-46D3-809D-DB3F2D56D814}"/>
    <cellStyle name="SAPBEXaggItem 2 2 2 2 5" xfId="10751" xr:uid="{6884F769-B8CB-44B3-9E53-3B931E2A6140}"/>
    <cellStyle name="SAPBEXaggItem 2 2 2 2 6" xfId="11910" xr:uid="{94D9C2A1-03A7-43E0-B692-214D8470CC0F}"/>
    <cellStyle name="SAPBEXaggItem 2 2 2 2 7" xfId="13038" xr:uid="{7C56F61B-A7A2-43F7-AB69-C8D68C86F1BF}"/>
    <cellStyle name="SAPBEXaggItem 2 2 2 2 8" xfId="14145" xr:uid="{DCF0D487-CB9F-41E6-8236-A056366FE362}"/>
    <cellStyle name="SAPBEXaggItem 2 2 2 2 9" xfId="15051" xr:uid="{61687D4A-0355-451E-9D4E-1CD6E9DBFC68}"/>
    <cellStyle name="SAPBEXaggItem 2 2 2 3" xfId="4138" xr:uid="{E0C29EDC-00D7-48D9-8EBE-F16C7C9F7984}"/>
    <cellStyle name="SAPBEXaggItem 2 2 2 4" xfId="5092" xr:uid="{8DB2E88A-5F74-4F0B-A0CE-B9204FDD0CC3}"/>
    <cellStyle name="SAPBEXaggItem 2 2 2 5" xfId="6753" xr:uid="{7CFA6A20-A73B-463B-8180-5B0CA5BD724D}"/>
    <cellStyle name="SAPBEXaggItem 2 2 2 6" xfId="3168" xr:uid="{3C3DF040-14A9-41DB-A71B-0DF97E66B34D}"/>
    <cellStyle name="SAPBEXaggItem 2 2 2 7" xfId="5138" xr:uid="{BA25FE2C-D413-41AE-828F-0F6E4F30C23A}"/>
    <cellStyle name="SAPBEXaggItem 2 2 2 8" xfId="9153" xr:uid="{577346EF-024B-43A9-936A-3F114BB4A3CE}"/>
    <cellStyle name="SAPBEXaggItem 2 2 2 9" xfId="11668" xr:uid="{E93AE995-F9EB-4AB8-AF31-CA170C8ED198}"/>
    <cellStyle name="SAPBEXaggItem 2 2 3" xfId="4137" xr:uid="{18C63F4E-F18D-4691-ADF6-FE526953F5DA}"/>
    <cellStyle name="SAPBEXaggItem 2 2 4" xfId="3239" xr:uid="{1B44E471-F1A4-447D-96FB-22804CA0A0A9}"/>
    <cellStyle name="SAPBEXaggItem 2 2 5" xfId="3966" xr:uid="{E822EBF9-0CDD-4290-9B04-540534BFAA1A}"/>
    <cellStyle name="SAPBEXaggItem 2 2 6" xfId="7974" xr:uid="{76DB8D97-D4B7-41CD-9F4B-CA13A09C4054}"/>
    <cellStyle name="SAPBEXaggItem 2 2 7" xfId="9233" xr:uid="{B4F38F0D-AFAD-455E-9305-16340EA53561}"/>
    <cellStyle name="SAPBEXaggItem 2 2 8" xfId="10472" xr:uid="{28654092-E25A-4A5E-A251-DD6713D370FD}"/>
    <cellStyle name="SAPBEXaggItem 2 2 9" xfId="9286" xr:uid="{CC76593E-611B-40EA-9B86-CAFE4FA75E69}"/>
    <cellStyle name="SAPBEXaggItem 2 3" xfId="5573" xr:uid="{7A35F13F-CC7C-49B9-AAFB-B2A525929FB9}"/>
    <cellStyle name="SAPBEXaggItem 2 3 10" xfId="15642" xr:uid="{7D68E2DE-0AD0-4687-8505-A3C6D8DF4BC5}"/>
    <cellStyle name="SAPBEXaggItem 2 3 2" xfId="7043" xr:uid="{0EBF2D36-7DFD-41CC-A0B7-CBE051F4A511}"/>
    <cellStyle name="SAPBEXaggItem 2 3 3" xfId="8264" xr:uid="{F30E14EC-63DD-4799-A199-6E566FF4BA2D}"/>
    <cellStyle name="SAPBEXaggItem 2 3 4" xfId="9516" xr:uid="{B77FCBD0-06F3-4484-8B6C-27B40E5B5ECA}"/>
    <cellStyle name="SAPBEXaggItem 2 3 5" xfId="10750" xr:uid="{45E64E37-FBFE-4CA6-8A94-A40CF0541D9E}"/>
    <cellStyle name="SAPBEXaggItem 2 3 6" xfId="11909" xr:uid="{E48E92BB-52C0-42AE-854E-CAC68969DE38}"/>
    <cellStyle name="SAPBEXaggItem 2 3 7" xfId="13037" xr:uid="{54F25E59-1340-4771-B3BA-06D7AE63C4A4}"/>
    <cellStyle name="SAPBEXaggItem 2 3 8" xfId="14144" xr:uid="{D09F6FC1-E9D2-44A9-9F10-7FCFCE98697B}"/>
    <cellStyle name="SAPBEXaggItem 2 3 9" xfId="15050" xr:uid="{19EC32ED-2C38-4F06-82E1-6B3CA52126BA}"/>
    <cellStyle name="SAPBEXaggItem 2 4" xfId="4136" xr:uid="{F5B5FBB3-7E6F-496D-9655-5F43D084D162}"/>
    <cellStyle name="SAPBEXaggItem 2 5" xfId="5093" xr:uid="{4F0E9605-2941-4C9D-A2C9-E630ECFF8A2C}"/>
    <cellStyle name="SAPBEXaggItem 2 6" xfId="6754" xr:uid="{82BAAE8C-E14D-43F4-9F70-F6A9F631B3C2}"/>
    <cellStyle name="SAPBEXaggItem 2 7" xfId="7975" xr:uid="{B518BD64-C2B2-4323-B025-B24A8A423EF6}"/>
    <cellStyle name="SAPBEXaggItem 2 8" xfId="9232" xr:uid="{F106D914-1AE6-4FA1-9B9F-5A6F9DDA16FC}"/>
    <cellStyle name="SAPBEXaggItem 2 9" xfId="10471" xr:uid="{87FC044F-10E3-49CE-8D44-B2A1F98E9D31}"/>
    <cellStyle name="SAPBEXaggItem 20" xfId="2962" xr:uid="{C8F68849-7FA5-45FF-80E0-F3EA430A3F6B}"/>
    <cellStyle name="SAPBEXaggItem 21" xfId="4131" xr:uid="{42B032C0-C582-4CE1-88FB-EF1FF3DDFD1C}"/>
    <cellStyle name="SAPBEXaggItem 22" xfId="5096" xr:uid="{C9409CDB-9FCA-44E7-B283-2658BDE10950}"/>
    <cellStyle name="SAPBEXaggItem 23" xfId="3963" xr:uid="{EC4AD8EB-C751-435F-8E97-409F0C681194}"/>
    <cellStyle name="SAPBEXaggItem 24" xfId="7976" xr:uid="{C9D6E930-4B47-4F47-A671-922179C716A3}"/>
    <cellStyle name="SAPBEXaggItem 25" xfId="9235" xr:uid="{87A849AF-5DF2-4B5E-884E-3C9B8B092A60}"/>
    <cellStyle name="SAPBEXaggItem 26" xfId="10474" xr:uid="{960E9004-CE3D-4DA5-B99B-D4D91B26E2E7}"/>
    <cellStyle name="SAPBEXaggItem 27" xfId="10646" xr:uid="{80675991-6A71-4DF5-AEEC-91D6ECD10579}"/>
    <cellStyle name="SAPBEXaggItem 28" xfId="12765" xr:uid="{67D625DE-C7E7-4302-BB59-81A48912D741}"/>
    <cellStyle name="SAPBEXaggItem 29" xfId="12942" xr:uid="{2E8E211E-6D12-4B9E-9D6D-52C81C59B8EF}"/>
    <cellStyle name="SAPBEXaggItem 3" xfId="1515" xr:uid="{00000000-0005-0000-0000-0000F1060000}"/>
    <cellStyle name="SAPBEXaggItem 3 10" xfId="12761" xr:uid="{899E524C-240B-4DCD-9057-DCF16A5D321C}"/>
    <cellStyle name="SAPBEXaggItem 3 11" xfId="12685" xr:uid="{E8025186-9B71-4D19-B5B3-94C9C3CCE6DC}"/>
    <cellStyle name="SAPBEXaggItem 3 12" xfId="14830" xr:uid="{3120C20C-1F22-4B8A-BA53-6F7B7AE75673}"/>
    <cellStyle name="SAPBEXaggItem 3 2" xfId="5575" xr:uid="{4A601B74-C0B7-47E1-B1BC-975F4A01CBD0}"/>
    <cellStyle name="SAPBEXaggItem 3 2 10" xfId="15644" xr:uid="{8766459C-B54E-4404-AA29-C35D50D5DC47}"/>
    <cellStyle name="SAPBEXaggItem 3 2 2" xfId="7045" xr:uid="{6937D318-B692-46B7-B582-1D154969893B}"/>
    <cellStyle name="SAPBEXaggItem 3 2 3" xfId="8266" xr:uid="{D1892773-BB02-4EDA-9147-B69FA3186619}"/>
    <cellStyle name="SAPBEXaggItem 3 2 4" xfId="9518" xr:uid="{A03A23F7-E917-4EFA-BF82-12B44226251D}"/>
    <cellStyle name="SAPBEXaggItem 3 2 5" xfId="10752" xr:uid="{4225E098-E540-4FFA-9FE7-7D09E1077022}"/>
    <cellStyle name="SAPBEXaggItem 3 2 6" xfId="11911" xr:uid="{A9C75FED-7173-4073-BA23-09570F3E1CB4}"/>
    <cellStyle name="SAPBEXaggItem 3 2 7" xfId="13039" xr:uid="{0C290B9C-FB25-4FF2-B842-811FD577A195}"/>
    <cellStyle name="SAPBEXaggItem 3 2 8" xfId="14146" xr:uid="{EB7E10D6-535A-4816-A125-5133597F3E7A}"/>
    <cellStyle name="SAPBEXaggItem 3 2 9" xfId="15052" xr:uid="{9395AB30-5B1B-49CF-877D-1C93E44B3CD3}"/>
    <cellStyle name="SAPBEXaggItem 3 3" xfId="4139" xr:uid="{F64660A1-51C3-42DA-BF5E-C2F1E157A9EA}"/>
    <cellStyle name="SAPBEXaggItem 3 4" xfId="3238" xr:uid="{861C2C88-855F-42BC-B825-93270C2DF82D}"/>
    <cellStyle name="SAPBEXaggItem 3 5" xfId="3967" xr:uid="{9E0ECBA6-4484-4AD2-B4E1-CFFFC3232AA6}"/>
    <cellStyle name="SAPBEXaggItem 3 6" xfId="4906" xr:uid="{92434411-8D4F-405C-9C42-45E749349B75}"/>
    <cellStyle name="SAPBEXaggItem 3 7" xfId="9231" xr:uid="{EB26E32C-DA73-426A-A8CA-7AB2B5553FD7}"/>
    <cellStyle name="SAPBEXaggItem 3 8" xfId="10470" xr:uid="{9C0E81F2-4DA8-42E8-A09B-74CA21E88E29}"/>
    <cellStyle name="SAPBEXaggItem 3 9" xfId="11669" xr:uid="{5F81004F-9357-453F-8009-9F9D22F88CD5}"/>
    <cellStyle name="SAPBEXaggItem 30" xfId="14834" xr:uid="{40B03B4B-30C4-4B11-B826-9231D91CB851}"/>
    <cellStyle name="SAPBEXaggItem 31" xfId="15873" xr:uid="{CCE7C233-B4C5-4DAB-858C-FE1FCC4DE9F4}"/>
    <cellStyle name="SAPBEXaggItem 4" xfId="1516" xr:uid="{00000000-0005-0000-0000-0000F2060000}"/>
    <cellStyle name="SAPBEXaggItem 4 10" xfId="11872" xr:uid="{46CCC9F4-C8BE-4565-A692-02BCBA836531}"/>
    <cellStyle name="SAPBEXaggItem 4 11" xfId="13884" xr:uid="{1753EBCD-03A2-4DD1-92E6-CA939FE49596}"/>
    <cellStyle name="SAPBEXaggItem 4 12" xfId="14049" xr:uid="{6CCC4109-C55A-4580-B76D-B6155EBC880E}"/>
    <cellStyle name="SAPBEXaggItem 4 2" xfId="5576" xr:uid="{DE56F782-754B-4609-A411-A87381D52EE6}"/>
    <cellStyle name="SAPBEXaggItem 4 2 10" xfId="15645" xr:uid="{9CC64C18-7DBD-4A53-9066-A0BD5B6B3816}"/>
    <cellStyle name="SAPBEXaggItem 4 2 2" xfId="7046" xr:uid="{32D43BED-D9A6-45E6-A7B7-0D4D858B8FCD}"/>
    <cellStyle name="SAPBEXaggItem 4 2 3" xfId="8267" xr:uid="{0590CEAD-7F9F-41CE-81A2-D8BE583528E8}"/>
    <cellStyle name="SAPBEXaggItem 4 2 4" xfId="9519" xr:uid="{3DA13C09-6FE0-4D49-A9D8-AED902F82D35}"/>
    <cellStyle name="SAPBEXaggItem 4 2 5" xfId="10753" xr:uid="{38129EDA-B76B-4C55-A9DA-DC47839AAE04}"/>
    <cellStyle name="SAPBEXaggItem 4 2 6" xfId="11912" xr:uid="{0854858C-1A3F-4D16-AF35-018B54DFDF81}"/>
    <cellStyle name="SAPBEXaggItem 4 2 7" xfId="13040" xr:uid="{6EBDE07A-3E75-4F52-831F-E8370EA05951}"/>
    <cellStyle name="SAPBEXaggItem 4 2 8" xfId="14147" xr:uid="{B7B6EABF-D487-4103-A2C3-D48C11ECE055}"/>
    <cellStyle name="SAPBEXaggItem 4 2 9" xfId="15053" xr:uid="{1704B3B7-C0ED-42B6-9DA1-333AA5941482}"/>
    <cellStyle name="SAPBEXaggItem 4 3" xfId="4140" xr:uid="{5ED290E0-CB80-430B-9F01-A9D396015E7C}"/>
    <cellStyle name="SAPBEXaggItem 4 4" xfId="3237" xr:uid="{AF540017-B78C-40FC-9112-ACA1FBDFDAAA}"/>
    <cellStyle name="SAPBEXaggItem 4 5" xfId="6752" xr:uid="{A2F9DC82-B80F-483C-B64E-75A7B7571DF0}"/>
    <cellStyle name="SAPBEXaggItem 4 6" xfId="4901" xr:uid="{B4D97513-AD81-4E1A-B84E-4D36E99AD08A}"/>
    <cellStyle name="SAPBEXaggItem 4 7" xfId="5139" xr:uid="{C81B3FE9-98DC-4A87-8C37-0E76D1D18D7D}"/>
    <cellStyle name="SAPBEXaggItem 4 8" xfId="9150" xr:uid="{95D25A05-3D38-41A5-8D35-3CA1B5B45966}"/>
    <cellStyle name="SAPBEXaggItem 4 9" xfId="10361" xr:uid="{0E7AFB06-2293-41DB-A96A-546EEC1BE9FF}"/>
    <cellStyle name="SAPBEXaggItem 5" xfId="1517" xr:uid="{00000000-0005-0000-0000-0000F3060000}"/>
    <cellStyle name="SAPBEXaggItem 5 10" xfId="12760" xr:uid="{2301559C-77BE-4C7A-8CAD-FADEBEA12841}"/>
    <cellStyle name="SAPBEXaggItem 5 11" xfId="12688" xr:uid="{13795767-030D-4B8A-B2EE-402E441806AF}"/>
    <cellStyle name="SAPBEXaggItem 5 12" xfId="14829" xr:uid="{F54E0110-CA9A-4C90-9E30-C3B3BD486BD8}"/>
    <cellStyle name="SAPBEXaggItem 5 2" xfId="5577" xr:uid="{77E80458-24F5-415B-ACD5-5FE4C6ABFF55}"/>
    <cellStyle name="SAPBEXaggItem 5 2 10" xfId="15646" xr:uid="{E20A37C5-0905-40F2-BA34-C934DB66AA26}"/>
    <cellStyle name="SAPBEXaggItem 5 2 2" xfId="7047" xr:uid="{20FBAA62-EB1A-4490-A8CC-0FDDA5C935E5}"/>
    <cellStyle name="SAPBEXaggItem 5 2 3" xfId="8268" xr:uid="{6764EE39-180D-455A-B757-CCC06F72F0DA}"/>
    <cellStyle name="SAPBEXaggItem 5 2 4" xfId="9520" xr:uid="{2F70D064-6E8C-4C7E-8F96-5FA10ABEBA2B}"/>
    <cellStyle name="SAPBEXaggItem 5 2 5" xfId="10754" xr:uid="{9CC061DA-07F5-4BBC-B174-77D49578AFDA}"/>
    <cellStyle name="SAPBEXaggItem 5 2 6" xfId="11913" xr:uid="{4064ACC5-2A08-4519-9E3B-78FF2A6A5283}"/>
    <cellStyle name="SAPBEXaggItem 5 2 7" xfId="13041" xr:uid="{66D4DFD2-897A-471C-B345-239E878D71E9}"/>
    <cellStyle name="SAPBEXaggItem 5 2 8" xfId="14148" xr:uid="{3C261A0C-7E8E-488E-8D6C-90B2F8A77FAE}"/>
    <cellStyle name="SAPBEXaggItem 5 2 9" xfId="15054" xr:uid="{ED5D4D8B-1117-4A26-A598-2B16F14E6FF2}"/>
    <cellStyle name="SAPBEXaggItem 5 3" xfId="4141" xr:uid="{2F65BDD6-639A-44AD-9789-48B2A8FD30C3}"/>
    <cellStyle name="SAPBEXaggItem 5 4" xfId="3236" xr:uid="{6C60CDB3-F2A3-4EBA-A0DB-FCBEB5DA4070}"/>
    <cellStyle name="SAPBEXaggItem 5 5" xfId="3968" xr:uid="{75113B74-F40B-4E64-8143-46FF9BE1BD05}"/>
    <cellStyle name="SAPBEXaggItem 5 6" xfId="6305" xr:uid="{D7F822A8-EC97-4BC6-BCBC-E76C394FFA30}"/>
    <cellStyle name="SAPBEXaggItem 5 7" xfId="9230" xr:uid="{ABB90384-CD3A-4BCB-96A2-DCAA5E1A7215}"/>
    <cellStyle name="SAPBEXaggItem 5 8" xfId="10469" xr:uid="{3E98D22D-61B3-402E-8304-B4891A5B49BA}"/>
    <cellStyle name="SAPBEXaggItem 5 9" xfId="11667" xr:uid="{2433A965-3061-4C83-82DF-B49F63717913}"/>
    <cellStyle name="SAPBEXaggItem 6" xfId="1518" xr:uid="{00000000-0005-0000-0000-0000F4060000}"/>
    <cellStyle name="SAPBEXaggItem 6 10" xfId="11873" xr:uid="{F0BE75AF-C144-4787-8579-789D2625FF4C}"/>
    <cellStyle name="SAPBEXaggItem 6 11" xfId="11308" xr:uid="{5CD1ABCE-6B26-4C80-9840-AB568E6E954B}"/>
    <cellStyle name="SAPBEXaggItem 6 12" xfId="13820" xr:uid="{486DA136-9E31-44C1-A346-E13D521505E5}"/>
    <cellStyle name="SAPBEXaggItem 6 2" xfId="5578" xr:uid="{89159823-5847-47E9-9624-E6F559EA18A8}"/>
    <cellStyle name="SAPBEXaggItem 6 2 10" xfId="15647" xr:uid="{5BF31064-542C-44AC-A5FF-2F606435AB45}"/>
    <cellStyle name="SAPBEXaggItem 6 2 2" xfId="7048" xr:uid="{ED017AE1-0C4F-4775-8A84-0FA8C21A8092}"/>
    <cellStyle name="SAPBEXaggItem 6 2 3" xfId="8269" xr:uid="{B57D9C8C-1CBD-4319-A7D4-E0E6AB4C2D0F}"/>
    <cellStyle name="SAPBEXaggItem 6 2 4" xfId="9521" xr:uid="{3D1663BB-6F9C-46CA-8D40-C0539E3AA01B}"/>
    <cellStyle name="SAPBEXaggItem 6 2 5" xfId="10755" xr:uid="{78F466B1-3B59-4BF0-953E-A500A31CD136}"/>
    <cellStyle name="SAPBEXaggItem 6 2 6" xfId="11914" xr:uid="{FF016FB1-D0ED-4F5E-BCB0-5915F19A3FFD}"/>
    <cellStyle name="SAPBEXaggItem 6 2 7" xfId="13042" xr:uid="{05F1B548-6FF4-4412-9FC1-AABF529699D0}"/>
    <cellStyle name="SAPBEXaggItem 6 2 8" xfId="14149" xr:uid="{9C138685-DA6B-4536-B976-82DC98F3659D}"/>
    <cellStyle name="SAPBEXaggItem 6 2 9" xfId="15055" xr:uid="{40DE6754-8FF0-4974-9566-8456D4E251EB}"/>
    <cellStyle name="SAPBEXaggItem 6 3" xfId="4142" xr:uid="{1B1D240A-D0E7-4B97-9FB4-2D7E09CEF6AD}"/>
    <cellStyle name="SAPBEXaggItem 6 4" xfId="3094" xr:uid="{EA73088E-5196-4343-8B1E-995E71F4B3EA}"/>
    <cellStyle name="SAPBEXaggItem 6 5" xfId="3969" xr:uid="{A28C00D5-255B-42FB-BECD-EB9226B29CDD}"/>
    <cellStyle name="SAPBEXaggItem 6 6" xfId="4914" xr:uid="{405E7F4F-B70C-4B53-9A52-D835C9817BE1}"/>
    <cellStyle name="SAPBEXaggItem 6 7" xfId="7899" xr:uid="{328EB7F1-709D-4867-835E-2B1A634325EA}"/>
    <cellStyle name="SAPBEXaggItem 6 8" xfId="9155" xr:uid="{1EBDE5FC-8B13-46D8-AB38-8289925DA431}"/>
    <cellStyle name="SAPBEXaggItem 6 9" xfId="10362" xr:uid="{9EA35E0E-B658-4FC6-A348-B7DDA113E338}"/>
    <cellStyle name="SAPBEXaggItem 7" xfId="1519" xr:uid="{00000000-0005-0000-0000-0000F5060000}"/>
    <cellStyle name="SAPBEXaggItem 7 10" xfId="12759" xr:uid="{16CF7CB0-27EF-4986-8CAC-982BABBEE8F1}"/>
    <cellStyle name="SAPBEXaggItem 7 11" xfId="11316" xr:uid="{801BD70D-88CC-41D3-8BB4-7055F5AB7FE3}"/>
    <cellStyle name="SAPBEXaggItem 7 12" xfId="14828" xr:uid="{86D8EF5D-29E7-4AC5-AAF1-C33E87F862C6}"/>
    <cellStyle name="SAPBEXaggItem 7 2" xfId="5579" xr:uid="{D7C81E84-020A-486E-93A9-49C1C4E5451F}"/>
    <cellStyle name="SAPBEXaggItem 7 2 10" xfId="15648" xr:uid="{11F2ACA8-9E75-481F-8585-13002E37609A}"/>
    <cellStyle name="SAPBEXaggItem 7 2 2" xfId="7049" xr:uid="{C4A5BC23-0530-4DD7-A7C9-31BA1CFB9A37}"/>
    <cellStyle name="SAPBEXaggItem 7 2 3" xfId="8270" xr:uid="{12E9DD5A-F97C-4108-A09F-41ADC3284B92}"/>
    <cellStyle name="SAPBEXaggItem 7 2 4" xfId="9522" xr:uid="{5DAEDFF1-DDC3-47D7-9403-3C57AF7BA047}"/>
    <cellStyle name="SAPBEXaggItem 7 2 5" xfId="10756" xr:uid="{4457CA0B-ED6C-499E-9640-AEFA81E9F11D}"/>
    <cellStyle name="SAPBEXaggItem 7 2 6" xfId="11915" xr:uid="{DEEC0115-640C-45B7-93CB-7A70C25283AF}"/>
    <cellStyle name="SAPBEXaggItem 7 2 7" xfId="13043" xr:uid="{F6687B5F-41DB-4731-A8B3-EA0EFBB25653}"/>
    <cellStyle name="SAPBEXaggItem 7 2 8" xfId="14150" xr:uid="{F6EADEF6-983A-4317-B14F-9CDCECA8C130}"/>
    <cellStyle name="SAPBEXaggItem 7 2 9" xfId="15056" xr:uid="{5A648F9A-379E-41C0-8005-DC64784B867B}"/>
    <cellStyle name="SAPBEXaggItem 7 3" xfId="4143" xr:uid="{15AD6A79-0CFD-4E84-AB1E-626F4BBD1267}"/>
    <cellStyle name="SAPBEXaggItem 7 4" xfId="5091" xr:uid="{59ADA207-10A1-4015-B755-F4D83EC2677B}"/>
    <cellStyle name="SAPBEXaggItem 7 5" xfId="3970" xr:uid="{AE8EC1D1-E288-4C8B-BF97-D9BFD979CF12}"/>
    <cellStyle name="SAPBEXaggItem 7 6" xfId="4889" xr:uid="{8D1E550F-781B-4672-B057-BC2F2F82DD85}"/>
    <cellStyle name="SAPBEXaggItem 7 7" xfId="9229" xr:uid="{0FF57970-AAB4-42A5-8A58-7BF8462E9D39}"/>
    <cellStyle name="SAPBEXaggItem 7 8" xfId="10468" xr:uid="{B04F160B-29B6-4FC8-B4AC-7FF791305A11}"/>
    <cellStyle name="SAPBEXaggItem 7 9" xfId="11666" xr:uid="{120780F1-1220-4967-8091-F7F02FC96CAD}"/>
    <cellStyle name="SAPBEXaggItem 8" xfId="1520" xr:uid="{00000000-0005-0000-0000-0000F6060000}"/>
    <cellStyle name="SAPBEXaggItem 8 10" xfId="11874" xr:uid="{D8363E22-FE72-4075-9DDE-4E5D5C57F165}"/>
    <cellStyle name="SAPBEXaggItem 8 11" xfId="11311" xr:uid="{70923FAD-C5CA-4794-ACF1-7F971DF1DAED}"/>
    <cellStyle name="SAPBEXaggItem 8 12" xfId="13822" xr:uid="{56ECD894-EAE2-475C-9421-F08C59014B21}"/>
    <cellStyle name="SAPBEXaggItem 8 2" xfId="5580" xr:uid="{3EE511F5-988A-4B20-B731-B4EDD024708D}"/>
    <cellStyle name="SAPBEXaggItem 8 2 10" xfId="15649" xr:uid="{4A85C971-AA48-431D-9A21-098A70C2DDDA}"/>
    <cellStyle name="SAPBEXaggItem 8 2 2" xfId="7050" xr:uid="{7222DBB2-628C-4E6C-A8AE-500457CE68A4}"/>
    <cellStyle name="SAPBEXaggItem 8 2 3" xfId="8271" xr:uid="{3893188A-BEA1-474E-9703-A3D3F5055C84}"/>
    <cellStyle name="SAPBEXaggItem 8 2 4" xfId="9523" xr:uid="{7A8D14EA-FE0C-4D2C-ADA1-9FCB600199E8}"/>
    <cellStyle name="SAPBEXaggItem 8 2 5" xfId="10757" xr:uid="{6DB3A7CC-23C2-47DA-B4B4-9B54D91C1FCF}"/>
    <cellStyle name="SAPBEXaggItem 8 2 6" xfId="11916" xr:uid="{B40D0A10-CB69-4CAA-A472-07098BDD5BF2}"/>
    <cellStyle name="SAPBEXaggItem 8 2 7" xfId="13044" xr:uid="{AA007AEA-DDED-41F0-97B3-6540C4EADC06}"/>
    <cellStyle name="SAPBEXaggItem 8 2 8" xfId="14151" xr:uid="{036C88BA-F6BA-49FF-9457-13CB08FBC4D8}"/>
    <cellStyle name="SAPBEXaggItem 8 2 9" xfId="15057" xr:uid="{AB6AF528-0F66-4197-BA74-23427CEF1B1E}"/>
    <cellStyle name="SAPBEXaggItem 8 3" xfId="4144" xr:uid="{B41B2BF6-541E-4CC6-8B9C-A889338E1212}"/>
    <cellStyle name="SAPBEXaggItem 8 4" xfId="5090" xr:uid="{996ECA90-9D05-4A36-8E47-30D939A61237}"/>
    <cellStyle name="SAPBEXaggItem 8 5" xfId="3151" xr:uid="{01F18C3E-1ABC-455A-86AE-EF18F0234250}"/>
    <cellStyle name="SAPBEXaggItem 8 6" xfId="3341" xr:uid="{A8CC4D8F-F496-4D6E-85F3-459562764575}"/>
    <cellStyle name="SAPBEXaggItem 8 7" xfId="7904" xr:uid="{B3125FBF-7C90-4357-86D4-2D4E9F85D613}"/>
    <cellStyle name="SAPBEXaggItem 8 8" xfId="9158" xr:uid="{CDE74DCE-EE45-4CCF-8F7B-3EDECBB998DB}"/>
    <cellStyle name="SAPBEXaggItem 8 9" xfId="10363" xr:uid="{4989163C-0823-48A8-A304-B91D84F7E0FE}"/>
    <cellStyle name="SAPBEXaggItem 9" xfId="1521" xr:uid="{00000000-0005-0000-0000-0000F7060000}"/>
    <cellStyle name="SAPBEXaggItem 9 10" xfId="11875" xr:uid="{EA7DDECF-A655-4DBE-A1F3-B8158B576B18}"/>
    <cellStyle name="SAPBEXaggItem 9 11" xfId="13883" xr:uid="{B5582F85-8182-4243-BCD7-CD8B7D856B46}"/>
    <cellStyle name="SAPBEXaggItem 9 12" xfId="13819" xr:uid="{8829C00A-4953-4FF8-9C94-AB4BEF43E4F3}"/>
    <cellStyle name="SAPBEXaggItem 9 2" xfId="5581" xr:uid="{1D63F592-9A1D-4190-B198-8311FB96669D}"/>
    <cellStyle name="SAPBEXaggItem 9 2 10" xfId="15650" xr:uid="{A246E094-015C-4AC2-A6E4-BE8574B44008}"/>
    <cellStyle name="SAPBEXaggItem 9 2 2" xfId="7051" xr:uid="{D38C1DEE-9A64-47A7-A4C3-781319F711C4}"/>
    <cellStyle name="SAPBEXaggItem 9 2 3" xfId="8272" xr:uid="{1DB6CC19-E725-4E12-9771-0910F82E5396}"/>
    <cellStyle name="SAPBEXaggItem 9 2 4" xfId="9524" xr:uid="{EAB44E60-DD8C-4EF3-BE20-9BFC9C26FB0C}"/>
    <cellStyle name="SAPBEXaggItem 9 2 5" xfId="10758" xr:uid="{E61CD7E7-E5D4-46DB-B283-65400969B730}"/>
    <cellStyle name="SAPBEXaggItem 9 2 6" xfId="11917" xr:uid="{078CA340-53AC-4448-B0EA-63F243F7FDE5}"/>
    <cellStyle name="SAPBEXaggItem 9 2 7" xfId="13045" xr:uid="{23D7B95E-E759-493D-A46A-4783D11A3517}"/>
    <cellStyle name="SAPBEXaggItem 9 2 8" xfId="14152" xr:uid="{5DBA24A9-5D89-4F17-969B-8894219406E1}"/>
    <cellStyle name="SAPBEXaggItem 9 2 9" xfId="15058" xr:uid="{168732C9-45D4-45D6-9ECB-8005AA072D20}"/>
    <cellStyle name="SAPBEXaggItem 9 3" xfId="4145" xr:uid="{928F25B9-C9FA-47D1-AA9C-323BD6BACED3}"/>
    <cellStyle name="SAPBEXaggItem 9 4" xfId="5089" xr:uid="{A00612FC-38DE-4392-9AD3-80AC6E42DE77}"/>
    <cellStyle name="SAPBEXaggItem 9 5" xfId="6751" xr:uid="{8F1122EB-BAE8-4693-B5B9-0B02E1B9EA1E}"/>
    <cellStyle name="SAPBEXaggItem 9 6" xfId="6662" xr:uid="{D38C0DBC-8A4F-4704-A4E3-27CE96773AB5}"/>
    <cellStyle name="SAPBEXaggItem 9 7" xfId="7906" xr:uid="{F9359E53-2626-4B28-9D8A-FDE1D6F8D5AF}"/>
    <cellStyle name="SAPBEXaggItem 9 8" xfId="7606" xr:uid="{0906A988-37CC-42A7-9534-70DD92FCA08C}"/>
    <cellStyle name="SAPBEXaggItem 9 9" xfId="11665" xr:uid="{63244AD9-96B9-4D8F-8C60-C88C915046DA}"/>
    <cellStyle name="SAPBEXaggItem_gxaccion, 68" xfId="1522" xr:uid="{00000000-0005-0000-0000-0000F8060000}"/>
    <cellStyle name="SAPBEXaggItemX" xfId="1523" xr:uid="{00000000-0005-0000-0000-0000F9060000}"/>
    <cellStyle name="SAPBEXaggItemX 10" xfId="1524" xr:uid="{00000000-0005-0000-0000-0000FA060000}"/>
    <cellStyle name="SAPBEXaggItemX 10 10" xfId="11300" xr:uid="{E61B2C80-64BD-4C01-8188-9FE71C580383}"/>
    <cellStyle name="SAPBEXaggItemX 10 11" xfId="14827" xr:uid="{42ADA90F-C4A3-4170-840F-8FD7542F88F3}"/>
    <cellStyle name="SAPBEXaggItemX 10 2" xfId="4147" xr:uid="{A1084428-FF7A-4066-8AD4-843A34FE1DCC}"/>
    <cellStyle name="SAPBEXaggItemX 10 3" xfId="5087" xr:uid="{44167584-63CF-43E2-B060-4F73BC8593DF}"/>
    <cellStyle name="SAPBEXaggItemX 10 4" xfId="3971" xr:uid="{ADD4999D-DDB6-4EC1-9A82-CA2869626A24}"/>
    <cellStyle name="SAPBEXaggItemX 10 5" xfId="4875" xr:uid="{12C8329B-AC79-41FE-A286-4B3D4B07CD36}"/>
    <cellStyle name="SAPBEXaggItemX 10 6" xfId="9228" xr:uid="{E996FAF0-BCE4-4815-97A1-164B2F7E14C4}"/>
    <cellStyle name="SAPBEXaggItemX 10 7" xfId="10467" xr:uid="{57976455-8067-4420-A5B0-A34938EB24B4}"/>
    <cellStyle name="SAPBEXaggItemX 10 8" xfId="10365" xr:uid="{8A9918BE-60AD-42BE-8775-007FE28FDEAD}"/>
    <cellStyle name="SAPBEXaggItemX 10 9" xfId="12758" xr:uid="{1FCA621B-C03F-4B8E-ACEB-5A18621295B2}"/>
    <cellStyle name="SAPBEXaggItemX 11" xfId="1525" xr:uid="{00000000-0005-0000-0000-0000FB060000}"/>
    <cellStyle name="SAPBEXaggItemX 11 10" xfId="10350" xr:uid="{45CEEF4A-5D2E-47D1-8965-35EF9300901F}"/>
    <cellStyle name="SAPBEXaggItemX 11 11" xfId="14826" xr:uid="{6E751056-BF86-4189-A6CE-17C23D3DD7E6}"/>
    <cellStyle name="SAPBEXaggItemX 11 2" xfId="4148" xr:uid="{1379A0C7-3705-43C1-9298-7A26B088EAE7}"/>
    <cellStyle name="SAPBEXaggItemX 11 3" xfId="5086" xr:uid="{89E2B640-3168-4E77-9840-FF7B802356E4}"/>
    <cellStyle name="SAPBEXaggItemX 11 4" xfId="3972" xr:uid="{F611DC04-20A3-49D8-A5DE-597A41232DAE}"/>
    <cellStyle name="SAPBEXaggItemX 11 5" xfId="5994" xr:uid="{1008566F-2E6C-44AD-AB9E-AD57B621AB36}"/>
    <cellStyle name="SAPBEXaggItemX 11 6" xfId="9227" xr:uid="{07C7DFFF-1229-434B-B890-32CA25236302}"/>
    <cellStyle name="SAPBEXaggItemX 11 7" xfId="10466" xr:uid="{1F6686E5-56D1-40EF-A21A-A5BDE7423A8B}"/>
    <cellStyle name="SAPBEXaggItemX 11 8" xfId="9175" xr:uid="{13F536BB-C2FB-430E-A76F-97B1E2640D03}"/>
    <cellStyle name="SAPBEXaggItemX 11 9" xfId="12757" xr:uid="{065CB5DF-E09A-44E5-9CEF-43C48F2C3837}"/>
    <cellStyle name="SAPBEXaggItemX 12" xfId="2697" xr:uid="{00000000-0005-0000-0000-0000FC060000}"/>
    <cellStyle name="SAPBEXaggItemX 13" xfId="2739" xr:uid="{00000000-0005-0000-0000-0000FD060000}"/>
    <cellStyle name="SAPBEXaggItemX 14" xfId="2786" xr:uid="{D55735C5-A697-4FCE-ADE0-8033EB5E411A}"/>
    <cellStyle name="SAPBEXaggItemX 15" xfId="2838" xr:uid="{834D302E-30B7-4380-8273-5A9E0BEF0064}"/>
    <cellStyle name="SAPBEXaggItemX 16" xfId="2875" xr:uid="{C67A491E-452A-4673-8B71-373AC3E77AFB}"/>
    <cellStyle name="SAPBEXaggItemX 17" xfId="2919" xr:uid="{80F0A22C-1EF6-4EE4-9518-D2C97C38376D}"/>
    <cellStyle name="SAPBEXaggItemX 18" xfId="2963" xr:uid="{62747A51-886D-4DB9-93EE-06CB3E207BFF}"/>
    <cellStyle name="SAPBEXaggItemX 19" xfId="4146" xr:uid="{56F7CEE3-9433-48DE-B1EA-73C0BF35FB70}"/>
    <cellStyle name="SAPBEXaggItemX 2" xfId="1526" xr:uid="{00000000-0005-0000-0000-0000FE060000}"/>
    <cellStyle name="SAPBEXaggItemX 2 10" xfId="11877" xr:uid="{4F2286D8-F910-4CB7-90CD-E9249CA8A917}"/>
    <cellStyle name="SAPBEXaggItemX 2 11" xfId="12669" xr:uid="{3E27EF93-1DA8-41F2-B55D-619678711D40}"/>
    <cellStyle name="SAPBEXaggItemX 2 12" xfId="12388" xr:uid="{BFF1C255-8628-4218-83B7-34470F3497CD}"/>
    <cellStyle name="SAPBEXaggItemX 2 2" xfId="1527" xr:uid="{00000000-0005-0000-0000-0000FF060000}"/>
    <cellStyle name="SAPBEXaggItemX 2 2 10" xfId="11878" xr:uid="{D20D65FE-9876-4C06-B31A-4FFC991C3B5C}"/>
    <cellStyle name="SAPBEXaggItemX 2 2 11" xfId="12660" xr:uid="{EB1B7AB1-989F-4EE9-9D2A-880257394B9D}"/>
    <cellStyle name="SAPBEXaggItemX 2 2 12" xfId="12396" xr:uid="{D8BECA87-8B02-4C67-A587-5BD54065DD8B}"/>
    <cellStyle name="SAPBEXaggItemX 2 2 2" xfId="1528" xr:uid="{00000000-0005-0000-0000-000000070000}"/>
    <cellStyle name="SAPBEXaggItemX 2 2 2 10" xfId="12700" xr:uid="{B4F825B2-6868-4BCE-A3B5-8461F7BF64EE}"/>
    <cellStyle name="SAPBEXaggItemX 2 2 2 11" xfId="12391" xr:uid="{90946318-9F49-4F8E-8DBA-06ED2725051B}"/>
    <cellStyle name="SAPBEXaggItemX 2 2 2 2" xfId="4151" xr:uid="{DDDAFC90-5622-4745-B794-A1D3EB015EEF}"/>
    <cellStyle name="SAPBEXaggItemX 2 2 2 3" xfId="5084" xr:uid="{2F285183-B609-425F-AEF9-3E00E615D43D}"/>
    <cellStyle name="SAPBEXaggItemX 2 2 2 4" xfId="3012" xr:uid="{60003CFF-85AD-4BD7-B465-B87A99F7A85D}"/>
    <cellStyle name="SAPBEXaggItemX 2 2 2 5" xfId="6692" xr:uid="{42C8F7B1-FC64-452D-B375-993C63C54843}"/>
    <cellStyle name="SAPBEXaggItemX 2 2 2 6" xfId="6384" xr:uid="{0E46BCF2-E3E9-421E-A6BE-E10A1711C44C}"/>
    <cellStyle name="SAPBEXaggItemX 2 2 2 7" xfId="3369" xr:uid="{7714371D-AC40-4E51-8FB8-3FAF9DB5CA99}"/>
    <cellStyle name="SAPBEXaggItemX 2 2 2 8" xfId="9285" xr:uid="{9738845B-D6F3-4149-BA6F-DB2E091F165C}"/>
    <cellStyle name="SAPBEXaggItemX 2 2 2 9" xfId="11879" xr:uid="{41E90564-4BFD-42B2-8CE6-B45543A8B720}"/>
    <cellStyle name="SAPBEXaggItemX 2 2 3" xfId="4150" xr:uid="{5C08187D-F042-4F5E-8967-7DDD5F22719B}"/>
    <cellStyle name="SAPBEXaggItemX 2 2 4" xfId="3235" xr:uid="{F3006120-502C-4EFD-B0BF-1ACCB1D58670}"/>
    <cellStyle name="SAPBEXaggItemX 2 2 5" xfId="3973" xr:uid="{11516743-A076-44B9-BC77-95D4E5D932DF}"/>
    <cellStyle name="SAPBEXaggItemX 2 2 6" xfId="6696" xr:uid="{C2AAD4B8-2682-4C87-86E9-EF1EBF46FF89}"/>
    <cellStyle name="SAPBEXaggItemX 2 2 7" xfId="6393" xr:uid="{0A9C946D-BA9A-4F38-8676-E99296EB9413}"/>
    <cellStyle name="SAPBEXaggItemX 2 2 8" xfId="7595" xr:uid="{AF9A005D-9893-491A-9898-44C14F511854}"/>
    <cellStyle name="SAPBEXaggItemX 2 2 9" xfId="11663" xr:uid="{29BEA779-C283-470F-81DE-8072B0A101BD}"/>
    <cellStyle name="SAPBEXaggItemX 2 3" xfId="4149" xr:uid="{61DE3AC7-496B-46DF-ACFF-E66CE0379C85}"/>
    <cellStyle name="SAPBEXaggItemX 2 4" xfId="5085" xr:uid="{4E02EB3E-35CD-4B81-8E03-C15FC41C2321}"/>
    <cellStyle name="SAPBEXaggItemX 2 5" xfId="4823" xr:uid="{C9B18311-A3AE-4B60-AFA4-E0B82BF84F17}"/>
    <cellStyle name="SAPBEXaggItemX 2 6" xfId="6691" xr:uid="{1FC59771-35D5-4B5F-BF0B-7FFF099714EB}"/>
    <cellStyle name="SAPBEXaggItemX 2 7" xfId="8498" xr:uid="{E9A54644-25FB-4B71-A8A0-F89BD55E540C}"/>
    <cellStyle name="SAPBEXaggItemX 2 8" xfId="7622" xr:uid="{A2E13820-3FB0-4245-864E-FA5C8FD7AE9E}"/>
    <cellStyle name="SAPBEXaggItemX 2 9" xfId="11664" xr:uid="{E9BCBA18-AA95-49AC-AF8B-C8B0ECDF91B5}"/>
    <cellStyle name="SAPBEXaggItemX 20" xfId="5088" xr:uid="{3F67F4C3-3B75-4BF1-84F2-13D12B512734}"/>
    <cellStyle name="SAPBEXaggItemX 21" xfId="2999" xr:uid="{97217EFA-261F-4A3B-B3C0-B76789B4FF2C}"/>
    <cellStyle name="SAPBEXaggItemX 22" xfId="7277" xr:uid="{93B00258-1CCB-4E20-A0CC-B46F22AE6758}"/>
    <cellStyle name="SAPBEXaggItemX 23" xfId="6677" xr:uid="{C995E053-E569-493F-B4D9-C6FCBA8C43F4}"/>
    <cellStyle name="SAPBEXaggItemX 24" xfId="7610" xr:uid="{B7759B9E-2612-41D5-AC7B-F2163A9292FC}"/>
    <cellStyle name="SAPBEXaggItemX 25" xfId="10364" xr:uid="{129099FB-3E97-4DC9-BCEC-AB6F16DB31D4}"/>
    <cellStyle name="SAPBEXaggItemX 26" xfId="11876" xr:uid="{192279DF-C24E-4601-A022-A74FD5F5A0C3}"/>
    <cellStyle name="SAPBEXaggItemX 27" xfId="11323" xr:uid="{785646D9-4F06-4F7F-86BD-F50A55967A64}"/>
    <cellStyle name="SAPBEXaggItemX 28" xfId="13825" xr:uid="{414183E3-184A-48A2-B743-2B066B46A7DE}"/>
    <cellStyle name="SAPBEXaggItemX 29" xfId="15874" xr:uid="{F7D03E70-39B1-4586-BE4B-E282883BF9F9}"/>
    <cellStyle name="SAPBEXaggItemX 3" xfId="1529" xr:uid="{00000000-0005-0000-0000-000001070000}"/>
    <cellStyle name="SAPBEXaggItemX 3 10" xfId="13272" xr:uid="{4944DF13-4152-4B5D-BEAB-C5830998A875}"/>
    <cellStyle name="SAPBEXaggItemX 3 11" xfId="13503" xr:uid="{9DDA754B-ACAD-41A3-949D-C7EB50F7472F}"/>
    <cellStyle name="SAPBEXaggItemX 3 2" xfId="4152" xr:uid="{3BFEAE6D-4669-4E1C-A483-1F1040E43B51}"/>
    <cellStyle name="SAPBEXaggItemX 3 3" xfId="3234" xr:uid="{A24FF3AF-99C9-467E-8C27-667A3B6A1132}"/>
    <cellStyle name="SAPBEXaggItemX 3 4" xfId="5156" xr:uid="{772DD693-C798-4702-BC82-D553C76424C9}"/>
    <cellStyle name="SAPBEXaggItemX 3 5" xfId="6690" xr:uid="{ADBC31E5-24EF-400C-975D-D8F40C57A601}"/>
    <cellStyle name="SAPBEXaggItemX 3 6" xfId="7528" xr:uid="{5D98397D-BC9F-48A5-9AE9-E9D42FB79AF5}"/>
    <cellStyle name="SAPBEXaggItemX 3 7" xfId="9137" xr:uid="{2F19587B-CF84-4D6E-91D4-F160BB1DD1CE}"/>
    <cellStyle name="SAPBEXaggItemX 3 8" xfId="10391" xr:uid="{A68702C5-E7CF-4D20-98DC-B72613382714}"/>
    <cellStyle name="SAPBEXaggItemX 3 9" xfId="11555" xr:uid="{A7F1592A-A3C7-419A-A204-E6EED7416F53}"/>
    <cellStyle name="SAPBEXaggItemX 4" xfId="1530" xr:uid="{00000000-0005-0000-0000-000002070000}"/>
    <cellStyle name="SAPBEXaggItemX 4 10" xfId="11289" xr:uid="{65A4ABC3-7088-411A-957D-CE3F851A3BF7}"/>
    <cellStyle name="SAPBEXaggItemX 4 11" xfId="12404" xr:uid="{286E15B1-5B48-4C3B-B4BD-3754CBDC172A}"/>
    <cellStyle name="SAPBEXaggItemX 4 2" xfId="4153" xr:uid="{DE15104C-4315-46F4-A588-0FFE093EA83D}"/>
    <cellStyle name="SAPBEXaggItemX 4 3" xfId="5083" xr:uid="{DB77ECA9-65E9-4411-B3FD-68AB0D700F53}"/>
    <cellStyle name="SAPBEXaggItemX 4 4" xfId="3974" xr:uid="{863C93C6-C25F-429E-9DE5-1F95CB28AD78}"/>
    <cellStyle name="SAPBEXaggItemX 4 5" xfId="6695" xr:uid="{9DEF6AE9-5498-4184-B392-287B92769106}"/>
    <cellStyle name="SAPBEXaggItemX 4 6" xfId="8169" xr:uid="{17FF71C7-1020-4C66-B3D1-2CB679454688}"/>
    <cellStyle name="SAPBEXaggItemX 4 7" xfId="9128" xr:uid="{CF555331-91E1-467D-9383-7E4834BC705D}"/>
    <cellStyle name="SAPBEXaggItemX 4 8" xfId="10649" xr:uid="{F3FC3C4C-55E7-49C8-B24D-B73477374DB4}"/>
    <cellStyle name="SAPBEXaggItemX 4 9" xfId="11880" xr:uid="{905ECA2B-3B1A-4813-9296-0021009E7077}"/>
    <cellStyle name="SAPBEXaggItemX 5" xfId="1531" xr:uid="{00000000-0005-0000-0000-000003070000}"/>
    <cellStyle name="SAPBEXaggItemX 5 10" xfId="10047" xr:uid="{5B325F13-EB63-40DF-9E76-B92E1F0863F3}"/>
    <cellStyle name="SAPBEXaggItemX 5 11" xfId="12380" xr:uid="{9ADE667E-E095-4659-B572-AADD7CA4B780}"/>
    <cellStyle name="SAPBEXaggItemX 5 2" xfId="4154" xr:uid="{41055B3F-C506-4826-8EA0-129E6514A887}"/>
    <cellStyle name="SAPBEXaggItemX 5 3" xfId="3233" xr:uid="{A0821C50-A77F-4F59-80B7-13F820489648}"/>
    <cellStyle name="SAPBEXaggItemX 5 4" xfId="5157" xr:uid="{98715EE9-1128-487F-A612-AFCD1CBF18EA}"/>
    <cellStyle name="SAPBEXaggItemX 5 5" xfId="7973" xr:uid="{37D89451-F5A1-4C58-B15D-E28547747771}"/>
    <cellStyle name="SAPBEXaggItemX 5 6" xfId="7903" xr:uid="{E7521B70-DF55-4BD9-919E-5C8EB7CC1B1E}"/>
    <cellStyle name="SAPBEXaggItemX 5 7" xfId="9172" xr:uid="{58869595-542B-4BE2-A0F5-12120C821443}"/>
    <cellStyle name="SAPBEXaggItemX 5 8" xfId="11662" xr:uid="{279EE418-B77B-48FF-9A8A-2DE7E5DBE865}"/>
    <cellStyle name="SAPBEXaggItemX 5 9" xfId="9110" xr:uid="{5C656583-640C-4211-B2B2-2B8A8697F79C}"/>
    <cellStyle name="SAPBEXaggItemX 6" xfId="1532" xr:uid="{00000000-0005-0000-0000-000004070000}"/>
    <cellStyle name="SAPBEXaggItemX 6 10" xfId="12691" xr:uid="{71A4FEBD-EA27-497B-8BC0-7EEAA46BEE6C}"/>
    <cellStyle name="SAPBEXaggItemX 6 11" xfId="11236" xr:uid="{F79FE65A-AC7A-46A2-9783-3BC46A1F576B}"/>
    <cellStyle name="SAPBEXaggItemX 6 2" xfId="4155" xr:uid="{A3F6DE5A-2CF8-4588-82E9-D0B6901020A5}"/>
    <cellStyle name="SAPBEXaggItemX 6 3" xfId="5082" xr:uid="{680FE1F4-F08A-40D6-831F-5A49064D4EFE}"/>
    <cellStyle name="SAPBEXaggItemX 6 4" xfId="5158" xr:uid="{7E8F810F-3C2B-4D98-80D5-EFABC55C2C86}"/>
    <cellStyle name="SAPBEXaggItemX 6 5" xfId="6693" xr:uid="{44F213AC-22F4-4DC5-99F6-6F4B6F725A97}"/>
    <cellStyle name="SAPBEXaggItemX 6 6" xfId="7905" xr:uid="{EB787800-D0E0-4BB3-8B02-1D1C5DA81AEF}"/>
    <cellStyle name="SAPBEXaggItemX 6 7" xfId="9750" xr:uid="{B7BE2B26-D6B8-45BE-B317-C46BFD5DADC0}"/>
    <cellStyle name="SAPBEXaggItemX 6 8" xfId="8746" xr:uid="{BFB72A5F-3D44-40AF-AE19-3470705A87C9}"/>
    <cellStyle name="SAPBEXaggItemX 6 9" xfId="9111" xr:uid="{8EC85025-FDA0-40A7-B1FC-C48E5722991A}"/>
    <cellStyle name="SAPBEXaggItemX 7" xfId="1533" xr:uid="{00000000-0005-0000-0000-000005070000}"/>
    <cellStyle name="SAPBEXaggItemX 7 10" xfId="12695" xr:uid="{8C31440C-C937-422A-AEE5-4B325BE4E624}"/>
    <cellStyle name="SAPBEXaggItemX 7 11" xfId="13804" xr:uid="{C1B19513-6557-46AB-81E8-091E63B00D5F}"/>
    <cellStyle name="SAPBEXaggItemX 7 2" xfId="4156" xr:uid="{798689E6-CD85-4213-BC4C-795FBC715AFC}"/>
    <cellStyle name="SAPBEXaggItemX 7 3" xfId="3232" xr:uid="{CE050102-F663-44F6-AEA5-C7ED0C05BD62}"/>
    <cellStyle name="SAPBEXaggItemX 7 4" xfId="5159" xr:uid="{68897CBF-9E65-42E6-B773-62BD58D0A60C}"/>
    <cellStyle name="SAPBEXaggItemX 7 5" xfId="7972" xr:uid="{8A36B5F7-7C8E-4A90-A46A-FCD5954DB636}"/>
    <cellStyle name="SAPBEXaggItemX 7 6" xfId="7902" xr:uid="{C6717AE5-DDAF-491F-B24E-5A7E133012E5}"/>
    <cellStyle name="SAPBEXaggItemX 7 7" xfId="7578" xr:uid="{EE87078C-AC6E-4CA1-B5AC-82FBE6E4B59A}"/>
    <cellStyle name="SAPBEXaggItemX 7 8" xfId="11661" xr:uid="{8F5D853B-CA53-4816-BAB7-13FB8B8673E1}"/>
    <cellStyle name="SAPBEXaggItemX 7 9" xfId="9414" xr:uid="{BF65B18A-FA1C-4557-BE9A-CE5EB193F4D6}"/>
    <cellStyle name="SAPBEXaggItemX 8" xfId="1534" xr:uid="{00000000-0005-0000-0000-000006070000}"/>
    <cellStyle name="SAPBEXaggItemX 8 10" xfId="12692" xr:uid="{842B3681-83BD-4756-9C93-25A8854B75CA}"/>
    <cellStyle name="SAPBEXaggItemX 8 11" xfId="13836" xr:uid="{69BC6FF5-8CE1-41AD-99A9-F0C64FA4AA0C}"/>
    <cellStyle name="SAPBEXaggItemX 8 2" xfId="4157" xr:uid="{88D38BFC-55C9-461C-A463-BDB3E16986DE}"/>
    <cellStyle name="SAPBEXaggItemX 8 3" xfId="3231" xr:uid="{903EEFCA-462E-4A7B-AED9-353418195B14}"/>
    <cellStyle name="SAPBEXaggItemX 8 4" xfId="3018" xr:uid="{2176751A-B7C4-4F88-A550-C959E51AFDB2}"/>
    <cellStyle name="SAPBEXaggItemX 8 5" xfId="6694" xr:uid="{DBF96AA4-89C8-4328-B818-D54F601B1DFA}"/>
    <cellStyle name="SAPBEXaggItemX 8 6" xfId="7907" xr:uid="{C3DB17DF-2ACB-4025-8623-E55806FAC709}"/>
    <cellStyle name="SAPBEXaggItemX 8 7" xfId="6250" xr:uid="{661D1F36-C61C-4D76-A7F9-B130192F6968}"/>
    <cellStyle name="SAPBEXaggItemX 8 8" xfId="10650" xr:uid="{14487672-E0ED-4D1E-BDD1-843A814CA8A9}"/>
    <cellStyle name="SAPBEXaggItemX 8 9" xfId="9413" xr:uid="{F440E106-AE1B-469E-A9BB-E83D212710ED}"/>
    <cellStyle name="SAPBEXaggItemX 9" xfId="1535" xr:uid="{00000000-0005-0000-0000-000007070000}"/>
    <cellStyle name="SAPBEXaggItemX 9 10" xfId="12690" xr:uid="{BD19ACEE-684B-4C98-9997-CE62172D6612}"/>
    <cellStyle name="SAPBEXaggItemX 9 11" xfId="14378" xr:uid="{1BE03E33-0E12-42A3-AE21-16BB2E9F9712}"/>
    <cellStyle name="SAPBEXaggItemX 9 2" xfId="4158" xr:uid="{30B50ABF-4C7A-4288-8C09-0830B0290865}"/>
    <cellStyle name="SAPBEXaggItemX 9 3" xfId="3230" xr:uid="{AC8EE543-8C83-4E00-A200-4DCA82A33CF0}"/>
    <cellStyle name="SAPBEXaggItemX 9 4" xfId="5160" xr:uid="{EA7AFE40-A876-4D25-8020-724F260BEA94}"/>
    <cellStyle name="SAPBEXaggItemX 9 5" xfId="6706" xr:uid="{4F955D28-82F9-437D-8035-3E210362BCCB}"/>
    <cellStyle name="SAPBEXaggItemX 9 6" xfId="7909" xr:uid="{DFA761D2-628A-46C1-819D-D21367DA406A}"/>
    <cellStyle name="SAPBEXaggItemX 9 7" xfId="9161" xr:uid="{D591E4A2-20EA-4B61-97AA-BC70C00746A3}"/>
    <cellStyle name="SAPBEXaggItemX 9 8" xfId="9139" xr:uid="{A7F595AC-8E3E-44E7-93FF-F6DA6B315D3D}"/>
    <cellStyle name="SAPBEXaggItemX 9 9" xfId="9112" xr:uid="{6BC7B564-3F07-4FFA-8201-0FDC40253AD4}"/>
    <cellStyle name="SAPBEXaggItemX_valor justo.junio2010" xfId="5582" xr:uid="{D9FB831F-02FE-49FC-9CA4-4ADD36452BA7}"/>
    <cellStyle name="SAPBEXchaText" xfId="3" xr:uid="{00000000-0005-0000-0000-000008070000}"/>
    <cellStyle name="SAPBEXchaText 10" xfId="1537" xr:uid="{00000000-0005-0000-0000-000009070000}"/>
    <cellStyle name="SAPBEXchaText 10 10" xfId="9113" xr:uid="{CA9E9A88-8A0B-494B-B18B-5E30A940579B}"/>
    <cellStyle name="SAPBEXchaText 10 11" xfId="12693" xr:uid="{40746033-F173-4A40-B9B2-BF78ED8DBB08}"/>
    <cellStyle name="SAPBEXchaText 10 12" xfId="12483" xr:uid="{82606AD7-2781-4FA4-8F26-67BD4685DF2F}"/>
    <cellStyle name="SAPBEXchaText 10 2" xfId="2768" xr:uid="{00000000-0005-0000-0000-00000A070000}"/>
    <cellStyle name="SAPBEXchaText 10 2 10" xfId="15059" xr:uid="{8FC78AF4-49C2-48C2-9D49-211456F985DA}"/>
    <cellStyle name="SAPBEXchaText 10 2 11" xfId="15651" xr:uid="{9C20035D-7494-4EA5-BB36-D0657A7B7FB9}"/>
    <cellStyle name="SAPBEXchaText 10 2 2" xfId="5583" xr:uid="{347B3C81-D8A7-466E-BD59-735AC149010D}"/>
    <cellStyle name="SAPBEXchaText 10 2 3" xfId="7052" xr:uid="{EB3D5C41-90FF-4A33-B467-C2F1E19A038E}"/>
    <cellStyle name="SAPBEXchaText 10 2 4" xfId="8273" xr:uid="{3F08CEEB-55B2-44F8-9B48-6C517A8814B1}"/>
    <cellStyle name="SAPBEXchaText 10 2 5" xfId="9525" xr:uid="{6C41BA1B-2D44-499A-98A5-35629FDF147C}"/>
    <cellStyle name="SAPBEXchaText 10 2 6" xfId="10759" xr:uid="{1316BCD3-AB10-4442-82E8-6B650B326414}"/>
    <cellStyle name="SAPBEXchaText 10 2 7" xfId="11918" xr:uid="{95B4F1A0-8979-44C5-8F7C-FD178B187154}"/>
    <cellStyle name="SAPBEXchaText 10 2 8" xfId="13046" xr:uid="{B5421972-58E3-432E-AE37-BF84D4E12558}"/>
    <cellStyle name="SAPBEXchaText 10 2 9" xfId="14153" xr:uid="{E36CA68E-8AA6-496C-A0F3-EE354B53582C}"/>
    <cellStyle name="SAPBEXchaText 10 3" xfId="4160" xr:uid="{DD38099A-79FB-4FBE-AC9E-CEAE3C9FDC2B}"/>
    <cellStyle name="SAPBEXchaText 10 4" xfId="5081" xr:uid="{651149D2-A70D-42D0-A752-B55BC95D5DA3}"/>
    <cellStyle name="SAPBEXchaText 10 5" xfId="5162" xr:uid="{7F4C994E-5DAE-4F9E-9EAD-CE3C5B408C55}"/>
    <cellStyle name="SAPBEXchaText 10 6" xfId="7971" xr:uid="{B07D120A-CE35-4434-BAA8-61376CD6945B}"/>
    <cellStyle name="SAPBEXchaText 10 7" xfId="6390" xr:uid="{3B1871EE-0F7E-4A78-94BD-E8A6074A98A1}"/>
    <cellStyle name="SAPBEXchaText 10 8" xfId="9162" xr:uid="{CD0EAD33-EE5F-49EB-A740-87C59B4FA445}"/>
    <cellStyle name="SAPBEXchaText 10 9" xfId="11660" xr:uid="{DFD5F7F0-19C0-4723-9F05-37786714DD9C}"/>
    <cellStyle name="SAPBEXchaText 11" xfId="1538" xr:uid="{00000000-0005-0000-0000-00000B070000}"/>
    <cellStyle name="SAPBEXchaText 11 10" xfId="10498" xr:uid="{F11F25CC-D7FA-4727-863E-3410A90583F5}"/>
    <cellStyle name="SAPBEXchaText 11 11" xfId="12694" xr:uid="{B693E561-39E1-4A54-8250-42D385BEFA22}"/>
    <cellStyle name="SAPBEXchaText 11 12" xfId="13826" xr:uid="{2E58B1E9-A9C4-4F5C-B232-94670B47E97C}"/>
    <cellStyle name="SAPBEXchaText 11 2" xfId="5584" xr:uid="{1365F43F-57EC-42F4-8028-49CCEEDA1421}"/>
    <cellStyle name="SAPBEXchaText 11 2 10" xfId="15652" xr:uid="{B4DD833F-3001-42EF-8268-89EFCE3F4D73}"/>
    <cellStyle name="SAPBEXchaText 11 2 2" xfId="7053" xr:uid="{B3F2274E-DD00-4E59-9659-9C8969011F50}"/>
    <cellStyle name="SAPBEXchaText 11 2 3" xfId="8274" xr:uid="{D8CBF52F-4812-4003-804F-386A3D59D57C}"/>
    <cellStyle name="SAPBEXchaText 11 2 4" xfId="9526" xr:uid="{DBD90AC8-5781-487A-A2B0-6128E983C970}"/>
    <cellStyle name="SAPBEXchaText 11 2 5" xfId="10760" xr:uid="{FE50BE94-F2FD-4B13-8927-7F21D3CEE7AA}"/>
    <cellStyle name="SAPBEXchaText 11 2 6" xfId="11919" xr:uid="{795308E8-FC7E-4283-ADC1-7823379AFDAD}"/>
    <cellStyle name="SAPBEXchaText 11 2 7" xfId="13047" xr:uid="{85476691-B049-4859-B798-C2EF90C94773}"/>
    <cellStyle name="SAPBEXchaText 11 2 8" xfId="14154" xr:uid="{4DF9F407-6AB1-49F5-9023-582373DDFDCF}"/>
    <cellStyle name="SAPBEXchaText 11 2 9" xfId="15060" xr:uid="{18759EB1-C305-437D-94AE-C0090AB2C41F}"/>
    <cellStyle name="SAPBEXchaText 11 3" xfId="4161" xr:uid="{548763DA-01C4-4EE3-8F96-989076B38999}"/>
    <cellStyle name="SAPBEXchaText 11 4" xfId="5080" xr:uid="{19ECD950-39ED-4E7B-82C8-1001613B0DF0}"/>
    <cellStyle name="SAPBEXchaText 11 5" xfId="5220" xr:uid="{77F7472A-F143-4756-86FC-E2CCDB69C91E}"/>
    <cellStyle name="SAPBEXchaText 11 6" xfId="4891" xr:uid="{D69220A8-389B-478F-89D5-78903781D51D}"/>
    <cellStyle name="SAPBEXchaText 11 7" xfId="6386" xr:uid="{A0D310BA-0882-4F40-8DDE-D42CA00610BA}"/>
    <cellStyle name="SAPBEXchaText 11 8" xfId="9160" xr:uid="{E0B45DA0-EE83-45C7-B1CF-9571557F185F}"/>
    <cellStyle name="SAPBEXchaText 11 9" xfId="8853" xr:uid="{20897EB1-3889-41AB-A203-F32455FA67B6}"/>
    <cellStyle name="SAPBEXchaText 12" xfId="1539" xr:uid="{00000000-0005-0000-0000-00000C070000}"/>
    <cellStyle name="SAPBEXchaText 12 10" xfId="9415" xr:uid="{B0037AEB-9486-42AA-BB91-AFF481BDD850}"/>
    <cellStyle name="SAPBEXchaText 12 11" xfId="12707" xr:uid="{238A3FC1-F03B-4F8A-AFB4-5C89B4930F7D}"/>
    <cellStyle name="SAPBEXchaText 12 12" xfId="13831" xr:uid="{A619A77F-7A34-40DB-B8EE-D3D00BE81DAA}"/>
    <cellStyle name="SAPBEXchaText 12 2" xfId="5585" xr:uid="{56339B3A-47E1-4811-A731-7C0AD02CEAF7}"/>
    <cellStyle name="SAPBEXchaText 12 2 10" xfId="15653" xr:uid="{649E5831-560A-40E1-852C-95B4FB5B63B9}"/>
    <cellStyle name="SAPBEXchaText 12 2 2" xfId="7054" xr:uid="{A0F43D5B-AFA7-4C34-B2D2-6C0E03563E60}"/>
    <cellStyle name="SAPBEXchaText 12 2 3" xfId="8275" xr:uid="{F850C6D4-D2DC-44E9-B458-D756DBD39D7D}"/>
    <cellStyle name="SAPBEXchaText 12 2 4" xfId="9527" xr:uid="{0F2E520E-68DF-4E4B-8E72-62605AFAA662}"/>
    <cellStyle name="SAPBEXchaText 12 2 5" xfId="10761" xr:uid="{F8A8FCB8-1B54-46CB-B90A-C26B2BD4E7AF}"/>
    <cellStyle name="SAPBEXchaText 12 2 6" xfId="11920" xr:uid="{99D39311-F634-49C6-AD39-78BFF0DA5C40}"/>
    <cellStyle name="SAPBEXchaText 12 2 7" xfId="13048" xr:uid="{B289E178-3DBD-49CE-84C1-4FF4EC97314F}"/>
    <cellStyle name="SAPBEXchaText 12 2 8" xfId="14155" xr:uid="{8CE8BBB9-267D-43CA-A44E-ADDBB81309EC}"/>
    <cellStyle name="SAPBEXchaText 12 2 9" xfId="15061" xr:uid="{0B3FBF40-EAE0-4EDE-BE73-15BB7905E1A3}"/>
    <cellStyle name="SAPBEXchaText 12 3" xfId="4162" xr:uid="{EE9847A9-1422-4BED-903E-4AEE93994642}"/>
    <cellStyle name="SAPBEXchaText 12 4" xfId="5079" xr:uid="{2BCAA9E1-B90A-4E92-9A54-A2507FD3F4AC}"/>
    <cellStyle name="SAPBEXchaText 12 5" xfId="5163" xr:uid="{CE830AEF-677B-4C7B-9A12-98A04739DC2F}"/>
    <cellStyle name="SAPBEXchaText 12 6" xfId="7969" xr:uid="{92A06D84-EB18-433E-9AB7-C35CE1B79886}"/>
    <cellStyle name="SAPBEXchaText 12 7" xfId="6398" xr:uid="{5D5875F8-A402-434C-B87F-C2988CACA201}"/>
    <cellStyle name="SAPBEXchaText 12 8" xfId="9165" xr:uid="{142A8E47-85FF-4C64-A0D2-E6ED22AD22F2}"/>
    <cellStyle name="SAPBEXchaText 12 9" xfId="11658" xr:uid="{57E80E9D-B3BB-46E4-B963-F423F8828B5B}"/>
    <cellStyle name="SAPBEXchaText 13" xfId="1540" xr:uid="{00000000-0005-0000-0000-00000D070000}"/>
    <cellStyle name="SAPBEXchaText 13 10" xfId="3382" xr:uid="{26735EC0-BDFE-4D33-915B-900D4F932739}"/>
    <cellStyle name="SAPBEXchaText 13 11" xfId="13882" xr:uid="{DC5E8ACF-5FD8-48DF-9972-6DB8C4693A21}"/>
    <cellStyle name="SAPBEXchaText 13 12" xfId="13827" xr:uid="{895A93BA-5EA2-4B5D-8B0E-4982CD014EF4}"/>
    <cellStyle name="SAPBEXchaText 13 2" xfId="5586" xr:uid="{8F15719A-FEF5-4C72-BC38-CD8A11898F9C}"/>
    <cellStyle name="SAPBEXchaText 13 2 10" xfId="15654" xr:uid="{7B9EA789-87FB-4594-8D5D-F889A08D6070}"/>
    <cellStyle name="SAPBEXchaText 13 2 2" xfId="7055" xr:uid="{D5F3CA0A-0A22-4309-B83A-E7FD14B4D854}"/>
    <cellStyle name="SAPBEXchaText 13 2 3" xfId="8276" xr:uid="{00C7C2B3-A727-4AC6-A27B-E31D517CA56D}"/>
    <cellStyle name="SAPBEXchaText 13 2 4" xfId="9528" xr:uid="{5F0C981A-BC13-4E9B-AFCB-BFE2D95F074A}"/>
    <cellStyle name="SAPBEXchaText 13 2 5" xfId="10762" xr:uid="{D59C48C6-F0AA-4DD0-B85B-540295342DEF}"/>
    <cellStyle name="SAPBEXchaText 13 2 6" xfId="11921" xr:uid="{76B41321-F88A-4216-A56A-9C2DE21D546E}"/>
    <cellStyle name="SAPBEXchaText 13 2 7" xfId="13049" xr:uid="{68891B3E-2BDC-45EC-A167-B1AC19352C03}"/>
    <cellStyle name="SAPBEXchaText 13 2 8" xfId="14156" xr:uid="{6D58B672-104B-4A65-91C1-62F73696CFB7}"/>
    <cellStyle name="SAPBEXchaText 13 2 9" xfId="15062" xr:uid="{82471553-612F-42D6-ADDE-8BBB9964976C}"/>
    <cellStyle name="SAPBEXchaText 13 3" xfId="4163" xr:uid="{14C044B9-6B42-4089-9E35-B383EF3700CC}"/>
    <cellStyle name="SAPBEXchaText 13 4" xfId="5078" xr:uid="{D7827287-28D2-4A1C-8BCE-819B44D4A673}"/>
    <cellStyle name="SAPBEXchaText 13 5" xfId="6750" xr:uid="{6FC62FED-2F28-4AEC-BA6D-F4EE7567B298}"/>
    <cellStyle name="SAPBEXchaText 13 6" xfId="6663" xr:uid="{8FDEA8ED-C0AD-41E6-8E5B-9BEBDA27ACF7}"/>
    <cellStyle name="SAPBEXchaText 13 7" xfId="6373" xr:uid="{38B5D8F2-653D-4EAB-A2D4-00B809A92D00}"/>
    <cellStyle name="SAPBEXchaText 13 8" xfId="9163" xr:uid="{F8F03C42-867B-4C0D-92C7-0B4FD61C17EA}"/>
    <cellStyle name="SAPBEXchaText 13 9" xfId="10651" xr:uid="{2E8B1AA8-CE21-4A68-BBAC-2CE7A5C094D3}"/>
    <cellStyle name="SAPBEXchaText 14" xfId="1536" xr:uid="{00000000-0005-0000-0000-00000E070000}"/>
    <cellStyle name="SAPBEXchaText 15" xfId="2681" xr:uid="{00000000-0005-0000-0000-00000F070000}"/>
    <cellStyle name="SAPBEXchaText 16" xfId="2730" xr:uid="{00000000-0005-0000-0000-000010070000}"/>
    <cellStyle name="SAPBEXchaText 17" xfId="2770" xr:uid="{69B30138-D7B6-4FFE-9A14-77BFA5831805}"/>
    <cellStyle name="SAPBEXchaText 18" xfId="2815" xr:uid="{FD93890E-9BE4-4E24-BB51-1BB0BDA4B3E3}"/>
    <cellStyle name="SAPBEXchaText 19" xfId="2824" xr:uid="{5E23DD17-EAAD-456D-9F9F-F57DB56C9BA7}"/>
    <cellStyle name="SAPBEXchaText 2" xfId="51" xr:uid="{00000000-0005-0000-0000-000011070000}"/>
    <cellStyle name="SAPBEXchaText 2 10" xfId="11297" xr:uid="{0CC11A43-AA0E-414A-9671-1FEFF0724256}"/>
    <cellStyle name="SAPBEXchaText 2 11" xfId="12376" xr:uid="{18F00B8A-E7F5-4771-839C-8CE3B4BFF627}"/>
    <cellStyle name="SAPBEXchaText 2 12" xfId="13558" xr:uid="{DA8EF5FE-918D-4A65-8E56-259F74B476AA}"/>
    <cellStyle name="SAPBEXchaText 2 13" xfId="14547" xr:uid="{DA94E016-F957-4981-B938-16F036D5850A}"/>
    <cellStyle name="SAPBEXchaText 2 2" xfId="1541" xr:uid="{00000000-0005-0000-0000-000012070000}"/>
    <cellStyle name="SAPBEXchaText 2 2 2" xfId="1542" xr:uid="{00000000-0005-0000-0000-000013070000}"/>
    <cellStyle name="SAPBEXchaText 2 2 2 10" xfId="10497" xr:uid="{9325BF2B-F533-460A-BC6A-9FF290ED2F20}"/>
    <cellStyle name="SAPBEXchaText 2 2 2 11" xfId="13881" xr:uid="{37C9BB51-E9CB-46A5-B426-CF776F8733C7}"/>
    <cellStyle name="SAPBEXchaText 2 2 2 12" xfId="13830" xr:uid="{989AE48C-FF88-4443-8150-662F55776417}"/>
    <cellStyle name="SAPBEXchaText 2 2 2 2" xfId="5588" xr:uid="{9103E4EB-431C-4C45-8C96-19F418E084C1}"/>
    <cellStyle name="SAPBEXchaText 2 2 2 2 10" xfId="15656" xr:uid="{09E1C9A3-5EDC-41FE-98B6-D2646320B895}"/>
    <cellStyle name="SAPBEXchaText 2 2 2 2 2" xfId="7057" xr:uid="{9F2481DB-C520-4AEA-AE11-6FFC5503F8B5}"/>
    <cellStyle name="SAPBEXchaText 2 2 2 2 3" xfId="8278" xr:uid="{D4AF27AE-2546-43DD-9816-C7F463825F33}"/>
    <cellStyle name="SAPBEXchaText 2 2 2 2 4" xfId="9530" xr:uid="{54879F0C-2073-4E4B-AC58-BB5FBA4BAA20}"/>
    <cellStyle name="SAPBEXchaText 2 2 2 2 5" xfId="10764" xr:uid="{46B032BB-18A7-476D-867B-7C6F4498FD8F}"/>
    <cellStyle name="SAPBEXchaText 2 2 2 2 6" xfId="11923" xr:uid="{F23B40B7-05FC-4446-A54D-148C6A1304C2}"/>
    <cellStyle name="SAPBEXchaText 2 2 2 2 7" xfId="13051" xr:uid="{937A9929-314A-4C23-B25D-960FACE78383}"/>
    <cellStyle name="SAPBEXchaText 2 2 2 2 8" xfId="14158" xr:uid="{145AD685-CE42-40FD-9A2C-A1D72800B57A}"/>
    <cellStyle name="SAPBEXchaText 2 2 2 2 9" xfId="15064" xr:uid="{5E3720F0-E947-4461-8108-14F6D54C2189}"/>
    <cellStyle name="SAPBEXchaText 2 2 2 3" xfId="4165" xr:uid="{F96C6D19-9CCD-44F8-B66C-B6CC738F8564}"/>
    <cellStyle name="SAPBEXchaText 2 2 2 4" xfId="5076" xr:uid="{4D583593-5134-4D4C-A130-2A6CD8155B78}"/>
    <cellStyle name="SAPBEXchaText 2 2 2 5" xfId="6749" xr:uid="{60E9C9ED-5FF2-471D-B10E-4315DD6D1E01}"/>
    <cellStyle name="SAPBEXchaText 2 2 2 6" xfId="3340" xr:uid="{10B46B45-1E65-4201-9D00-799796610FB0}"/>
    <cellStyle name="SAPBEXchaText 2 2 2 7" xfId="7888" xr:uid="{0D6323C9-776C-4BB0-9DFE-28F4A84E7638}"/>
    <cellStyle name="SAPBEXchaText 2 2 2 8" xfId="9178" xr:uid="{DC7D0C4B-B03C-462E-9F54-D9C2255875CB}"/>
    <cellStyle name="SAPBEXchaText 2 2 2 9" xfId="8915" xr:uid="{A75A4916-EF55-49E3-9D05-C2B61D50C7ED}"/>
    <cellStyle name="SAPBEXchaText 2 3" xfId="5587" xr:uid="{8078CBBC-27FE-426D-8D82-6550E91621CE}"/>
    <cellStyle name="SAPBEXchaText 2 3 10" xfId="15655" xr:uid="{06F454D4-74C7-420D-93EE-9176D31407AA}"/>
    <cellStyle name="SAPBEXchaText 2 3 2" xfId="7056" xr:uid="{8837D4A0-6694-44DA-82A5-E0AA5AD17423}"/>
    <cellStyle name="SAPBEXchaText 2 3 3" xfId="8277" xr:uid="{8F1B6E58-5709-4AC7-B408-4D35A3AA26D8}"/>
    <cellStyle name="SAPBEXchaText 2 3 4" xfId="9529" xr:uid="{E3C94D38-9260-4876-9E0E-4EFE96E08700}"/>
    <cellStyle name="SAPBEXchaText 2 3 5" xfId="10763" xr:uid="{268B324E-5D17-4C09-995A-C284278C5AB7}"/>
    <cellStyle name="SAPBEXchaText 2 3 6" xfId="11922" xr:uid="{AD3FA211-66C9-49AC-B4F7-F6B996FD77F1}"/>
    <cellStyle name="SAPBEXchaText 2 3 7" xfId="13050" xr:uid="{D9046D52-F2E1-4E86-B7F9-6E38CFF1D4B3}"/>
    <cellStyle name="SAPBEXchaText 2 3 8" xfId="14157" xr:uid="{D5B616D0-D797-43B5-AEB8-30FF961E8B57}"/>
    <cellStyle name="SAPBEXchaText 2 3 9" xfId="15063" xr:uid="{5731556A-8349-42F9-80E9-6E1A76AD24E1}"/>
    <cellStyle name="SAPBEXchaText 2 4" xfId="3048" xr:uid="{17C32F83-7B30-41B4-AC3B-CA162EE6DDFC}"/>
    <cellStyle name="SAPBEXchaText 2 5" xfId="4885" xr:uid="{5095B9C4-14AF-425A-837A-F69BE96897BC}"/>
    <cellStyle name="SAPBEXchaText 2 6" xfId="6368" xr:uid="{84CAF074-0F07-4390-BCE2-49C9B4F22D82}"/>
    <cellStyle name="SAPBEXchaText 2 7" xfId="7590" xr:uid="{8B3E640F-CFC3-4E22-A6DE-454509D873A1}"/>
    <cellStyle name="SAPBEXchaText 2 8" xfId="8834" xr:uid="{7B06FCE3-BF6C-46DA-BE05-65052B05323F}"/>
    <cellStyle name="SAPBEXchaText 2 9" xfId="10082" xr:uid="{84C7FA07-36CA-4C2D-9EDB-CA64AD203FB6}"/>
    <cellStyle name="SAPBEXchaText 20" xfId="2876" xr:uid="{669F4030-457E-4F2D-B0E0-D32AA809E68C}"/>
    <cellStyle name="SAPBEXchaText 21" xfId="2920" xr:uid="{2D620E03-7B0F-48BA-A26A-0B17B5E786F1}"/>
    <cellStyle name="SAPBEXchaText 22" xfId="2964" xr:uid="{6ADE7046-FDDA-4346-ABA3-F623940D4A59}"/>
    <cellStyle name="SAPBEXchaText 23" xfId="3002" xr:uid="{25AA09B2-7458-46DD-A4EC-A4BEFC0E6E25}"/>
    <cellStyle name="SAPBEXchaText 24" xfId="15875" xr:uid="{F25FBF60-A9D3-4338-B919-99BC079F5554}"/>
    <cellStyle name="SAPBEXchaText 3" xfId="1543" xr:uid="{00000000-0005-0000-0000-000014070000}"/>
    <cellStyle name="SAPBEXchaText 3 10" xfId="12756" xr:uid="{66468BA0-9E13-4319-B885-BBF28EE965A8}"/>
    <cellStyle name="SAPBEXchaText 3 11" xfId="12661" xr:uid="{779DA1C9-00D2-4A6A-BAD7-64C9441ED942}"/>
    <cellStyle name="SAPBEXchaText 3 12" xfId="14825" xr:uid="{2F4200FF-73CC-4C4D-B5E7-3BDD821C408D}"/>
    <cellStyle name="SAPBEXchaText 3 2" xfId="5589" xr:uid="{A44CDB20-F7BA-443A-8F3E-62383827E482}"/>
    <cellStyle name="SAPBEXchaText 3 2 10" xfId="15657" xr:uid="{541A1CDC-EC89-41DE-B4EB-F2CC1B14A398}"/>
    <cellStyle name="SAPBEXchaText 3 2 2" xfId="7058" xr:uid="{6292BF12-CA63-4177-AD82-3450BD0F3094}"/>
    <cellStyle name="SAPBEXchaText 3 2 3" xfId="8279" xr:uid="{D4338538-6431-4017-85CC-4C41E2B78ACA}"/>
    <cellStyle name="SAPBEXchaText 3 2 4" xfId="9531" xr:uid="{E45591BC-A83A-4739-81E7-C342A3A9F86F}"/>
    <cellStyle name="SAPBEXchaText 3 2 5" xfId="10765" xr:uid="{09377B58-0322-4AA7-897B-04C0FCF293C2}"/>
    <cellStyle name="SAPBEXchaText 3 2 6" xfId="11924" xr:uid="{486FD849-297B-4B24-90A5-C8FB771FCC3F}"/>
    <cellStyle name="SAPBEXchaText 3 2 7" xfId="13052" xr:uid="{96FD04F5-1810-4B1E-9B4F-5554A6F83627}"/>
    <cellStyle name="SAPBEXchaText 3 2 8" xfId="14159" xr:uid="{08172AC9-9162-417D-966D-2097C3B2BC61}"/>
    <cellStyle name="SAPBEXchaText 3 2 9" xfId="15065" xr:uid="{B33DE84C-7A7A-48E4-8ED5-099A4720B186}"/>
    <cellStyle name="SAPBEXchaText 3 3" xfId="4166" xr:uid="{A1504F88-D5D5-4484-BD15-7D81E6DE33BE}"/>
    <cellStyle name="SAPBEXchaText 3 4" xfId="5075" xr:uid="{0E58E4F2-21DD-404A-A51C-B43BBD1E113C}"/>
    <cellStyle name="SAPBEXchaText 3 5" xfId="5165" xr:uid="{EDC66A18-1C6A-46D0-ACEC-3AFFB776693C}"/>
    <cellStyle name="SAPBEXchaText 3 6" xfId="7968" xr:uid="{EA0D4E7D-FA03-4291-A582-C0CB88A85126}"/>
    <cellStyle name="SAPBEXchaText 3 7" xfId="9226" xr:uid="{D4AFABC7-0C76-47EF-B27A-9211DDC05267}"/>
    <cellStyle name="SAPBEXchaText 3 8" xfId="10465" xr:uid="{C434A2B7-A47F-48D7-86DB-7D92A9CE1D0B}"/>
    <cellStyle name="SAPBEXchaText 3 9" xfId="11656" xr:uid="{10376348-780B-42DE-883E-205648CF70CD}"/>
    <cellStyle name="SAPBEXchaText 4" xfId="1544" xr:uid="{00000000-0005-0000-0000-000015070000}"/>
    <cellStyle name="SAPBEXchaText 4 10" xfId="9114" xr:uid="{E29AD81B-72FF-4765-978D-B3A7F2C42EC9}"/>
    <cellStyle name="SAPBEXchaText 4 11" xfId="10639" xr:uid="{FDC2266A-B4E6-4640-A7B3-73BAB1820B65}"/>
    <cellStyle name="SAPBEXchaText 4 12" xfId="13828" xr:uid="{B32DD478-E95E-4201-9DB8-E5FFCF0EFBFD}"/>
    <cellStyle name="SAPBEXchaText 4 2" xfId="5590" xr:uid="{E2AA22FD-6F72-4773-9184-253BFFB0F079}"/>
    <cellStyle name="SAPBEXchaText 4 2 10" xfId="15658" xr:uid="{582C0F7C-9080-47A1-9C04-FD4CDFB82816}"/>
    <cellStyle name="SAPBEXchaText 4 2 2" xfId="7059" xr:uid="{0D1C58EE-0D2C-4A2E-8274-5EA8BD674EA5}"/>
    <cellStyle name="SAPBEXchaText 4 2 3" xfId="8280" xr:uid="{5FAF23C9-44EA-4B33-B7B4-BFEEB88740C2}"/>
    <cellStyle name="SAPBEXchaText 4 2 4" xfId="9532" xr:uid="{EDA9A4B5-BD90-4766-B125-C4ADF2949B43}"/>
    <cellStyle name="SAPBEXchaText 4 2 5" xfId="10766" xr:uid="{062FD7C3-2FBD-4A02-9D65-C12BD31FEBB1}"/>
    <cellStyle name="SAPBEXchaText 4 2 6" xfId="11925" xr:uid="{3696DF58-16FC-422F-85BF-2CDFDCA1BC9C}"/>
    <cellStyle name="SAPBEXchaText 4 2 7" xfId="13053" xr:uid="{7C927B91-0424-44DA-ABBB-62EE2708999D}"/>
    <cellStyle name="SAPBEXchaText 4 2 8" xfId="14160" xr:uid="{578F333D-EA52-429F-AD51-9216253FDC3E}"/>
    <cellStyle name="SAPBEXchaText 4 2 9" xfId="15066" xr:uid="{D276A0A0-21DB-4F73-9959-D082A8221B33}"/>
    <cellStyle name="SAPBEXchaText 4 3" xfId="4167" xr:uid="{22B814F8-DFF5-41DF-8254-224F5EB9F004}"/>
    <cellStyle name="SAPBEXchaText 4 4" xfId="5074" xr:uid="{1D5A7BBB-688A-4DC3-B4D5-EF10240A183C}"/>
    <cellStyle name="SAPBEXchaText 4 5" xfId="5166" xr:uid="{DEC1111D-DD12-4F12-95A6-66FEF92A0337}"/>
    <cellStyle name="SAPBEXchaText 4 6" xfId="6701" xr:uid="{8F0B02FF-2853-4D60-9357-6C6241B1AB40}"/>
    <cellStyle name="SAPBEXchaText 4 7" xfId="7920" xr:uid="{20048C15-13A1-40FE-932C-202B259776C0}"/>
    <cellStyle name="SAPBEXchaText 4 8" xfId="7597" xr:uid="{437167C8-7574-47DC-B725-558068789E67}"/>
    <cellStyle name="SAPBEXchaText 4 9" xfId="10366" xr:uid="{7991E7BB-3913-440B-9524-433A52FC29E0}"/>
    <cellStyle name="SAPBEXchaText 5" xfId="1545" xr:uid="{00000000-0005-0000-0000-000016070000}"/>
    <cellStyle name="SAPBEXchaText 5 10" xfId="12755" xr:uid="{FD63F612-BC7D-44FE-93EE-7DB64B594322}"/>
    <cellStyle name="SAPBEXchaText 5 11" xfId="13879" xr:uid="{90CCD302-B879-45ED-A8A3-FE40BECEEED1}"/>
    <cellStyle name="SAPBEXchaText 5 12" xfId="14824" xr:uid="{8F3BEC02-CCEB-4998-887B-51E6EA423258}"/>
    <cellStyle name="SAPBEXchaText 5 2" xfId="5591" xr:uid="{DA0DDD88-AA6F-4F82-B0B5-BDECACECE72A}"/>
    <cellStyle name="SAPBEXchaText 5 2 10" xfId="15659" xr:uid="{9042C931-ECAA-4136-B2D8-EB766F8702F8}"/>
    <cellStyle name="SAPBEXchaText 5 2 2" xfId="7060" xr:uid="{5A1D139F-B8CE-4765-87F2-8F744CBFCD62}"/>
    <cellStyle name="SAPBEXchaText 5 2 3" xfId="8281" xr:uid="{16323343-AF52-4B70-AFFD-C22A2BA114D4}"/>
    <cellStyle name="SAPBEXchaText 5 2 4" xfId="9533" xr:uid="{A98EFDE7-8401-41E7-9A18-C86614DE111F}"/>
    <cellStyle name="SAPBEXchaText 5 2 5" xfId="10767" xr:uid="{83D50C65-DE66-4544-9887-8B035FFB07AA}"/>
    <cellStyle name="SAPBEXchaText 5 2 6" xfId="11926" xr:uid="{6AED189A-8E47-44AE-A99F-3C2B04596B16}"/>
    <cellStyle name="SAPBEXchaText 5 2 7" xfId="13054" xr:uid="{7B749178-124E-4294-B05C-EFC3B8CD8436}"/>
    <cellStyle name="SAPBEXchaText 5 2 8" xfId="14161" xr:uid="{FD4465B9-CA5F-4898-8594-9CE145FE9EBD}"/>
    <cellStyle name="SAPBEXchaText 5 2 9" xfId="15067" xr:uid="{F48B4831-066B-4F4B-AA63-9BE92A1E012B}"/>
    <cellStyle name="SAPBEXchaText 5 3" xfId="4168" xr:uid="{7E1B6E2C-94B2-490E-B005-E69DC1472418}"/>
    <cellStyle name="SAPBEXchaText 5 4" xfId="3229" xr:uid="{EEEA2474-B5A9-403C-B175-F11F511E1719}"/>
    <cellStyle name="SAPBEXchaText 5 5" xfId="6747" xr:uid="{89A47F63-94B8-4321-BBAE-335BD329FAA0}"/>
    <cellStyle name="SAPBEXchaText 5 6" xfId="6950" xr:uid="{4DE6CF10-E5BD-46F3-AFC8-8F39478D3260}"/>
    <cellStyle name="SAPBEXchaText 5 7" xfId="9225" xr:uid="{F7F94AF1-9B9F-453D-9537-037F75B51495}"/>
    <cellStyle name="SAPBEXchaText 5 8" xfId="10464" xr:uid="{5566E08F-FB1B-43F1-B186-DCDB47C446FA}"/>
    <cellStyle name="SAPBEXchaText 5 9" xfId="9140" xr:uid="{A79E42B5-D59B-4AAB-94F7-6CC04988D56E}"/>
    <cellStyle name="SAPBEXchaText 6" xfId="1546" xr:uid="{00000000-0005-0000-0000-000017070000}"/>
    <cellStyle name="SAPBEXchaText 6 10" xfId="10495" xr:uid="{D1001FBA-14FC-4355-9E6E-B8E916530D2B}"/>
    <cellStyle name="SAPBEXchaText 6 11" xfId="13880" xr:uid="{08D6973F-6675-42EC-8444-FFA4298BB701}"/>
    <cellStyle name="SAPBEXchaText 6 12" xfId="13829" xr:uid="{6368CCD9-22DA-47E4-B9EA-7BB14949EE77}"/>
    <cellStyle name="SAPBEXchaText 6 2" xfId="5592" xr:uid="{705E93FE-8267-45F9-9F55-C7062C1280DB}"/>
    <cellStyle name="SAPBEXchaText 6 2 10" xfId="15660" xr:uid="{DA03D9A1-1AB9-4265-8F32-98AA9D3F7823}"/>
    <cellStyle name="SAPBEXchaText 6 2 2" xfId="7061" xr:uid="{51638BED-6B6C-428B-8ABA-BF764993834C}"/>
    <cellStyle name="SAPBEXchaText 6 2 3" xfId="8282" xr:uid="{C2359BE4-1566-4843-9734-48E854271D01}"/>
    <cellStyle name="SAPBEXchaText 6 2 4" xfId="9534" xr:uid="{EE5F01BE-5321-4D42-A775-486DC96E9811}"/>
    <cellStyle name="SAPBEXchaText 6 2 5" xfId="10768" xr:uid="{91938F36-D94D-4D4A-977A-25A9448E56D0}"/>
    <cellStyle name="SAPBEXchaText 6 2 6" xfId="11927" xr:uid="{8E99F2DE-686C-4CEF-BCCE-CADB97596C67}"/>
    <cellStyle name="SAPBEXchaText 6 2 7" xfId="13055" xr:uid="{041906BB-3637-4131-A465-54D974A64EB2}"/>
    <cellStyle name="SAPBEXchaText 6 2 8" xfId="14162" xr:uid="{A42619D3-710E-406C-BE84-81CEC896E331}"/>
    <cellStyle name="SAPBEXchaText 6 2 9" xfId="15068" xr:uid="{9AE6FCC2-8FED-440B-B15F-A8FDE847FB39}"/>
    <cellStyle name="SAPBEXchaText 6 3" xfId="4169" xr:uid="{B6F3A11F-A4B1-4BE7-B800-3FBA6FDE1A08}"/>
    <cellStyle name="SAPBEXchaText 6 4" xfId="5073" xr:uid="{63B94DBF-F0A9-4D2C-87B4-2EB750426C0C}"/>
    <cellStyle name="SAPBEXchaText 6 5" xfId="6748" xr:uid="{3F54206A-0614-41AA-B42F-B8CB772DE1B2}"/>
    <cellStyle name="SAPBEXchaText 6 6" xfId="7267" xr:uid="{8FADC4A8-DC08-45F2-B24C-894848B3C4D5}"/>
    <cellStyle name="SAPBEXchaText 6 7" xfId="8497" xr:uid="{4706EB32-AF8C-4BD4-B1A3-43380FEAFE58}"/>
    <cellStyle name="SAPBEXchaText 6 8" xfId="9129" xr:uid="{4D008B98-E57B-4D88-A9E5-6A1406577D42}"/>
    <cellStyle name="SAPBEXchaText 6 9" xfId="10367" xr:uid="{171AD912-C81C-4C03-8E99-D752AC530D60}"/>
    <cellStyle name="SAPBEXchaText 7" xfId="1547" xr:uid="{00000000-0005-0000-0000-000018070000}"/>
    <cellStyle name="SAPBEXchaText 7 10" xfId="9115" xr:uid="{EDA0A656-1DD3-4B76-8C45-499CE6B9F93F}"/>
    <cellStyle name="SAPBEXchaText 7 11" xfId="12701" xr:uid="{6A67A879-16BA-4933-B490-B4B8FEF7A09E}"/>
    <cellStyle name="SAPBEXchaText 7 12" xfId="13840" xr:uid="{4D76AD16-63AD-41F9-BB0D-0C6C17D82053}"/>
    <cellStyle name="SAPBEXchaText 7 2" xfId="5593" xr:uid="{FE89231E-253E-4105-8DFA-A2CB010A6F6B}"/>
    <cellStyle name="SAPBEXchaText 7 2 10" xfId="15661" xr:uid="{6F48CCA4-5756-47F5-AB0D-48E63A9FE2F9}"/>
    <cellStyle name="SAPBEXchaText 7 2 2" xfId="7062" xr:uid="{12952E64-091C-461C-9A73-600C950A451F}"/>
    <cellStyle name="SAPBEXchaText 7 2 3" xfId="8283" xr:uid="{3CFA89AE-A214-450B-B6CD-CA356700DE01}"/>
    <cellStyle name="SAPBEXchaText 7 2 4" xfId="9535" xr:uid="{6692AE01-802D-4A5E-92C2-910F22FECF99}"/>
    <cellStyle name="SAPBEXchaText 7 2 5" xfId="10769" xr:uid="{00C0437B-37FC-44BB-AA8D-40B434633AE0}"/>
    <cellStyle name="SAPBEXchaText 7 2 6" xfId="11928" xr:uid="{49C76DA5-7AE2-4150-99B9-93E39CA236EC}"/>
    <cellStyle name="SAPBEXchaText 7 2 7" xfId="13056" xr:uid="{4CD052C9-345E-45C1-AAAD-BB2A5AB96700}"/>
    <cellStyle name="SAPBEXchaText 7 2 8" xfId="14163" xr:uid="{E521DBE7-05BA-4A3A-9CF1-97F0B1BE24A6}"/>
    <cellStyle name="SAPBEXchaText 7 2 9" xfId="15069" xr:uid="{F6584648-2C02-4456-8CE9-E525D58F65F4}"/>
    <cellStyle name="SAPBEXchaText 7 3" xfId="4170" xr:uid="{884B4A10-8C6E-4D3F-B18F-A1AF23382A6D}"/>
    <cellStyle name="SAPBEXchaText 7 4" xfId="3228" xr:uid="{C15C2572-07CB-42DE-93C2-B2AB3D5F9F2B}"/>
    <cellStyle name="SAPBEXchaText 7 5" xfId="3975" xr:uid="{3F5E54D4-6F48-4420-BA70-A36210D0CE42}"/>
    <cellStyle name="SAPBEXchaText 7 6" xfId="7268" xr:uid="{2DD8B1F3-2781-4C64-BF64-5A3D2D2FC43F}"/>
    <cellStyle name="SAPBEXchaText 7 7" xfId="6357" xr:uid="{559730C8-3C6F-467B-92AC-4A1F21AC964F}"/>
    <cellStyle name="SAPBEXchaText 7 8" xfId="3368" xr:uid="{86176DE7-6AC0-4621-8B5F-B13A5B163B01}"/>
    <cellStyle name="SAPBEXchaText 7 9" xfId="8840" xr:uid="{F8B5D555-0726-4161-A00B-8C116BAB8359}"/>
    <cellStyle name="SAPBEXchaText 8" xfId="1548" xr:uid="{00000000-0005-0000-0000-000019070000}"/>
    <cellStyle name="SAPBEXchaText 8 10" xfId="12753" xr:uid="{D8E31958-4266-44FA-8A52-343D870138E3}"/>
    <cellStyle name="SAPBEXchaText 8 11" xfId="13878" xr:uid="{E20213EF-C09B-452B-9226-5B97BE945DB4}"/>
    <cellStyle name="SAPBEXchaText 8 12" xfId="14822" xr:uid="{ECB111E7-4E13-4D15-811A-D1A35DB18310}"/>
    <cellStyle name="SAPBEXchaText 8 2" xfId="5594" xr:uid="{A1578C76-0C1C-4C7B-B6C8-034902BEA164}"/>
    <cellStyle name="SAPBEXchaText 8 2 10" xfId="15662" xr:uid="{2C069B04-C5F3-4486-B8A2-B1FCEDEAAD2D}"/>
    <cellStyle name="SAPBEXchaText 8 2 2" xfId="7063" xr:uid="{70765DDD-946F-4E5D-8D65-339248F4540E}"/>
    <cellStyle name="SAPBEXchaText 8 2 3" xfId="8284" xr:uid="{F89E5046-5069-435E-98DC-5E98BCC2C8C6}"/>
    <cellStyle name="SAPBEXchaText 8 2 4" xfId="9536" xr:uid="{7B9E529D-F213-42ED-A278-618E37E78F22}"/>
    <cellStyle name="SAPBEXchaText 8 2 5" xfId="10770" xr:uid="{81A70AC5-6D94-4903-BD6D-2313C5E4FB2B}"/>
    <cellStyle name="SAPBEXchaText 8 2 6" xfId="11929" xr:uid="{75776A8E-995C-4489-A356-8E2AD3013C78}"/>
    <cellStyle name="SAPBEXchaText 8 2 7" xfId="13057" xr:uid="{B98D5640-D2CC-4F2F-A142-24B08691DDF8}"/>
    <cellStyle name="SAPBEXchaText 8 2 8" xfId="14164" xr:uid="{DA4EEB8D-6CD2-4B70-B0BC-155420A5BED4}"/>
    <cellStyle name="SAPBEXchaText 8 2 9" xfId="15070" xr:uid="{294AA537-B28B-4996-8465-C97C110AA507}"/>
    <cellStyle name="SAPBEXchaText 8 3" xfId="4171" xr:uid="{EC9F5E56-4C32-45CE-B10E-B756756BF014}"/>
    <cellStyle name="SAPBEXchaText 8 4" xfId="5072" xr:uid="{81EC3DE7-D33D-4FDD-8E84-5B102A038E25}"/>
    <cellStyle name="SAPBEXchaText 8 5" xfId="6746" xr:uid="{CB8A7990-661B-40BD-A602-074EBAC1601B}"/>
    <cellStyle name="SAPBEXchaText 8 6" xfId="7967" xr:uid="{E2F8C026-C490-4E88-8746-9FAD136B5A02}"/>
    <cellStyle name="SAPBEXchaText 8 7" xfId="9223" xr:uid="{46623E67-4195-4004-A68D-88C3FDCAB1C3}"/>
    <cellStyle name="SAPBEXchaText 8 8" xfId="10462" xr:uid="{0AC30B9A-9466-44F0-915D-227C4EEF8355}"/>
    <cellStyle name="SAPBEXchaText 8 9" xfId="11655" xr:uid="{8F120255-9621-40B9-8D8F-E1431EC0D21C}"/>
    <cellStyle name="SAPBEXchaText 9" xfId="1549" xr:uid="{00000000-0005-0000-0000-00001A070000}"/>
    <cellStyle name="SAPBEXchaText 9 10" xfId="12754" xr:uid="{052E4C8C-20A5-44C2-AA60-057DC2946BF4}"/>
    <cellStyle name="SAPBEXchaText 9 11" xfId="12943" xr:uid="{91FAD7EF-3170-4A32-A98D-8E6BC9AF9624}"/>
    <cellStyle name="SAPBEXchaText 9 12" xfId="14823" xr:uid="{3E8753F0-1C46-4AFB-B966-44A76E2E1DEE}"/>
    <cellStyle name="SAPBEXchaText 9 2" xfId="5595" xr:uid="{C08A8206-4389-45CA-805E-2D8B25E4AFE7}"/>
    <cellStyle name="SAPBEXchaText 9 2 10" xfId="15663" xr:uid="{B69AC81C-2312-4E36-969A-F8FBA32CF253}"/>
    <cellStyle name="SAPBEXchaText 9 2 2" xfId="7064" xr:uid="{33868B36-EBCC-4809-83B3-0395B2E428C8}"/>
    <cellStyle name="SAPBEXchaText 9 2 3" xfId="8285" xr:uid="{890B1CF4-0BA1-481B-99FD-E049D8102E4B}"/>
    <cellStyle name="SAPBEXchaText 9 2 4" xfId="9537" xr:uid="{475E4007-686E-4AE4-9094-6967885F6613}"/>
    <cellStyle name="SAPBEXchaText 9 2 5" xfId="10771" xr:uid="{7D485A3C-14DC-4993-967A-CF35D0C26D55}"/>
    <cellStyle name="SAPBEXchaText 9 2 6" xfId="11930" xr:uid="{C0FC7DB8-161F-4E48-9A63-965E1DC83564}"/>
    <cellStyle name="SAPBEXchaText 9 2 7" xfId="13058" xr:uid="{87D154A4-927C-4E19-81D6-F56CA56C7A02}"/>
    <cellStyle name="SAPBEXchaText 9 2 8" xfId="14165" xr:uid="{6F0E9B87-ECBC-4561-AC09-F09BDA38F365}"/>
    <cellStyle name="SAPBEXchaText 9 2 9" xfId="15071" xr:uid="{0925F1C9-426B-41CA-9F61-2DC85FA7305F}"/>
    <cellStyle name="SAPBEXchaText 9 3" xfId="4172" xr:uid="{7CF60AFE-B6E0-4B8B-AE0E-3022B9E86C83}"/>
    <cellStyle name="SAPBEXchaText 9 4" xfId="3227" xr:uid="{F74ADD59-1EF3-4D86-A1C9-E5D11BD637BF}"/>
    <cellStyle name="SAPBEXchaText 9 5" xfId="5167" xr:uid="{AE42BEBD-C20C-4E3F-9AE6-E676CC765790}"/>
    <cellStyle name="SAPBEXchaText 9 6" xfId="7966" xr:uid="{0F627A55-5950-4832-B0EE-B97371687D1C}"/>
    <cellStyle name="SAPBEXchaText 9 7" xfId="9224" xr:uid="{E53D6AA2-BAF0-4C5C-9D93-B52156FDC1AB}"/>
    <cellStyle name="SAPBEXchaText 9 8" xfId="10463" xr:uid="{527B16CF-8437-4464-B68D-F81528290D03}"/>
    <cellStyle name="SAPBEXchaText 9 9" xfId="11654" xr:uid="{E2ED03B6-8D08-4595-A560-037089D54C73}"/>
    <cellStyle name="SAPBEXchaText_gxaccion, 68" xfId="1550" xr:uid="{00000000-0005-0000-0000-00001B070000}"/>
    <cellStyle name="SAPBEXexcBad7" xfId="1551" xr:uid="{00000000-0005-0000-0000-00001C070000}"/>
    <cellStyle name="SAPBEXexcBad7 10" xfId="1552" xr:uid="{00000000-0005-0000-0000-00001D070000}"/>
    <cellStyle name="SAPBEXexcBad7 10 10" xfId="10494" xr:uid="{68356CCA-F65D-4C93-A0D0-207D84C677B6}"/>
    <cellStyle name="SAPBEXexcBad7 10 11" xfId="13877" xr:uid="{E1B0B1D7-8B5D-41C3-BDE8-74F54322CF75}"/>
    <cellStyle name="SAPBEXexcBad7 10 12" xfId="13805" xr:uid="{09085A10-1751-4236-9865-E60F353C6A95}"/>
    <cellStyle name="SAPBEXexcBad7 10 2" xfId="5596" xr:uid="{9364C230-C265-4896-AD0B-965A8AB0348D}"/>
    <cellStyle name="SAPBEXexcBad7 10 2 10" xfId="15664" xr:uid="{480C30B7-5845-46A5-AD78-8126866C180C}"/>
    <cellStyle name="SAPBEXexcBad7 10 2 2" xfId="7065" xr:uid="{CD8091C7-BB63-4479-AC6B-9BD9D87C850E}"/>
    <cellStyle name="SAPBEXexcBad7 10 2 3" xfId="8286" xr:uid="{0445F9E5-499B-4C82-9914-2BF2D8006A89}"/>
    <cellStyle name="SAPBEXexcBad7 10 2 4" xfId="9538" xr:uid="{52C8686D-A3DD-42A4-B762-E5AAD5FD5BD3}"/>
    <cellStyle name="SAPBEXexcBad7 10 2 5" xfId="10772" xr:uid="{867266C0-0B8E-48C2-A816-57BEF6D89F30}"/>
    <cellStyle name="SAPBEXexcBad7 10 2 6" xfId="11931" xr:uid="{643F8C85-5E35-470D-8AFF-DCDC1220C190}"/>
    <cellStyle name="SAPBEXexcBad7 10 2 7" xfId="13059" xr:uid="{4B463ABC-6442-47FB-9C64-C775E83B1E06}"/>
    <cellStyle name="SAPBEXexcBad7 10 2 8" xfId="14166" xr:uid="{480AD49E-066D-4C79-81D2-362DA85356FC}"/>
    <cellStyle name="SAPBEXexcBad7 10 2 9" xfId="15072" xr:uid="{5A8EF70D-2F15-40EC-BD1C-7C1793D70AAF}"/>
    <cellStyle name="SAPBEXexcBad7 10 3" xfId="4174" xr:uid="{4CF3A716-90B5-4EEE-AB1A-4C9270165D19}"/>
    <cellStyle name="SAPBEXexcBad7 10 4" xfId="3225" xr:uid="{6B7763B6-EA16-4ABA-A47C-407A532BCAE0}"/>
    <cellStyle name="SAPBEXexcBad7 10 5" xfId="6745" xr:uid="{B0C496EF-DE71-452B-BEDF-BE765F58CCF2}"/>
    <cellStyle name="SAPBEXexcBad7 10 6" xfId="7271" xr:uid="{541655C3-118E-42EC-83D4-C94ADBC15C7F}"/>
    <cellStyle name="SAPBEXexcBad7 10 7" xfId="7911" xr:uid="{FF0B7B25-174B-4B63-B6F8-6B2B2F13959B}"/>
    <cellStyle name="SAPBEXexcBad7 10 8" xfId="9423" xr:uid="{970CA9BB-D71F-49C7-9FF9-5F0E1641034D}"/>
    <cellStyle name="SAPBEXexcBad7 10 9" xfId="10368" xr:uid="{C1FCDABA-0C17-4474-8846-685BC5BFD8F0}"/>
    <cellStyle name="SAPBEXexcBad7 11" xfId="1553" xr:uid="{00000000-0005-0000-0000-00001E070000}"/>
    <cellStyle name="SAPBEXexcBad7 11 10" xfId="12751" xr:uid="{4DABC16E-40E8-4212-B2FA-58577A5AA025}"/>
    <cellStyle name="SAPBEXexcBad7 11 11" xfId="13262" xr:uid="{FB2EE45A-C063-4F2A-BAF8-8CD5280D7298}"/>
    <cellStyle name="SAPBEXexcBad7 11 12" xfId="14820" xr:uid="{7CFB0ADA-E221-4F50-987C-16368BE64E89}"/>
    <cellStyle name="SAPBEXexcBad7 11 2" xfId="5597" xr:uid="{6E5DF30A-24C6-496C-8C8D-065AB7631DE0}"/>
    <cellStyle name="SAPBEXexcBad7 11 2 10" xfId="15665" xr:uid="{2096E12A-A165-4BA9-B18B-C4438B523A15}"/>
    <cellStyle name="SAPBEXexcBad7 11 2 2" xfId="7066" xr:uid="{16137294-B839-4861-A76D-6E2202BF9801}"/>
    <cellStyle name="SAPBEXexcBad7 11 2 3" xfId="8287" xr:uid="{4A076C16-C1B9-467D-9883-1ECD242C88B2}"/>
    <cellStyle name="SAPBEXexcBad7 11 2 4" xfId="9539" xr:uid="{278E032B-498C-4C75-B541-8F5E292C0796}"/>
    <cellStyle name="SAPBEXexcBad7 11 2 5" xfId="10773" xr:uid="{A886959D-2912-438B-9C4D-EFE8DD05ABD7}"/>
    <cellStyle name="SAPBEXexcBad7 11 2 6" xfId="11932" xr:uid="{596E474E-DC6F-4BC1-ACA2-F8011E76E546}"/>
    <cellStyle name="SAPBEXexcBad7 11 2 7" xfId="13060" xr:uid="{84A412EF-EAD1-4846-9A06-C79346783B3F}"/>
    <cellStyle name="SAPBEXexcBad7 11 2 8" xfId="14167" xr:uid="{590F1DAC-8980-4BCF-B490-AD23DEDE56EC}"/>
    <cellStyle name="SAPBEXexcBad7 11 2 9" xfId="15073" xr:uid="{4D4EDB71-BACD-44D3-8F75-248DEB8BC659}"/>
    <cellStyle name="SAPBEXexcBad7 11 3" xfId="4175" xr:uid="{7C9AC278-5C87-4836-9FDF-5194C5497BBE}"/>
    <cellStyle name="SAPBEXexcBad7 11 4" xfId="3224" xr:uid="{51784488-5CE8-4916-A925-815B7F9FAAFE}"/>
    <cellStyle name="SAPBEXexcBad7 11 5" xfId="5169" xr:uid="{1D324F89-4054-48CE-9EA2-C255B2C4BF41}"/>
    <cellStyle name="SAPBEXexcBad7 11 6" xfId="7965" xr:uid="{A686D183-22E6-4377-9DC9-2F308F4447AD}"/>
    <cellStyle name="SAPBEXexcBad7 11 7" xfId="9221" xr:uid="{9D41B64F-AB01-471B-AE77-DE6083BDBD97}"/>
    <cellStyle name="SAPBEXexcBad7 11 8" xfId="10460" xr:uid="{DCBCBA73-42CA-4CE4-B6F4-350123F00A89}"/>
    <cellStyle name="SAPBEXexcBad7 11 9" xfId="10019" xr:uid="{B2A57AE7-8B93-4714-97EF-E041A0C28E32}"/>
    <cellStyle name="SAPBEXexcBad7 12" xfId="2698" xr:uid="{00000000-0005-0000-0000-00001F070000}"/>
    <cellStyle name="SAPBEXexcBad7 13" xfId="2729" xr:uid="{00000000-0005-0000-0000-000020070000}"/>
    <cellStyle name="SAPBEXexcBad7 14" xfId="2787" xr:uid="{7A52D995-D6D0-4385-946E-F343FB760D80}"/>
    <cellStyle name="SAPBEXexcBad7 15" xfId="2839" xr:uid="{34013CD5-AA96-4A9E-8ADC-4D850F7F8FE9}"/>
    <cellStyle name="SAPBEXexcBad7 16" xfId="2877" xr:uid="{408A8E4C-D6AF-4F94-907F-BEB1695DBE77}"/>
    <cellStyle name="SAPBEXexcBad7 17" xfId="2921" xr:uid="{310E589F-5ED9-44A3-A770-D51AAD907E84}"/>
    <cellStyle name="SAPBEXexcBad7 18" xfId="2965" xr:uid="{078DAB35-3C2C-47EA-A65B-7461CB26F5FF}"/>
    <cellStyle name="SAPBEXexcBad7 19" xfId="4173" xr:uid="{B02B19D4-AF55-4981-9D19-6BB346300101}"/>
    <cellStyle name="SAPBEXexcBad7 2" xfId="1554" xr:uid="{00000000-0005-0000-0000-000021070000}"/>
    <cellStyle name="SAPBEXexcBad7 2 10" xfId="4818" xr:uid="{3841874C-9053-4498-9F7B-7A9CE9FB020E}"/>
    <cellStyle name="SAPBEXexcBad7 2 11" xfId="9116" xr:uid="{34CB7710-1115-4F61-B216-94A0A955DA2C}"/>
    <cellStyle name="SAPBEXexcBad7 2 12" xfId="13263" xr:uid="{9EE577F2-8F34-427C-BEA6-89B29931457F}"/>
    <cellStyle name="SAPBEXexcBad7 2 13" xfId="11813" xr:uid="{DE845DE2-28F1-4761-9037-0DC1FBA4BCAA}"/>
    <cellStyle name="SAPBEXexcBad7 2 2" xfId="1555" xr:uid="{00000000-0005-0000-0000-000022070000}"/>
    <cellStyle name="SAPBEXexcBad7 2 2 10" xfId="12750" xr:uid="{E354E8F3-192E-40FE-A9A3-31DE046C9726}"/>
    <cellStyle name="SAPBEXexcBad7 2 2 11" xfId="13264" xr:uid="{AB148A2C-895D-4344-B9CE-1B174EF5DC37}"/>
    <cellStyle name="SAPBEXexcBad7 2 2 12" xfId="14819" xr:uid="{57B91AA1-C381-4ABB-8E40-08A61CC317FA}"/>
    <cellStyle name="SAPBEXexcBad7 2 2 2" xfId="1556" xr:uid="{00000000-0005-0000-0000-000023070000}"/>
    <cellStyle name="SAPBEXexcBad7 2 2 2 10" xfId="10493" xr:uid="{20C786B1-BD5D-4687-9CBF-E9AA41107D1A}"/>
    <cellStyle name="SAPBEXexcBad7 2 2 2 11" xfId="13266" xr:uid="{9A4A78ED-3074-4F15-A86C-7EFA3FBCDD5F}"/>
    <cellStyle name="SAPBEXexcBad7 2 2 2 12" xfId="13837" xr:uid="{60D680B4-4BB8-4680-9EEE-F42BB299A19B}"/>
    <cellStyle name="SAPBEXexcBad7 2 2 2 2" xfId="5599" xr:uid="{AD1AB0E6-0809-4982-8561-E2C7965B56BE}"/>
    <cellStyle name="SAPBEXexcBad7 2 2 2 2 10" xfId="15667" xr:uid="{033B69A9-5C08-4C04-9215-5425C4EB1608}"/>
    <cellStyle name="SAPBEXexcBad7 2 2 2 2 2" xfId="7068" xr:uid="{57EA4804-9848-4C0D-9B59-F031EF2D454E}"/>
    <cellStyle name="SAPBEXexcBad7 2 2 2 2 3" xfId="8289" xr:uid="{25884796-6872-4ABD-A014-23DB1C2137E7}"/>
    <cellStyle name="SAPBEXexcBad7 2 2 2 2 4" xfId="9541" xr:uid="{840D8E9E-115A-4077-9985-1270C5F8F334}"/>
    <cellStyle name="SAPBEXexcBad7 2 2 2 2 5" xfId="10775" xr:uid="{66C4140B-29C3-4E53-B256-A24ED77F49E9}"/>
    <cellStyle name="SAPBEXexcBad7 2 2 2 2 6" xfId="11934" xr:uid="{D1AF6DB9-546A-4CEA-8EE8-30BCB16EF15E}"/>
    <cellStyle name="SAPBEXexcBad7 2 2 2 2 7" xfId="13062" xr:uid="{8322753E-7F12-464F-B9C1-FCD7302FBB82}"/>
    <cellStyle name="SAPBEXexcBad7 2 2 2 2 8" xfId="14169" xr:uid="{7C768AE9-5CCF-4E1C-8FB1-5A2B145A761D}"/>
    <cellStyle name="SAPBEXexcBad7 2 2 2 2 9" xfId="15075" xr:uid="{74E74B93-4941-4A3D-A39C-B5B985D48D03}"/>
    <cellStyle name="SAPBEXexcBad7 2 2 2 3" xfId="4178" xr:uid="{5EAFC636-A1BE-40D1-993A-AE5174DE014E}"/>
    <cellStyle name="SAPBEXexcBad7 2 2 2 4" xfId="5070" xr:uid="{A32FA399-3132-4C8D-BE01-EF54379F0D99}"/>
    <cellStyle name="SAPBEXexcBad7 2 2 2 5" xfId="5172" xr:uid="{C34BDAD9-A98F-4B40-A904-9A29625A5702}"/>
    <cellStyle name="SAPBEXexcBad7 2 2 2 6" xfId="7272" xr:uid="{9F1528AD-ED52-4CF9-8EB8-FADC35C5CC12}"/>
    <cellStyle name="SAPBEXexcBad7 2 2 2 7" xfId="7912" xr:uid="{2701096D-5E65-46F4-A26F-E22B1B263A7B}"/>
    <cellStyle name="SAPBEXexcBad7 2 2 2 8" xfId="9741" xr:uid="{B3AEE715-EB00-4067-8B2D-30F946CD6CC7}"/>
    <cellStyle name="SAPBEXexcBad7 2 2 2 9" xfId="9283" xr:uid="{1A0A4BBA-1E8C-4BB7-8340-1B34A89B341A}"/>
    <cellStyle name="SAPBEXexcBad7 2 2 3" xfId="4177" xr:uid="{508EDFC3-0002-4012-83B3-C6D3474C6EBB}"/>
    <cellStyle name="SAPBEXexcBad7 2 2 4" xfId="5071" xr:uid="{D4759168-EF87-4182-A158-5398F85DBABC}"/>
    <cellStyle name="SAPBEXexcBad7 2 2 5" xfId="5171" xr:uid="{6F498B84-6268-406D-848E-DC7B3ED15AC9}"/>
    <cellStyle name="SAPBEXexcBad7 2 2 6" xfId="7964" xr:uid="{8D2666E4-2C7A-4B75-B533-E3A5D28EB77C}"/>
    <cellStyle name="SAPBEXexcBad7 2 2 7" xfId="9220" xr:uid="{C229CCA3-49B2-4B7D-BE6C-AE982BDC6E27}"/>
    <cellStyle name="SAPBEXexcBad7 2 2 8" xfId="10459" xr:uid="{C6E29B39-11FA-4511-A705-4D3DAFB47674}"/>
    <cellStyle name="SAPBEXexcBad7 2 2 9" xfId="10369" xr:uid="{E47081F3-EE7B-48C4-8118-41B1EBA80F66}"/>
    <cellStyle name="SAPBEXexcBad7 2 3" xfId="5598" xr:uid="{AC7A5FD0-4D90-4D64-BAE7-1065B2AA60F1}"/>
    <cellStyle name="SAPBEXexcBad7 2 3 10" xfId="15666" xr:uid="{061262E7-65B7-4E90-88A8-E4E56E9B9955}"/>
    <cellStyle name="SAPBEXexcBad7 2 3 2" xfId="7067" xr:uid="{DD58AEAF-0C2C-4A78-AEA9-F357541A9FED}"/>
    <cellStyle name="SAPBEXexcBad7 2 3 3" xfId="8288" xr:uid="{4432AD21-E20E-49A3-AEF7-BBA7B9167C76}"/>
    <cellStyle name="SAPBEXexcBad7 2 3 4" xfId="9540" xr:uid="{325F882B-2EBE-4C91-A935-3F1D45DE5BB2}"/>
    <cellStyle name="SAPBEXexcBad7 2 3 5" xfId="10774" xr:uid="{98841677-3654-4E92-9D13-8D16001A41F2}"/>
    <cellStyle name="SAPBEXexcBad7 2 3 6" xfId="11933" xr:uid="{4DD1263B-2F72-41CA-8B1A-F7E81049FDE2}"/>
    <cellStyle name="SAPBEXexcBad7 2 3 7" xfId="13061" xr:uid="{EC9F50B4-5188-40F5-98BD-A31A2FEA0DF8}"/>
    <cellStyle name="SAPBEXexcBad7 2 3 8" xfId="14168" xr:uid="{3F8F59D5-023A-4DA0-96F6-1078AF8061F3}"/>
    <cellStyle name="SAPBEXexcBad7 2 3 9" xfId="15074" xr:uid="{F3734706-D6BE-4C5D-988E-0B8B221F8B33}"/>
    <cellStyle name="SAPBEXexcBad7 2 4" xfId="4176" xr:uid="{E010626B-1A7B-43E4-AEDA-8998BFD8ADA7}"/>
    <cellStyle name="SAPBEXexcBad7 2 5" xfId="3092" xr:uid="{1F275280-82E8-428C-ACD5-7EC16F0FCB1A}"/>
    <cellStyle name="SAPBEXexcBad7 2 6" xfId="5170" xr:uid="{6250ED79-8E31-43BC-A18E-6AD456068EEA}"/>
    <cellStyle name="SAPBEXexcBad7 2 7" xfId="7270" xr:uid="{EDD489C9-AB23-48D8-9FA3-37BBD2EA7271}"/>
    <cellStyle name="SAPBEXexcBad7 2 8" xfId="7916" xr:uid="{08E27B79-77C0-4F10-BEFF-AFA60E287C45}"/>
    <cellStyle name="SAPBEXexcBad7 2 9" xfId="9740" xr:uid="{478B2576-3EB0-4A86-9F02-0DAD650926E2}"/>
    <cellStyle name="SAPBEXexcBad7 20" xfId="3226" xr:uid="{CB9CD37F-5483-4235-8E53-3C2E751DD922}"/>
    <cellStyle name="SAPBEXexcBad7 21" xfId="5168" xr:uid="{3627243F-109D-4131-A282-6DEBE78835A1}"/>
    <cellStyle name="SAPBEXexcBad7 22" xfId="7269" xr:uid="{9885A9A4-7933-4CCE-8F71-18A7292840CA}"/>
    <cellStyle name="SAPBEXexcBad7 23" xfId="9222" xr:uid="{65BA64BF-77C2-42FD-9E9C-6F0A53D82E75}"/>
    <cellStyle name="SAPBEXexcBad7 24" xfId="10461" xr:uid="{D1ADFD38-F6B9-40A9-91AA-F8D7F86A428C}"/>
    <cellStyle name="SAPBEXexcBad7 25" xfId="9284" xr:uid="{9209D921-D70B-4684-A959-F694B5A13CE3}"/>
    <cellStyle name="SAPBEXexcBad7 26" xfId="12752" xr:uid="{D5C4F290-EDC5-4BE9-9A4A-E7A7A0D2298C}"/>
    <cellStyle name="SAPBEXexcBad7 27" xfId="13261" xr:uid="{F5D3ED3D-7994-4745-A0B9-5CA31199D185}"/>
    <cellStyle name="SAPBEXexcBad7 28" xfId="14821" xr:uid="{502250B8-01D1-4E95-A175-5B1A9AF498CE}"/>
    <cellStyle name="SAPBEXexcBad7 29" xfId="15876" xr:uid="{964676A1-7EE9-4249-8B4C-55229E700FC3}"/>
    <cellStyle name="SAPBEXexcBad7 3" xfId="1557" xr:uid="{00000000-0005-0000-0000-000024070000}"/>
    <cellStyle name="SAPBEXexcBad7 3 10" xfId="9117" xr:uid="{68883B0E-2143-47D8-AE61-ABD4AF9A86FE}"/>
    <cellStyle name="SAPBEXexcBad7 3 11" xfId="13876" xr:uid="{96EE7FEE-58A5-42D5-B792-0E89B0AD8BF2}"/>
    <cellStyle name="SAPBEXexcBad7 3 12" xfId="14050" xr:uid="{B5071F6E-1C23-472E-A32F-6988F844C45F}"/>
    <cellStyle name="SAPBEXexcBad7 3 2" xfId="5600" xr:uid="{3007E02E-CF55-4466-B925-37A8F5AEA201}"/>
    <cellStyle name="SAPBEXexcBad7 3 2 10" xfId="15668" xr:uid="{C0FC8ADA-7D4F-4433-A050-EDEF26913135}"/>
    <cellStyle name="SAPBEXexcBad7 3 2 2" xfId="7069" xr:uid="{F718BE12-53E8-4E46-94E3-19346F2B0B4E}"/>
    <cellStyle name="SAPBEXexcBad7 3 2 3" xfId="8290" xr:uid="{953F2535-F2FA-4174-9198-3D72559F8D24}"/>
    <cellStyle name="SAPBEXexcBad7 3 2 4" xfId="9542" xr:uid="{C733783E-3075-4B72-9111-3A7D78B8D530}"/>
    <cellStyle name="SAPBEXexcBad7 3 2 5" xfId="10776" xr:uid="{623DF91E-D231-4690-8B67-3F616EB49AED}"/>
    <cellStyle name="SAPBEXexcBad7 3 2 6" xfId="11935" xr:uid="{8DFD70B8-5BAE-49A1-BDB2-C3D3FAEF2731}"/>
    <cellStyle name="SAPBEXexcBad7 3 2 7" xfId="13063" xr:uid="{C467C671-D8E9-458C-8D36-DAE08A848B12}"/>
    <cellStyle name="SAPBEXexcBad7 3 2 8" xfId="14170" xr:uid="{BABD4902-6445-4EEE-945B-BC8016F5A417}"/>
    <cellStyle name="SAPBEXexcBad7 3 2 9" xfId="15076" xr:uid="{7C70A3C5-1F32-4674-B595-B9D4057AC886}"/>
    <cellStyle name="SAPBEXexcBad7 3 3" xfId="4179" xr:uid="{6F61CBA5-1BBB-4A47-ABDA-33AD39967B8D}"/>
    <cellStyle name="SAPBEXexcBad7 3 4" xfId="5069" xr:uid="{9F568F2B-802F-4E19-85D8-D034BFFF84DC}"/>
    <cellStyle name="SAPBEXexcBad7 3 5" xfId="6744" xr:uid="{1F7AAB3F-D76E-4517-AE05-C6E5AD1762C4}"/>
    <cellStyle name="SAPBEXexcBad7 3 6" xfId="7273" xr:uid="{BFD91FAE-6BDC-4D55-A7F7-34F96ECEA8B8}"/>
    <cellStyle name="SAPBEXexcBad7 3 7" xfId="7910" xr:uid="{49058EBF-A1CF-45A2-8150-CE6E3F2595F1}"/>
    <cellStyle name="SAPBEXexcBad7 3 8" xfId="9742" xr:uid="{1F1A73B7-F8D9-4046-9604-19EA91C8F758}"/>
    <cellStyle name="SAPBEXexcBad7 3 9" xfId="10370" xr:uid="{ADAAAEAB-4212-45E0-A5DF-2FA6397EE62A}"/>
    <cellStyle name="SAPBEXexcBad7 4" xfId="1558" xr:uid="{00000000-0005-0000-0000-000025070000}"/>
    <cellStyle name="SAPBEXexcBad7 4 10" xfId="9118" xr:uid="{E5B5FB4F-1796-4574-BDED-6BCAD74606FF}"/>
    <cellStyle name="SAPBEXexcBad7 4 11" xfId="13875" xr:uid="{2CEE47C0-B4F3-4519-B4BE-B857B25DB3FE}"/>
    <cellStyle name="SAPBEXexcBad7 4 12" xfId="14368" xr:uid="{46C6729B-CD06-4D7D-AC34-F3EAF1051471}"/>
    <cellStyle name="SAPBEXexcBad7 4 2" xfId="5601" xr:uid="{C6D6A578-B5CB-416C-9101-FF86B8FC03DA}"/>
    <cellStyle name="SAPBEXexcBad7 4 2 10" xfId="15669" xr:uid="{EA09BC6A-37A2-4FCC-9C5D-138941626181}"/>
    <cellStyle name="SAPBEXexcBad7 4 2 2" xfId="7070" xr:uid="{F9293943-FAE5-43C2-84AD-8574F7A08C10}"/>
    <cellStyle name="SAPBEXexcBad7 4 2 3" xfId="8291" xr:uid="{8C06B508-5D06-47B7-B133-91C4CB87536E}"/>
    <cellStyle name="SAPBEXexcBad7 4 2 4" xfId="9543" xr:uid="{B3BE6869-48CC-4B6F-8717-D2A98881D972}"/>
    <cellStyle name="SAPBEXexcBad7 4 2 5" xfId="10777" xr:uid="{F75B5094-B969-4AD4-96F5-7FD2F98B4769}"/>
    <cellStyle name="SAPBEXexcBad7 4 2 6" xfId="11936" xr:uid="{720D09FA-C144-4BF4-89D0-23D402795215}"/>
    <cellStyle name="SAPBEXexcBad7 4 2 7" xfId="13064" xr:uid="{761215C3-6FB0-4584-A8FD-2DF915252285}"/>
    <cellStyle name="SAPBEXexcBad7 4 2 8" xfId="14171" xr:uid="{254FA5B5-9A4E-4821-AA43-E3B4C64B1637}"/>
    <cellStyle name="SAPBEXexcBad7 4 2 9" xfId="15077" xr:uid="{7DB1A763-0756-4412-BCC4-79B49FF57B9C}"/>
    <cellStyle name="SAPBEXexcBad7 4 3" xfId="4180" xr:uid="{5DF44208-A664-4EBF-A3E5-0E99CFB30EFF}"/>
    <cellStyle name="SAPBEXexcBad7 4 4" xfId="5068" xr:uid="{5BC26BEC-C6E5-4C8C-B6D5-CA81082EC136}"/>
    <cellStyle name="SAPBEXexcBad7 4 5" xfId="6743" xr:uid="{74901E87-7357-4BD7-8F0C-9F3BB296577F}"/>
    <cellStyle name="SAPBEXexcBad7 4 6" xfId="7962" xr:uid="{9C7E2F4A-72D4-4600-A88F-B04E856B6297}"/>
    <cellStyle name="SAPBEXexcBad7 4 7" xfId="7915" xr:uid="{A717A321-DA1C-42F3-8289-515175EB96AD}"/>
    <cellStyle name="SAPBEXexcBad7 4 8" xfId="9743" xr:uid="{BFE57FF8-0FB9-4708-99A7-F53B0A3AA906}"/>
    <cellStyle name="SAPBEXexcBad7 4 9" xfId="10652" xr:uid="{884CD8C8-BDE1-4390-9EEF-A7DEDBCD47A6}"/>
    <cellStyle name="SAPBEXexcBad7 5" xfId="1559" xr:uid="{00000000-0005-0000-0000-000026070000}"/>
    <cellStyle name="SAPBEXexcBad7 5 10" xfId="9119" xr:uid="{2EF7A1DA-DCE2-4716-B824-19382041F332}"/>
    <cellStyle name="SAPBEXexcBad7 5 11" xfId="13265" xr:uid="{FEAD6045-30EE-49D1-9C24-21175EC38F87}"/>
    <cellStyle name="SAPBEXexcBad7 5 12" xfId="14369" xr:uid="{34FC5277-E600-4816-BA4B-418297191393}"/>
    <cellStyle name="SAPBEXexcBad7 5 2" xfId="5602" xr:uid="{E731D83A-39A1-4978-96AD-A7A02EDEBD29}"/>
    <cellStyle name="SAPBEXexcBad7 5 2 10" xfId="15670" xr:uid="{694A1EE5-AEDA-486A-86B1-78874E8E7FEC}"/>
    <cellStyle name="SAPBEXexcBad7 5 2 2" xfId="7071" xr:uid="{909C3F67-F0A2-457A-AA8E-06DD1FC1E3F7}"/>
    <cellStyle name="SAPBEXexcBad7 5 2 3" xfId="8292" xr:uid="{AFCFB07C-2DEB-466F-AC77-0C780DFD9203}"/>
    <cellStyle name="SAPBEXexcBad7 5 2 4" xfId="9544" xr:uid="{1993D418-E4C3-48F6-BF43-17934BBD2C05}"/>
    <cellStyle name="SAPBEXexcBad7 5 2 5" xfId="10778" xr:uid="{AC3A3E8B-A0E5-4C0A-817C-2EF2556337E8}"/>
    <cellStyle name="SAPBEXexcBad7 5 2 6" xfId="11937" xr:uid="{39EC491C-36FA-48F2-839F-6C4BDB26A48D}"/>
    <cellStyle name="SAPBEXexcBad7 5 2 7" xfId="13065" xr:uid="{989BDB8A-3736-477D-840F-224F70B86D16}"/>
    <cellStyle name="SAPBEXexcBad7 5 2 8" xfId="14172" xr:uid="{A1237B72-6A6D-4C93-A65B-0E7A02FD2864}"/>
    <cellStyle name="SAPBEXexcBad7 5 2 9" xfId="15078" xr:uid="{DF4C3EC1-8505-4134-9A73-00F6822C46B6}"/>
    <cellStyle name="SAPBEXexcBad7 5 3" xfId="4181" xr:uid="{38276B4D-4977-465A-A83F-4B5004A09C38}"/>
    <cellStyle name="SAPBEXexcBad7 5 4" xfId="5067" xr:uid="{92860A1F-DCB1-41EF-9A32-C7794DF78203}"/>
    <cellStyle name="SAPBEXexcBad7 5 5" xfId="3001" xr:uid="{356185D4-9F7F-40A7-9411-11C60DD53227}"/>
    <cellStyle name="SAPBEXexcBad7 5 6" xfId="7963" xr:uid="{56160DEF-7946-4D84-AC3A-0AA979113CEE}"/>
    <cellStyle name="SAPBEXexcBad7 5 7" xfId="7913" xr:uid="{BB36A421-9DEE-41CA-B73F-AFB32ACA1BBB}"/>
    <cellStyle name="SAPBEXexcBad7 5 8" xfId="9745" xr:uid="{33DACA29-04DF-4D1B-9D79-C84374CD9B88}"/>
    <cellStyle name="SAPBEXexcBad7 5 9" xfId="4819" xr:uid="{D4180AC3-FC7C-49D2-8E6A-785C848291CF}"/>
    <cellStyle name="SAPBEXexcBad7 6" xfId="1560" xr:uid="{00000000-0005-0000-0000-000027070000}"/>
    <cellStyle name="SAPBEXexcBad7 6 10" xfId="12749" xr:uid="{AD909DDD-E68E-469E-A4C8-1576FCB3DCCB}"/>
    <cellStyle name="SAPBEXexcBad7 6 11" xfId="13267" xr:uid="{8A6CB06F-FAC9-48BF-9AC7-2194C1C1E32B}"/>
    <cellStyle name="SAPBEXexcBad7 6 12" xfId="14818" xr:uid="{1819FFB3-DF82-4D43-ADDA-6C2DE67B0901}"/>
    <cellStyle name="SAPBEXexcBad7 6 2" xfId="5603" xr:uid="{EAD113EA-42FD-4C51-8F3C-D6907BF89C4E}"/>
    <cellStyle name="SAPBEXexcBad7 6 2 10" xfId="15671" xr:uid="{A7F14514-2622-4B93-BE60-3CD2FFD7C1F6}"/>
    <cellStyle name="SAPBEXexcBad7 6 2 2" xfId="7072" xr:uid="{B2BBDA71-F6C8-4072-8BDB-F2AC2E8E9D12}"/>
    <cellStyle name="SAPBEXexcBad7 6 2 3" xfId="8293" xr:uid="{21B0D118-F15C-4956-BC39-F597F791E1F3}"/>
    <cellStyle name="SAPBEXexcBad7 6 2 4" xfId="9545" xr:uid="{DF69EB7D-268B-4E6E-A75C-7BF424B856D9}"/>
    <cellStyle name="SAPBEXexcBad7 6 2 5" xfId="10779" xr:uid="{78EDD778-F8FC-450F-B022-D158E27FAE56}"/>
    <cellStyle name="SAPBEXexcBad7 6 2 6" xfId="11938" xr:uid="{D82F7197-B530-4005-914D-861EC5BC9612}"/>
    <cellStyle name="SAPBEXexcBad7 6 2 7" xfId="13066" xr:uid="{7B3DE494-CE67-4A48-AC42-AE11DC3F4E33}"/>
    <cellStyle name="SAPBEXexcBad7 6 2 8" xfId="14173" xr:uid="{492C0DC6-2991-4465-B784-286179F5097F}"/>
    <cellStyle name="SAPBEXexcBad7 6 2 9" xfId="15079" xr:uid="{69F0BA11-C138-485C-83C2-A53A98DADF19}"/>
    <cellStyle name="SAPBEXexcBad7 6 3" xfId="4182" xr:uid="{F670D6F9-F6BD-4520-B4CE-D9CBDD93F436}"/>
    <cellStyle name="SAPBEXexcBad7 6 4" xfId="5066" xr:uid="{E43FF35A-A5B5-45CF-BE27-D72EF59CE512}"/>
    <cellStyle name="SAPBEXexcBad7 6 5" xfId="3976" xr:uid="{677772AC-A2A1-4490-B532-DA697762939A}"/>
    <cellStyle name="SAPBEXexcBad7 6 6" xfId="7276" xr:uid="{39542C52-5EDB-4A3C-98BD-146624C14133}"/>
    <cellStyle name="SAPBEXexcBad7 6 7" xfId="9219" xr:uid="{AEC52366-E353-4618-99AA-F9096D53CC9F}"/>
    <cellStyle name="SAPBEXexcBad7 6 8" xfId="10458" xr:uid="{05082ADC-55F4-4049-9FA9-AA06024D1B24}"/>
    <cellStyle name="SAPBEXexcBad7 6 9" xfId="10653" xr:uid="{00E5F061-3CCE-495C-A35B-98FFC3C8C872}"/>
    <cellStyle name="SAPBEXexcBad7 7" xfId="1561" xr:uid="{00000000-0005-0000-0000-000028070000}"/>
    <cellStyle name="SAPBEXexcBad7 7 10" xfId="12748" xr:uid="{38DD9C62-077D-46D9-A3CF-8B7AB13F2684}"/>
    <cellStyle name="SAPBEXexcBad7 7 11" xfId="13268" xr:uid="{83D5B15F-B47F-419F-A243-7AA7126BA882}"/>
    <cellStyle name="SAPBEXexcBad7 7 12" xfId="14817" xr:uid="{0816EE0F-ECC9-469F-9576-5F519C6B0545}"/>
    <cellStyle name="SAPBEXexcBad7 7 2" xfId="5604" xr:uid="{85E7EA49-FB50-4D16-AA9A-8697AC1C1A1E}"/>
    <cellStyle name="SAPBEXexcBad7 7 2 10" xfId="15672" xr:uid="{2FEB6049-574A-40A5-BF8F-4DB01355879E}"/>
    <cellStyle name="SAPBEXexcBad7 7 2 2" xfId="7073" xr:uid="{9828415E-3269-4DF7-BD80-B3C7CC89C7D8}"/>
    <cellStyle name="SAPBEXexcBad7 7 2 3" xfId="8294" xr:uid="{AFD9905C-B840-44EC-B59C-D4CA07E83E3C}"/>
    <cellStyle name="SAPBEXexcBad7 7 2 4" xfId="9546" xr:uid="{4AEE6723-B87F-499B-8A9B-D51BB8043708}"/>
    <cellStyle name="SAPBEXexcBad7 7 2 5" xfId="10780" xr:uid="{A20843D0-EF80-49C6-8F0C-C057FABC9634}"/>
    <cellStyle name="SAPBEXexcBad7 7 2 6" xfId="11939" xr:uid="{B259FB84-7596-4DA9-95BE-768E5DD9D8A4}"/>
    <cellStyle name="SAPBEXexcBad7 7 2 7" xfId="13067" xr:uid="{D0554352-AB0F-42BA-9EC4-CED126107BA1}"/>
    <cellStyle name="SAPBEXexcBad7 7 2 8" xfId="14174" xr:uid="{91E04480-2B68-4FF1-BBEA-5A25DF9C9E92}"/>
    <cellStyle name="SAPBEXexcBad7 7 2 9" xfId="15080" xr:uid="{F010B6FE-B941-418A-91D5-42298D67DAF3}"/>
    <cellStyle name="SAPBEXexcBad7 7 3" xfId="4183" xr:uid="{8EB86664-0DF3-4AC2-9C8E-47ECB859A71C}"/>
    <cellStyle name="SAPBEXexcBad7 7 4" xfId="5065" xr:uid="{EA676503-C063-45D5-92D7-455C535DD85E}"/>
    <cellStyle name="SAPBEXexcBad7 7 5" xfId="5194" xr:uid="{812B7497-A8AB-413B-B38E-AEA4069CEADE}"/>
    <cellStyle name="SAPBEXexcBad7 7 6" xfId="7961" xr:uid="{7C0CB89E-46DD-4B16-9DD4-18C1197B93D6}"/>
    <cellStyle name="SAPBEXexcBad7 7 7" xfId="9218" xr:uid="{F382E824-2ADB-4D31-A2CB-0E0494ADECC3}"/>
    <cellStyle name="SAPBEXexcBad7 7 8" xfId="10457" xr:uid="{5012FEA0-967F-45DB-81EF-C5253CBE70E7}"/>
    <cellStyle name="SAPBEXexcBad7 7 9" xfId="9282" xr:uid="{F217BA6F-9E11-45C1-8210-85D9F057AA05}"/>
    <cellStyle name="SAPBEXexcBad7 8" xfId="1562" xr:uid="{00000000-0005-0000-0000-000029070000}"/>
    <cellStyle name="SAPBEXexcBad7 8 10" xfId="7637" xr:uid="{F93554C0-F5D2-456E-919F-562164B89440}"/>
    <cellStyle name="SAPBEXexcBad7 8 11" xfId="13874" xr:uid="{C9999795-1E0E-4A50-89A1-9EA9D815EEAC}"/>
    <cellStyle name="SAPBEXexcBad7 8 12" xfId="14370" xr:uid="{293E0B2B-B52A-4593-AE21-E585003840AD}"/>
    <cellStyle name="SAPBEXexcBad7 8 2" xfId="5605" xr:uid="{923244FB-5CC8-4F21-922B-E31D2B7C5EBE}"/>
    <cellStyle name="SAPBEXexcBad7 8 2 10" xfId="15673" xr:uid="{C3A6316A-3E6B-4475-8E7F-D3643DD53F7A}"/>
    <cellStyle name="SAPBEXexcBad7 8 2 2" xfId="7074" xr:uid="{4D309E5A-EA51-41E8-A427-3812062A9087}"/>
    <cellStyle name="SAPBEXexcBad7 8 2 3" xfId="8295" xr:uid="{9CCAE8E0-43AA-481F-B5D6-5572BDB434FF}"/>
    <cellStyle name="SAPBEXexcBad7 8 2 4" xfId="9547" xr:uid="{FDE5DE01-BC49-423A-A423-E241CE6CAC28}"/>
    <cellStyle name="SAPBEXexcBad7 8 2 5" xfId="10781" xr:uid="{D2C87814-DEB5-4077-87B3-66A654EA0D07}"/>
    <cellStyle name="SAPBEXexcBad7 8 2 6" xfId="11940" xr:uid="{9A8E90B9-09A6-46E7-9CF2-F0B569ED5EF7}"/>
    <cellStyle name="SAPBEXexcBad7 8 2 7" xfId="13068" xr:uid="{CCE5FA1B-709C-4FDA-8967-ED2264EAB5A3}"/>
    <cellStyle name="SAPBEXexcBad7 8 2 8" xfId="14175" xr:uid="{B1C59F5C-62BA-4D5E-982D-7C6D1DF76840}"/>
    <cellStyle name="SAPBEXexcBad7 8 2 9" xfId="15081" xr:uid="{2892BD65-B9A6-4079-A425-BE673699E332}"/>
    <cellStyle name="SAPBEXexcBad7 8 3" xfId="4184" xr:uid="{F24B14CA-CE98-469B-9148-1C5E7C06CA3A}"/>
    <cellStyle name="SAPBEXexcBad7 8 4" xfId="5064" xr:uid="{916ED852-DBC3-4487-912F-6EB7D8C946B1}"/>
    <cellStyle name="SAPBEXexcBad7 8 5" xfId="6742" xr:uid="{942386A4-FD1B-4CDD-9A3D-83BDA63D91BB}"/>
    <cellStyle name="SAPBEXexcBad7 8 6" xfId="7274" xr:uid="{91EE2020-D2D8-4E89-B0AD-B70550F80BFC}"/>
    <cellStyle name="SAPBEXexcBad7 8 7" xfId="7914" xr:uid="{73AF5263-CD14-4DF2-96A2-CE651C3C0B4E}"/>
    <cellStyle name="SAPBEXexcBad7 8 8" xfId="9744" xr:uid="{1C87125F-BFDE-4724-B05A-097E1BEEA14A}"/>
    <cellStyle name="SAPBEXexcBad7 8 9" xfId="10654" xr:uid="{6F8F27E6-169E-48BF-B180-7B97CE993BF0}"/>
    <cellStyle name="SAPBEXexcBad7 9" xfId="1563" xr:uid="{00000000-0005-0000-0000-00002A070000}"/>
    <cellStyle name="SAPBEXexcBad7 9 10" xfId="10492" xr:uid="{6511AC75-7604-4F11-ACAD-564C52093497}"/>
    <cellStyle name="SAPBEXexcBad7 9 11" xfId="13271" xr:uid="{FC03FF5F-B710-410F-B4B8-0BE44CE2EDE9}"/>
    <cellStyle name="SAPBEXexcBad7 9 12" xfId="14371" xr:uid="{75C2AA88-D722-4CD7-8CD2-5757BB986796}"/>
    <cellStyle name="SAPBEXexcBad7 9 2" xfId="5606" xr:uid="{5AD2A880-6388-4A7F-92B6-ED47C428DB24}"/>
    <cellStyle name="SAPBEXexcBad7 9 2 10" xfId="15674" xr:uid="{BDAB7E64-FB4D-4CEF-8206-BC3E646C1DD0}"/>
    <cellStyle name="SAPBEXexcBad7 9 2 2" xfId="7075" xr:uid="{9A751AC7-B521-4B52-9CD0-A2A68F980BF7}"/>
    <cellStyle name="SAPBEXexcBad7 9 2 3" xfId="8296" xr:uid="{3863A9F7-F800-46C4-A731-2DD65C24805D}"/>
    <cellStyle name="SAPBEXexcBad7 9 2 4" xfId="9548" xr:uid="{8EB44E74-B9D1-474F-9B31-B6F1A2C15072}"/>
    <cellStyle name="SAPBEXexcBad7 9 2 5" xfId="10782" xr:uid="{CE2B7A03-9903-4A66-9729-B670AD346D3C}"/>
    <cellStyle name="SAPBEXexcBad7 9 2 6" xfId="11941" xr:uid="{EBE79C72-362E-4E0A-BED7-5AC3667E6A04}"/>
    <cellStyle name="SAPBEXexcBad7 9 2 7" xfId="13069" xr:uid="{39B0A3CF-677B-4710-986F-FF3B016EA7C8}"/>
    <cellStyle name="SAPBEXexcBad7 9 2 8" xfId="14176" xr:uid="{0DF35FFE-3EE6-4341-9744-4FDCA269CF57}"/>
    <cellStyle name="SAPBEXexcBad7 9 2 9" xfId="15082" xr:uid="{54479CAC-9672-4F48-9515-6BB333E78A1D}"/>
    <cellStyle name="SAPBEXexcBad7 9 3" xfId="4185" xr:uid="{F013ADD4-BFD9-4722-BA23-1E1305C45BF6}"/>
    <cellStyle name="SAPBEXexcBad7 9 4" xfId="3223" xr:uid="{7F977C7F-B9F9-4C93-A977-6CC4D8EC3F0A}"/>
    <cellStyle name="SAPBEXexcBad7 9 5" xfId="3152" xr:uid="{782F8C3B-8C79-4942-A712-AAAD0C9C6D5F}"/>
    <cellStyle name="SAPBEXexcBad7 9 6" xfId="7960" xr:uid="{EF683C90-EDE1-4592-9D4D-7F2B381DF15E}"/>
    <cellStyle name="SAPBEXexcBad7 9 7" xfId="7925" xr:uid="{11015806-8B9B-475F-A051-47D16901CE09}"/>
    <cellStyle name="SAPBEXexcBad7 9 8" xfId="9746" xr:uid="{FB2ECB65-02D4-4F71-9E25-251A6924D934}"/>
    <cellStyle name="SAPBEXexcBad7 9 9" xfId="10655" xr:uid="{956CED9B-1CE6-4E32-8C5E-6E03B2589219}"/>
    <cellStyle name="SAPBEXexcBad7_gxaccion, 68" xfId="1564" xr:uid="{00000000-0005-0000-0000-00002B070000}"/>
    <cellStyle name="SAPBEXexcBad8" xfId="1565" xr:uid="{00000000-0005-0000-0000-00002C070000}"/>
    <cellStyle name="SAPBEXexcBad8 10" xfId="1566" xr:uid="{00000000-0005-0000-0000-00002D070000}"/>
    <cellStyle name="SAPBEXexcBad8 10 10" xfId="3381" xr:uid="{4508C63E-3BC0-4A58-B2D6-32515BC9F747}"/>
    <cellStyle name="SAPBEXexcBad8 10 11" xfId="9981" xr:uid="{8244299B-C60C-40B1-B688-973381DEA0AF}"/>
    <cellStyle name="SAPBEXexcBad8 10 12" xfId="14372" xr:uid="{A4E479CB-3134-4B66-ABE7-2F46D09707B7}"/>
    <cellStyle name="SAPBEXexcBad8 10 2" xfId="5607" xr:uid="{A2EC6DD0-B14A-41E6-AC06-96DA02C2FE15}"/>
    <cellStyle name="SAPBEXexcBad8 10 2 10" xfId="15675" xr:uid="{C7BDC721-9C50-4F27-B5F7-100310A5117D}"/>
    <cellStyle name="SAPBEXexcBad8 10 2 2" xfId="7076" xr:uid="{841B8F66-5E0B-4AD7-9278-DA38F8F2206C}"/>
    <cellStyle name="SAPBEXexcBad8 10 2 3" xfId="8297" xr:uid="{2BD9EFC9-0FF5-40EF-BF66-7267779356B9}"/>
    <cellStyle name="SAPBEXexcBad8 10 2 4" xfId="9549" xr:uid="{9AC5D887-81AD-4095-AB06-E8DBFBE9ED1B}"/>
    <cellStyle name="SAPBEXexcBad8 10 2 5" xfId="10783" xr:uid="{159B1CE0-C952-493D-9285-17F416907D13}"/>
    <cellStyle name="SAPBEXexcBad8 10 2 6" xfId="11942" xr:uid="{0AF30A65-B31E-498F-BDB3-23443BCC3A8D}"/>
    <cellStyle name="SAPBEXexcBad8 10 2 7" xfId="13070" xr:uid="{4A39EA4C-D8BE-4FF0-B5B2-60159682725C}"/>
    <cellStyle name="SAPBEXexcBad8 10 2 8" xfId="14177" xr:uid="{F33EF6D0-CEC5-4A3D-BFB3-616ED5D14E75}"/>
    <cellStyle name="SAPBEXexcBad8 10 2 9" xfId="15083" xr:uid="{F201628E-3483-40AB-A659-8D8ACA881127}"/>
    <cellStyle name="SAPBEXexcBad8 10 3" xfId="4187" xr:uid="{C793F2AE-8D73-4D33-A8DD-FB885EBE0894}"/>
    <cellStyle name="SAPBEXexcBad8 10 4" xfId="5063" xr:uid="{B0F1C822-81D8-4925-8AFF-B0AAED7DAF68}"/>
    <cellStyle name="SAPBEXexcBad8 10 5" xfId="3029" xr:uid="{C93E6025-5067-41CD-BF64-D31161540048}"/>
    <cellStyle name="SAPBEXexcBad8 10 6" xfId="3339" xr:uid="{BEF21BE7-3DDF-43A6-852F-A3FF60828D79}"/>
    <cellStyle name="SAPBEXexcBad8 10 7" xfId="7889" xr:uid="{FB6129D8-AFC5-4EED-AE4B-D0A37108EFF2}"/>
    <cellStyle name="SAPBEXexcBad8 10 8" xfId="9749" xr:uid="{02999F8B-34CF-4F09-950C-054C51476451}"/>
    <cellStyle name="SAPBEXexcBad8 10 9" xfId="3009" xr:uid="{965ADBDD-944A-4339-A3CD-B68240EA78E6}"/>
    <cellStyle name="SAPBEXexcBad8 11" xfId="1567" xr:uid="{00000000-0005-0000-0000-00002E070000}"/>
    <cellStyle name="SAPBEXexcBad8 11 10" xfId="12746" xr:uid="{1C4FB79D-F3D7-4DB3-8A4F-94D7BD29CECB}"/>
    <cellStyle name="SAPBEXexcBad8 11 11" xfId="13872" xr:uid="{80FF6AC6-944F-4179-BFEA-FEB10C0024B7}"/>
    <cellStyle name="SAPBEXexcBad8 11 12" xfId="14815" xr:uid="{F1ED3478-8FB8-4624-BFB8-206E09588972}"/>
    <cellStyle name="SAPBEXexcBad8 11 2" xfId="5608" xr:uid="{4562F184-C9B1-4CE8-9638-5207A8ABC889}"/>
    <cellStyle name="SAPBEXexcBad8 11 2 10" xfId="15676" xr:uid="{0A7415E8-B144-40B7-8F96-BE3ED09D4ABD}"/>
    <cellStyle name="SAPBEXexcBad8 11 2 2" xfId="7077" xr:uid="{AA292E52-80B5-466C-B34E-0401403B791F}"/>
    <cellStyle name="SAPBEXexcBad8 11 2 3" xfId="8298" xr:uid="{3EAB7260-D702-45D3-87B7-F9F5AC75184F}"/>
    <cellStyle name="SAPBEXexcBad8 11 2 4" xfId="9550" xr:uid="{AA720103-9E25-405E-A36C-E7591EF9B3B7}"/>
    <cellStyle name="SAPBEXexcBad8 11 2 5" xfId="10784" xr:uid="{78309EC6-02F5-4C89-A238-35269971694D}"/>
    <cellStyle name="SAPBEXexcBad8 11 2 6" xfId="11943" xr:uid="{73319043-83F9-4B89-8066-98575C3E5E57}"/>
    <cellStyle name="SAPBEXexcBad8 11 2 7" xfId="13071" xr:uid="{F09C155F-D032-4B13-85A0-DF357BBBFDA2}"/>
    <cellStyle name="SAPBEXexcBad8 11 2 8" xfId="14178" xr:uid="{93C65D87-FA75-40AC-B8A6-916DBBAC955D}"/>
    <cellStyle name="SAPBEXexcBad8 11 2 9" xfId="15084" xr:uid="{ECC71497-99E9-434C-9F2F-118E88385983}"/>
    <cellStyle name="SAPBEXexcBad8 11 3" xfId="4188" xr:uid="{171EA8BF-E788-4E01-B740-66210B1E0EB4}"/>
    <cellStyle name="SAPBEXexcBad8 11 4" xfId="3221" xr:uid="{6A2F0DFB-15C5-418C-A4EE-1647481D8D9E}"/>
    <cellStyle name="SAPBEXexcBad8 11 5" xfId="6740" xr:uid="{901E01CA-A197-4CB4-9758-A743AFA6E700}"/>
    <cellStyle name="SAPBEXexcBad8 11 6" xfId="6951" xr:uid="{5069842B-E915-4856-BE4F-D9E61CA4B68F}"/>
    <cellStyle name="SAPBEXexcBad8 11 7" xfId="9216" xr:uid="{115BC19F-CCF2-44AD-9535-CE78629A08EB}"/>
    <cellStyle name="SAPBEXexcBad8 11 8" xfId="10455" xr:uid="{539289D4-805C-49DF-B715-39573C7D9AC4}"/>
    <cellStyle name="SAPBEXexcBad8 11 9" xfId="11653" xr:uid="{86D94520-050D-43C8-80E3-964297A1464A}"/>
    <cellStyle name="SAPBEXexcBad8 12" xfId="2699" xr:uid="{00000000-0005-0000-0000-00002F070000}"/>
    <cellStyle name="SAPBEXexcBad8 13" xfId="2728" xr:uid="{00000000-0005-0000-0000-000030070000}"/>
    <cellStyle name="SAPBEXexcBad8 14" xfId="2788" xr:uid="{438770D9-ED12-4E0A-94F1-C0363ADD961A}"/>
    <cellStyle name="SAPBEXexcBad8 15" xfId="2840" xr:uid="{B1991CA3-8D8B-45FB-91D7-D586BEB646A9}"/>
    <cellStyle name="SAPBEXexcBad8 16" xfId="2878" xr:uid="{9B0F50E7-48A2-4F3C-B0DD-6C7F58C74D5C}"/>
    <cellStyle name="SAPBEXexcBad8 17" xfId="2922" xr:uid="{D3D3E956-54B2-4952-9AB9-925E0E5FA470}"/>
    <cellStyle name="SAPBEXexcBad8 18" xfId="2966" xr:uid="{5BCE17C8-70BB-4311-A9BB-B8518288C37E}"/>
    <cellStyle name="SAPBEXexcBad8 19" xfId="4186" xr:uid="{59B8E4C6-C080-40B5-A81D-0A540D86023D}"/>
    <cellStyle name="SAPBEXexcBad8 2" xfId="1568" xr:uid="{00000000-0005-0000-0000-000031070000}"/>
    <cellStyle name="SAPBEXexcBad8 2 10" xfId="10372" xr:uid="{ECFC6967-036A-4096-8795-232541A55259}"/>
    <cellStyle name="SAPBEXexcBad8 2 11" xfId="9148" xr:uid="{AFF8899F-6A5F-4906-90C2-E2E813491856}"/>
    <cellStyle name="SAPBEXexcBad8 2 12" xfId="13873" xr:uid="{612487ED-751D-465F-AA23-C4E606B7B16A}"/>
    <cellStyle name="SAPBEXexcBad8 2 13" xfId="14373" xr:uid="{6D2E77B5-94C2-4ECE-8A6A-FBA157443615}"/>
    <cellStyle name="SAPBEXexcBad8 2 2" xfId="1569" xr:uid="{00000000-0005-0000-0000-000032070000}"/>
    <cellStyle name="SAPBEXexcBad8 2 2 10" xfId="9416" xr:uid="{8D0E43C7-23F9-4980-BABC-FD34BEA603AF}"/>
    <cellStyle name="SAPBEXexcBad8 2 2 11" xfId="8146" xr:uid="{D39AA8F0-C6A7-40E9-9BDB-52D2A72A9404}"/>
    <cellStyle name="SAPBEXexcBad8 2 2 12" xfId="14374" xr:uid="{613CD832-0490-4B42-A923-C841A968EEE9}"/>
    <cellStyle name="SAPBEXexcBad8 2 2 2" xfId="1570" xr:uid="{00000000-0005-0000-0000-000033070000}"/>
    <cellStyle name="SAPBEXexcBad8 2 2 2 10" xfId="12744" xr:uid="{BB95FB1C-2B67-49B6-AB70-DEF580DE495F}"/>
    <cellStyle name="SAPBEXexcBad8 2 2 2 11" xfId="13871" xr:uid="{0B4D5D17-4418-4B97-9CD0-FF0703E47334}"/>
    <cellStyle name="SAPBEXexcBad8 2 2 2 12" xfId="14813" xr:uid="{A657EEDB-D566-4E9B-92E4-A16A9330FC46}"/>
    <cellStyle name="SAPBEXexcBad8 2 2 2 2" xfId="5610" xr:uid="{58C190FC-8DE4-46C7-A770-D5890B57C961}"/>
    <cellStyle name="SAPBEXexcBad8 2 2 2 2 10" xfId="15678" xr:uid="{AEC321BB-8415-40CB-9858-384202A4A2F6}"/>
    <cellStyle name="SAPBEXexcBad8 2 2 2 2 2" xfId="7079" xr:uid="{FA7A6A5A-25B7-4223-8835-90E71DBF6C6C}"/>
    <cellStyle name="SAPBEXexcBad8 2 2 2 2 3" xfId="8300" xr:uid="{3975410B-5E80-4AA0-9254-AC9A6757173B}"/>
    <cellStyle name="SAPBEXexcBad8 2 2 2 2 4" xfId="9552" xr:uid="{94EB4AC2-EC8D-4AD8-90D2-EB9EBEAD3D46}"/>
    <cellStyle name="SAPBEXexcBad8 2 2 2 2 5" xfId="10786" xr:uid="{D4FB125E-2088-4E75-969B-0C64780F897B}"/>
    <cellStyle name="SAPBEXexcBad8 2 2 2 2 6" xfId="11945" xr:uid="{926CDED8-00E6-4C0C-8D5A-F97F1516CE7D}"/>
    <cellStyle name="SAPBEXexcBad8 2 2 2 2 7" xfId="13073" xr:uid="{B7FB166A-E942-45B0-BB12-4B81290E623C}"/>
    <cellStyle name="SAPBEXexcBad8 2 2 2 2 8" xfId="14180" xr:uid="{77F25347-765A-451B-B706-F5674EB001BE}"/>
    <cellStyle name="SAPBEXexcBad8 2 2 2 2 9" xfId="15086" xr:uid="{F73BAFA0-657F-4017-9456-A42FAC3D8AF9}"/>
    <cellStyle name="SAPBEXexcBad8 2 2 2 3" xfId="4191" xr:uid="{2DD4B3CC-FF8F-4DFB-87FF-7E1922F0CA58}"/>
    <cellStyle name="SAPBEXexcBad8 2 2 2 4" xfId="3219" xr:uid="{9A965DE1-BEAA-446C-A0F9-E21CF992DB53}"/>
    <cellStyle name="SAPBEXexcBad8 2 2 2 5" xfId="6739" xr:uid="{D5CD0D63-59C2-49E4-B9CB-88704DE020CC}"/>
    <cellStyle name="SAPBEXexcBad8 2 2 2 6" xfId="7958" xr:uid="{8D9AA1E9-0D61-4019-AE88-356864400972}"/>
    <cellStyle name="SAPBEXexcBad8 2 2 2 7" xfId="9214" xr:uid="{F56681CD-265B-4C1C-A794-675047C76F7D}"/>
    <cellStyle name="SAPBEXexcBad8 2 2 2 8" xfId="10453" xr:uid="{081CCCFD-3920-4489-9E29-FC6E6387EE7D}"/>
    <cellStyle name="SAPBEXexcBad8 2 2 2 9" xfId="9281" xr:uid="{37B6046A-0937-43F5-BABB-1FCCF7688395}"/>
    <cellStyle name="SAPBEXexcBad8 2 2 3" xfId="4190" xr:uid="{2DE712A9-2C1C-4355-9AD3-AC2470FB40D6}"/>
    <cellStyle name="SAPBEXexcBad8 2 2 4" xfId="3220" xr:uid="{DF098AED-DDCC-4C6C-BB04-74D9FB56DB56}"/>
    <cellStyle name="SAPBEXexcBad8 2 2 5" xfId="3010" xr:uid="{35315495-D3F8-43D4-818C-D6C573D277F3}"/>
    <cellStyle name="SAPBEXexcBad8 2 2 6" xfId="7279" xr:uid="{89396A1C-5FD4-44D1-AC85-4E521B967BBF}"/>
    <cellStyle name="SAPBEXexcBad8 2 2 7" xfId="7921" xr:uid="{AA54AC13-7F70-4BAB-B218-073F27668A74}"/>
    <cellStyle name="SAPBEXexcBad8 2 2 8" xfId="7628" xr:uid="{94C587E5-87B4-405C-8BF8-60413AF98E54}"/>
    <cellStyle name="SAPBEXexcBad8 2 2 9" xfId="11652" xr:uid="{E6018C86-47AC-4977-BD0C-9CD276FB709A}"/>
    <cellStyle name="SAPBEXexcBad8 2 3" xfId="5609" xr:uid="{AA0A56AD-357B-4CE1-8DF4-7C2A8B23A190}"/>
    <cellStyle name="SAPBEXexcBad8 2 3 10" xfId="15677" xr:uid="{3E24E9F4-83A7-4DD9-8EC1-C635B1BE6D58}"/>
    <cellStyle name="SAPBEXexcBad8 2 3 2" xfId="7078" xr:uid="{BDF43B85-584D-4583-B782-5E595053B5DD}"/>
    <cellStyle name="SAPBEXexcBad8 2 3 3" xfId="8299" xr:uid="{2441EF7F-93D3-47C4-87EA-3251397752AA}"/>
    <cellStyle name="SAPBEXexcBad8 2 3 4" xfId="9551" xr:uid="{C1F1E9F6-E8B9-4FC1-9ADD-1C2BD1A8735E}"/>
    <cellStyle name="SAPBEXexcBad8 2 3 5" xfId="10785" xr:uid="{4ABCEA89-B06C-4BF2-911F-28E561801637}"/>
    <cellStyle name="SAPBEXexcBad8 2 3 6" xfId="11944" xr:uid="{72CA3247-5971-4F85-B6B0-1718560295E5}"/>
    <cellStyle name="SAPBEXexcBad8 2 3 7" xfId="13072" xr:uid="{8D9374EA-87CB-4E60-BCEF-4CF5FE031191}"/>
    <cellStyle name="SAPBEXexcBad8 2 3 8" xfId="14179" xr:uid="{E69F81F3-523B-411A-ACF7-647BCB31E8B5}"/>
    <cellStyle name="SAPBEXexcBad8 2 3 9" xfId="15085" xr:uid="{C673ACB6-F68C-40A0-8F91-4ED4FFF617AA}"/>
    <cellStyle name="SAPBEXexcBad8 2 4" xfId="4189" xr:uid="{1CCD7042-4896-4684-8652-2F65A297C568}"/>
    <cellStyle name="SAPBEXexcBad8 2 5" xfId="5062" xr:uid="{F07A0C09-DE5F-412E-BFDB-22101507BCBA}"/>
    <cellStyle name="SAPBEXexcBad8 2 6" xfId="6741" xr:uid="{AFD089A3-2999-4C24-9C0F-D9090262A80C}"/>
    <cellStyle name="SAPBEXexcBad8 2 7" xfId="7275" xr:uid="{B428B099-99D3-43FF-8008-794042630518}"/>
    <cellStyle name="SAPBEXexcBad8 2 8" xfId="3899" xr:uid="{2A4F9E68-A292-49E2-90C0-CC71C529C967}"/>
    <cellStyle name="SAPBEXexcBad8 2 9" xfId="9747" xr:uid="{3E9C77EE-D7AC-451E-A24C-E389DE9C661B}"/>
    <cellStyle name="SAPBEXexcBad8 20" xfId="3222" xr:uid="{D94CC9FE-6FC9-44FB-AA18-D3EF677257CF}"/>
    <cellStyle name="SAPBEXexcBad8 21" xfId="3015" xr:uid="{732BA87C-169E-4BE0-82C0-93D960F8CCFC}"/>
    <cellStyle name="SAPBEXexcBad8 22" xfId="7959" xr:uid="{EBDA6774-4907-4FA0-8332-34D2B33A975D}"/>
    <cellStyle name="SAPBEXexcBad8 23" xfId="9217" xr:uid="{CC0A0D9E-31C1-44F6-B77D-B4E0E4FA3FC4}"/>
    <cellStyle name="SAPBEXexcBad8 24" xfId="10456" xr:uid="{AEEC5AC9-1634-49B3-AB7B-9DA9B5F02D88}"/>
    <cellStyle name="SAPBEXexcBad8 25" xfId="10371" xr:uid="{C9BC43A5-43C0-4AA1-93B7-819B47C1DEF7}"/>
    <cellStyle name="SAPBEXexcBad8 26" xfId="12747" xr:uid="{6390D7FB-3925-4399-990A-53552822AE87}"/>
    <cellStyle name="SAPBEXexcBad8 27" xfId="13269" xr:uid="{F2262B09-D051-467C-9E06-E70CA804E9C2}"/>
    <cellStyle name="SAPBEXexcBad8 28" xfId="14816" xr:uid="{21BFDE4D-7B18-4808-8DCB-3B3A7F5DD4C8}"/>
    <cellStyle name="SAPBEXexcBad8 29" xfId="15877" xr:uid="{4A065806-1DC2-48BE-8AAD-2965467A61EE}"/>
    <cellStyle name="SAPBEXexcBad8 3" xfId="1571" xr:uid="{00000000-0005-0000-0000-000034070000}"/>
    <cellStyle name="SAPBEXexcBad8 3 10" xfId="12745" xr:uid="{7CE29540-902F-4B43-8C41-66AC2EC6430F}"/>
    <cellStyle name="SAPBEXexcBad8 3 11" xfId="12944" xr:uid="{C99F6FEA-077F-4EA2-915E-5473D62C58A2}"/>
    <cellStyle name="SAPBEXexcBad8 3 12" xfId="14814" xr:uid="{89D635AB-62E0-47D5-99BA-ADF68C720994}"/>
    <cellStyle name="SAPBEXexcBad8 3 2" xfId="5611" xr:uid="{B3DF12F1-6368-4C5C-B4BA-08D48B49B9B5}"/>
    <cellStyle name="SAPBEXexcBad8 3 2 10" xfId="15679" xr:uid="{0ED881E2-7373-4232-AD06-D48C65B13A19}"/>
    <cellStyle name="SAPBEXexcBad8 3 2 2" xfId="7080" xr:uid="{010A759C-A363-40D7-B135-737BBDCFB3E7}"/>
    <cellStyle name="SAPBEXexcBad8 3 2 3" xfId="8301" xr:uid="{FA33C4B3-94E0-4144-BDE4-1631FD333432}"/>
    <cellStyle name="SAPBEXexcBad8 3 2 4" xfId="9553" xr:uid="{9CDDA3BC-9FCC-4086-9632-A21BB6AC34B6}"/>
    <cellStyle name="SAPBEXexcBad8 3 2 5" xfId="10787" xr:uid="{501ABB14-E64F-4BDC-9343-A1036E6D6A43}"/>
    <cellStyle name="SAPBEXexcBad8 3 2 6" xfId="11946" xr:uid="{3EBF71E1-1A53-431A-A6C4-FBEEEB999930}"/>
    <cellStyle name="SAPBEXexcBad8 3 2 7" xfId="13074" xr:uid="{28861ED7-79DD-4DEC-8FC4-BF2B6776A2B7}"/>
    <cellStyle name="SAPBEXexcBad8 3 2 8" xfId="14181" xr:uid="{B97E38CB-F69D-4011-8802-487FA00C6FA6}"/>
    <cellStyle name="SAPBEXexcBad8 3 2 9" xfId="15087" xr:uid="{AEEC7586-CB06-47E2-B488-278B260EE10D}"/>
    <cellStyle name="SAPBEXexcBad8 3 3" xfId="4192" xr:uid="{5247B7BF-721A-46AE-9C7B-8B0EDC42E4A4}"/>
    <cellStyle name="SAPBEXexcBad8 3 4" xfId="3218" xr:uid="{D7104D44-C6A4-46B8-B96C-7005CB1DEF8A}"/>
    <cellStyle name="SAPBEXexcBad8 3 5" xfId="5173" xr:uid="{B387A1EB-E8F6-4CE4-9FF9-12FF9B12EADA}"/>
    <cellStyle name="SAPBEXexcBad8 3 6" xfId="7957" xr:uid="{45350C27-810E-4E2B-985E-FF9442DD1B17}"/>
    <cellStyle name="SAPBEXexcBad8 3 7" xfId="9215" xr:uid="{E0309B17-B97D-4662-99B2-F687B4AD8499}"/>
    <cellStyle name="SAPBEXexcBad8 3 8" xfId="10454" xr:uid="{A00BCEA1-996D-432E-9B44-DCA586BB55C9}"/>
    <cellStyle name="SAPBEXexcBad8 3 9" xfId="3054" xr:uid="{D0589CA2-D929-44FB-B8A7-F046DC43D368}"/>
    <cellStyle name="SAPBEXexcBad8 4" xfId="1572" xr:uid="{00000000-0005-0000-0000-000035070000}"/>
    <cellStyle name="SAPBEXexcBad8 4 10" xfId="10491" xr:uid="{5A87B5A5-471B-4831-9F6E-B660DA8F68EF}"/>
    <cellStyle name="SAPBEXexcBad8 4 11" xfId="13870" xr:uid="{0B93A41F-40A9-4CB2-99C1-072056E12BA9}"/>
    <cellStyle name="SAPBEXexcBad8 4 12" xfId="14377" xr:uid="{42098BFE-25AA-4467-ABF1-18FA024D3D55}"/>
    <cellStyle name="SAPBEXexcBad8 4 2" xfId="5612" xr:uid="{BB3E76B6-25CA-487E-B922-93F341516C56}"/>
    <cellStyle name="SAPBEXexcBad8 4 2 10" xfId="15680" xr:uid="{68772622-B06D-46D9-84B5-DAF5F506F76D}"/>
    <cellStyle name="SAPBEXexcBad8 4 2 2" xfId="7081" xr:uid="{C736412C-A343-44FB-8823-CB9DF60FFFC3}"/>
    <cellStyle name="SAPBEXexcBad8 4 2 3" xfId="8302" xr:uid="{59448731-0ED3-4D00-BAC1-9F3DB9C3FDD2}"/>
    <cellStyle name="SAPBEXexcBad8 4 2 4" xfId="9554" xr:uid="{B9C2B22C-CC5E-43D8-AF71-A271FE1074CF}"/>
    <cellStyle name="SAPBEXexcBad8 4 2 5" xfId="10788" xr:uid="{AD038542-A23C-4D55-8D3B-A8E636A94D9B}"/>
    <cellStyle name="SAPBEXexcBad8 4 2 6" xfId="11947" xr:uid="{CB43BAE0-D501-4522-8DAB-7778AC6DF8BB}"/>
    <cellStyle name="SAPBEXexcBad8 4 2 7" xfId="13075" xr:uid="{9D847A63-5EF9-488F-8C5C-B51AE5BCCE44}"/>
    <cellStyle name="SAPBEXexcBad8 4 2 8" xfId="14182" xr:uid="{42BC6C63-78E7-4278-8B2D-F45F5F69D740}"/>
    <cellStyle name="SAPBEXexcBad8 4 2 9" xfId="15088" xr:uid="{A6D6D2FD-7802-4C20-B8DD-E14CDEE667E4}"/>
    <cellStyle name="SAPBEXexcBad8 4 3" xfId="4193" xr:uid="{8E79DEBF-D157-40D8-A5CA-416C6A7BDB0F}"/>
    <cellStyle name="SAPBEXexcBad8 4 4" xfId="3091" xr:uid="{787AD705-87AD-40F5-A7C5-2194CB7BDDDB}"/>
    <cellStyle name="SAPBEXexcBad8 4 5" xfId="6738" xr:uid="{CF59EDDC-139D-4EF7-834B-52088483CBD5}"/>
    <cellStyle name="SAPBEXexcBad8 4 6" xfId="7282" xr:uid="{FD4281AD-D223-486F-A095-56F6551E7A2E}"/>
    <cellStyle name="SAPBEXexcBad8 4 7" xfId="8170" xr:uid="{1973A879-D40B-4720-9E4D-49B5C1E2EA2F}"/>
    <cellStyle name="SAPBEXexcBad8 4 8" xfId="8026" xr:uid="{C7924DD7-7756-4D53-850A-636E484048D6}"/>
    <cellStyle name="SAPBEXexcBad8 4 9" xfId="11650" xr:uid="{2F4E569A-CBF2-48DD-AA1D-C31AE3478866}"/>
    <cellStyle name="SAPBEXexcBad8 5" xfId="1573" xr:uid="{00000000-0005-0000-0000-000036070000}"/>
    <cellStyle name="SAPBEXexcBad8 5 10" xfId="12743" xr:uid="{7D84EED4-B91B-42F8-A001-18A027B0D16E}"/>
    <cellStyle name="SAPBEXexcBad8 5 11" xfId="13270" xr:uid="{58972FB9-02D3-486B-B3C7-48C018414DC3}"/>
    <cellStyle name="SAPBEXexcBad8 5 12" xfId="14812" xr:uid="{014FD33D-6E17-4E73-BE31-512979F78C4A}"/>
    <cellStyle name="SAPBEXexcBad8 5 2" xfId="5613" xr:uid="{E695DF6D-29A0-4CC6-8D9D-3D7DF21E9E71}"/>
    <cellStyle name="SAPBEXexcBad8 5 2 10" xfId="15681" xr:uid="{5D01B578-0F74-4019-A6CB-9698A17D70E1}"/>
    <cellStyle name="SAPBEXexcBad8 5 2 2" xfId="7082" xr:uid="{579ECFD3-684A-4AA4-8992-6EF8A8B702F8}"/>
    <cellStyle name="SAPBEXexcBad8 5 2 3" xfId="8303" xr:uid="{058D913F-F91D-4921-9488-E871BAA33FB2}"/>
    <cellStyle name="SAPBEXexcBad8 5 2 4" xfId="9555" xr:uid="{D5DD7F32-49A5-4300-A3BD-D8E8917D109E}"/>
    <cellStyle name="SAPBEXexcBad8 5 2 5" xfId="10789" xr:uid="{F7582E41-0F7A-4A81-919B-D1F656AF2787}"/>
    <cellStyle name="SAPBEXexcBad8 5 2 6" xfId="11948" xr:uid="{D4959DE6-7153-41DA-A4FA-A2EBFB3B319E}"/>
    <cellStyle name="SAPBEXexcBad8 5 2 7" xfId="13076" xr:uid="{55F7CFE4-09A8-4D95-B5CF-47C4DBBFCB7C}"/>
    <cellStyle name="SAPBEXexcBad8 5 2 8" xfId="14183" xr:uid="{92ACC38D-3CDA-4BD2-97E4-9D4320F1E8E3}"/>
    <cellStyle name="SAPBEXexcBad8 5 2 9" xfId="15089" xr:uid="{A16483F1-1AD9-465F-8508-5DD056F60947}"/>
    <cellStyle name="SAPBEXexcBad8 5 3" xfId="4194" xr:uid="{504552CC-3E05-4E5B-95BF-5B5C4ADFA03B}"/>
    <cellStyle name="SAPBEXexcBad8 5 4" xfId="5061" xr:uid="{E2A32A2C-B414-4EC8-91D5-0F8185A0C7DF}"/>
    <cellStyle name="SAPBEXexcBad8 5 5" xfId="3014" xr:uid="{69FD3330-D40A-4268-ACA2-C0779CDB47AD}"/>
    <cellStyle name="SAPBEXexcBad8 5 6" xfId="7280" xr:uid="{31F6B9B5-BF2A-4B27-BA5E-AE60B5A0C64B}"/>
    <cellStyle name="SAPBEXexcBad8 5 7" xfId="9213" xr:uid="{1A989E5E-02C0-4B3E-A575-7C52E04CF14E}"/>
    <cellStyle name="SAPBEXexcBad8 5 8" xfId="10452" xr:uid="{74AE5945-E749-486A-A725-5346D4B163BE}"/>
    <cellStyle name="SAPBEXexcBad8 5 9" xfId="11651" xr:uid="{2D6C446D-347F-4D5F-91A9-1435EAF153C3}"/>
    <cellStyle name="SAPBEXexcBad8 6" xfId="1574" xr:uid="{00000000-0005-0000-0000-000037070000}"/>
    <cellStyle name="SAPBEXexcBad8 6 10" xfId="7496" xr:uid="{7C3852DA-36F3-45B6-B2DD-9DDF79958C10}"/>
    <cellStyle name="SAPBEXexcBad8 6 11" xfId="13869" xr:uid="{327837E8-2302-4278-A89F-60F8B6FE565A}"/>
    <cellStyle name="SAPBEXexcBad8 6 12" xfId="14375" xr:uid="{0799B0FB-B4B9-438A-A8F3-4B1BF3720A97}"/>
    <cellStyle name="SAPBEXexcBad8 6 2" xfId="5614" xr:uid="{E4E08D28-9448-4E3C-A552-4CCDC5E498CF}"/>
    <cellStyle name="SAPBEXexcBad8 6 2 10" xfId="15682" xr:uid="{62DCDE69-725B-4596-B270-B61C1D91E180}"/>
    <cellStyle name="SAPBEXexcBad8 6 2 2" xfId="7083" xr:uid="{11ED6F72-DDFF-4E32-A0F0-BB35ABF58630}"/>
    <cellStyle name="SAPBEXexcBad8 6 2 3" xfId="8304" xr:uid="{2B26C766-D76F-49E4-A12F-DD2058BE7CE2}"/>
    <cellStyle name="SAPBEXexcBad8 6 2 4" xfId="9556" xr:uid="{020D4C2E-C94D-4F02-BCD1-F2815F0F7B7E}"/>
    <cellStyle name="SAPBEXexcBad8 6 2 5" xfId="10790" xr:uid="{D54542A6-910F-45C5-B14A-69FEAF87542B}"/>
    <cellStyle name="SAPBEXexcBad8 6 2 6" xfId="11949" xr:uid="{A3C01EB7-B9C2-4EED-A2F8-799D400B8205}"/>
    <cellStyle name="SAPBEXexcBad8 6 2 7" xfId="13077" xr:uid="{CEAAF3ED-A94C-4CFE-AE03-F4A4DD4F1DB0}"/>
    <cellStyle name="SAPBEXexcBad8 6 2 8" xfId="14184" xr:uid="{389E1936-EC18-40B9-913D-B89C54B6A397}"/>
    <cellStyle name="SAPBEXexcBad8 6 2 9" xfId="15090" xr:uid="{B2066175-B10F-4E85-BFED-A1A5A36A7C7D}"/>
    <cellStyle name="SAPBEXexcBad8 6 3" xfId="4195" xr:uid="{AA4AA79A-0EBD-4F7A-A198-368BB6730F69}"/>
    <cellStyle name="SAPBEXexcBad8 6 4" xfId="5060" xr:uid="{4F7E59B3-A029-4015-99EA-4E141CC15E4F}"/>
    <cellStyle name="SAPBEXexcBad8 6 5" xfId="6737" xr:uid="{DFB57744-C07E-4482-ACCA-450884B2450E}"/>
    <cellStyle name="SAPBEXexcBad8 6 6" xfId="7281" xr:uid="{ABD3B9EB-2888-4FB8-BD9B-03D1C6B15606}"/>
    <cellStyle name="SAPBEXexcBad8 6 7" xfId="8488" xr:uid="{B5E5A882-3109-49DC-8575-22ECFE93CEE4}"/>
    <cellStyle name="SAPBEXexcBad8 6 8" xfId="9424" xr:uid="{1C7F95FB-2521-4972-B644-5E4594E408B8}"/>
    <cellStyle name="SAPBEXexcBad8 6 9" xfId="9280" xr:uid="{BA42665B-4CB6-4208-82B1-EF9A8C378A2A}"/>
    <cellStyle name="SAPBEXexcBad8 7" xfId="1575" xr:uid="{00000000-0005-0000-0000-000038070000}"/>
    <cellStyle name="SAPBEXexcBad8 7 10" xfId="12742" xr:uid="{BC46803E-5040-4114-99EF-8FCE7634A1C4}"/>
    <cellStyle name="SAPBEXexcBad8 7 11" xfId="13274" xr:uid="{5CB80E47-F822-4F29-9279-E916198D289B}"/>
    <cellStyle name="SAPBEXexcBad8 7 12" xfId="14811" xr:uid="{FAE830AF-4321-48BD-816E-8AE45EFD4DEF}"/>
    <cellStyle name="SAPBEXexcBad8 7 2" xfId="5615" xr:uid="{5CFC57A8-3D9E-45E7-9A3F-65A9186DD622}"/>
    <cellStyle name="SAPBEXexcBad8 7 2 10" xfId="15683" xr:uid="{8B96E448-6D3C-4733-A468-0DA81D5B6F8A}"/>
    <cellStyle name="SAPBEXexcBad8 7 2 2" xfId="7084" xr:uid="{F4756982-378F-41BE-BC6F-ECDAEF3D43C4}"/>
    <cellStyle name="SAPBEXexcBad8 7 2 3" xfId="8305" xr:uid="{ED84DE61-9DDC-41BC-B2E8-DA3C56412167}"/>
    <cellStyle name="SAPBEXexcBad8 7 2 4" xfId="9557" xr:uid="{CB59F439-A774-4897-BBE7-55855A306278}"/>
    <cellStyle name="SAPBEXexcBad8 7 2 5" xfId="10791" xr:uid="{6330F4BB-D377-474B-AAA1-54401027D2F1}"/>
    <cellStyle name="SAPBEXexcBad8 7 2 6" xfId="11950" xr:uid="{A04E3202-03FA-41E0-8AF7-FF1658F41780}"/>
    <cellStyle name="SAPBEXexcBad8 7 2 7" xfId="13078" xr:uid="{EA1F1A4D-4FB6-4332-89F0-1D2F560D5C95}"/>
    <cellStyle name="SAPBEXexcBad8 7 2 8" xfId="14185" xr:uid="{4842A655-7F6E-4ADD-8243-6B7B7846907D}"/>
    <cellStyle name="SAPBEXexcBad8 7 2 9" xfId="15091" xr:uid="{7CB0BF13-AA4D-4CE6-A252-7219ABE81092}"/>
    <cellStyle name="SAPBEXexcBad8 7 3" xfId="4196" xr:uid="{7A278D64-3881-40CD-8B02-672DE33CC9BD}"/>
    <cellStyle name="SAPBEXexcBad8 7 4" xfId="5059" xr:uid="{4A5B07D8-D578-4C25-AA79-99D48AC9477F}"/>
    <cellStyle name="SAPBEXexcBad8 7 5" xfId="5174" xr:uid="{F57A0BF9-BD91-4AC0-B914-0FA302440C22}"/>
    <cellStyle name="SAPBEXexcBad8 7 6" xfId="6306" xr:uid="{FE55D838-259C-484C-A292-B56FEDC56975}"/>
    <cellStyle name="SAPBEXexcBad8 7 7" xfId="9212" xr:uid="{21E0A453-8550-4EAC-B6D4-7DAF173228BF}"/>
    <cellStyle name="SAPBEXexcBad8 7 8" xfId="10451" xr:uid="{EA4A0581-1092-401D-B498-3EFE90659005}"/>
    <cellStyle name="SAPBEXexcBad8 7 9" xfId="11649" xr:uid="{4684BFB9-348E-447D-84C4-14A26A3A67B2}"/>
    <cellStyle name="SAPBEXexcBad8 8" xfId="1576" xr:uid="{00000000-0005-0000-0000-000039070000}"/>
    <cellStyle name="SAPBEXexcBad8 8 10" xfId="10490" xr:uid="{50F2B114-FE8C-42E6-887F-D8CAE7510F1C}"/>
    <cellStyle name="SAPBEXexcBad8 8 11" xfId="13276" xr:uid="{8A3E9664-4CA3-4E73-B19A-326FBED42E0E}"/>
    <cellStyle name="SAPBEXexcBad8 8 12" xfId="12675" xr:uid="{6A19DE3D-E758-46F4-A6B6-E4522CD620D0}"/>
    <cellStyle name="SAPBEXexcBad8 8 2" xfId="5616" xr:uid="{E06CD1AB-DE99-4DB6-BE08-AACE396B0709}"/>
    <cellStyle name="SAPBEXexcBad8 8 2 10" xfId="15684" xr:uid="{645A80B4-DA8C-4FCC-A019-5C0F0DB4C66F}"/>
    <cellStyle name="SAPBEXexcBad8 8 2 2" xfId="7085" xr:uid="{E9CFF345-B461-4C6B-9E66-8905AE4413A1}"/>
    <cellStyle name="SAPBEXexcBad8 8 2 3" xfId="8306" xr:uid="{7628A352-8D0B-4E7E-83BE-BBCE80871FA9}"/>
    <cellStyle name="SAPBEXexcBad8 8 2 4" xfId="9558" xr:uid="{D52CFB60-6FD6-475E-B8EB-818E33E8E2A2}"/>
    <cellStyle name="SAPBEXexcBad8 8 2 5" xfId="10792" xr:uid="{99267B3E-11A7-446F-BC6D-9FC9B1BDDE75}"/>
    <cellStyle name="SAPBEXexcBad8 8 2 6" xfId="11951" xr:uid="{F44C5DE4-4981-4875-B395-6119FD8ED260}"/>
    <cellStyle name="SAPBEXexcBad8 8 2 7" xfId="13079" xr:uid="{6A41E098-8CF8-4B71-9BE5-BFB8A258EC77}"/>
    <cellStyle name="SAPBEXexcBad8 8 2 8" xfId="14186" xr:uid="{1EEFA72B-3393-42BB-AAF2-264721AF9BE5}"/>
    <cellStyle name="SAPBEXexcBad8 8 2 9" xfId="15092" xr:uid="{4BFDAAF5-E9D5-458C-AA9B-06EDE4C27F75}"/>
    <cellStyle name="SAPBEXexcBad8 8 3" xfId="4197" xr:uid="{26A6958E-01D7-4E96-9E4C-3DE7B1E0FEF8}"/>
    <cellStyle name="SAPBEXexcBad8 8 4" xfId="5058" xr:uid="{EE8D5554-51B3-42F0-91D1-DFAF6F4EAA30}"/>
    <cellStyle name="SAPBEXexcBad8 8 5" xfId="3043" xr:uid="{9DBA445F-34E8-45C6-9CA6-98E5F771B4E4}"/>
    <cellStyle name="SAPBEXexcBad8 8 6" xfId="7283" xr:uid="{3DF3BAC5-3DEB-4BE6-BA09-C818A7C9D3D1}"/>
    <cellStyle name="SAPBEXexcBad8 8 7" xfId="8489" xr:uid="{A3597C60-E28D-4F67-9AC8-4C469220F359}"/>
    <cellStyle name="SAPBEXexcBad8 8 8" xfId="9748" xr:uid="{DD5E85B0-56F1-4D3D-9DBA-CAAD08189601}"/>
    <cellStyle name="SAPBEXexcBad8 8 9" xfId="3895" xr:uid="{EC243692-FE78-4160-A4F7-0F1D9F6E50A7}"/>
    <cellStyle name="SAPBEXexcBad8 9" xfId="1577" xr:uid="{00000000-0005-0000-0000-00003A070000}"/>
    <cellStyle name="SAPBEXexcBad8 9 10" xfId="12741" xr:uid="{E4DF36AB-0092-4720-8A42-53397ABE558D}"/>
    <cellStyle name="SAPBEXexcBad8 9 11" xfId="13275" xr:uid="{42C8FCD3-A2D3-4875-BFBB-D0D06A3E4391}"/>
    <cellStyle name="SAPBEXexcBad8 9 12" xfId="14810" xr:uid="{9F153F2C-1A6C-4288-AE79-1F22085CF60F}"/>
    <cellStyle name="SAPBEXexcBad8 9 2" xfId="5617" xr:uid="{3DC0D7A3-1106-46B0-887E-DB7093F1A0FD}"/>
    <cellStyle name="SAPBEXexcBad8 9 2 10" xfId="15685" xr:uid="{FC5F5815-D844-45B7-A844-7B6A969F2922}"/>
    <cellStyle name="SAPBEXexcBad8 9 2 2" xfId="7086" xr:uid="{182319AD-67A1-4892-9684-40F86C23C918}"/>
    <cellStyle name="SAPBEXexcBad8 9 2 3" xfId="8307" xr:uid="{81244C75-F2E6-4B21-8FFA-64C2E37CE50E}"/>
    <cellStyle name="SAPBEXexcBad8 9 2 4" xfId="9559" xr:uid="{A4E82052-2BBB-4378-91CE-E077BEE6B541}"/>
    <cellStyle name="SAPBEXexcBad8 9 2 5" xfId="10793" xr:uid="{56E918A8-8841-46DB-95A0-29A99AC749F9}"/>
    <cellStyle name="SAPBEXexcBad8 9 2 6" xfId="11952" xr:uid="{1887B839-4551-4858-9F52-EC31206B59E2}"/>
    <cellStyle name="SAPBEXexcBad8 9 2 7" xfId="13080" xr:uid="{B2B4FE5C-50F0-49D4-84A9-1BE788CD0363}"/>
    <cellStyle name="SAPBEXexcBad8 9 2 8" xfId="14187" xr:uid="{A8B25345-C9FF-4137-A62D-FE4FD5E3E1D1}"/>
    <cellStyle name="SAPBEXexcBad8 9 2 9" xfId="15093" xr:uid="{C48721DC-8557-4CE3-8F9C-EA1CFD3699FB}"/>
    <cellStyle name="SAPBEXexcBad8 9 3" xfId="4198" xr:uid="{5E6A1416-23F6-48BB-B437-2DD726795570}"/>
    <cellStyle name="SAPBEXexcBad8 9 4" xfId="5057" xr:uid="{A92B1FC6-E3E3-4046-AB64-CDD2D7024761}"/>
    <cellStyle name="SAPBEXexcBad8 9 5" xfId="3977" xr:uid="{2A6E0F9F-22D0-4290-B84F-755C315EA99E}"/>
    <cellStyle name="SAPBEXexcBad8 9 6" xfId="4918" xr:uid="{1DF0BA24-153B-40CF-AF99-89AEAF4BA15B}"/>
    <cellStyle name="SAPBEXexcBad8 9 7" xfId="9211" xr:uid="{5FF7B3DD-984F-4ED3-87A5-3A9F6B02D0B2}"/>
    <cellStyle name="SAPBEXexcBad8 9 8" xfId="10450" xr:uid="{2C21A67A-DFD3-400D-90FC-250B87C64B07}"/>
    <cellStyle name="SAPBEXexcBad8 9 9" xfId="11648" xr:uid="{DAB4393E-16C0-440C-9ECD-23FAE8C9FE74}"/>
    <cellStyle name="SAPBEXexcBad8_gxaccion, 68" xfId="1578" xr:uid="{00000000-0005-0000-0000-00003B070000}"/>
    <cellStyle name="SAPBEXexcBad9" xfId="1579" xr:uid="{00000000-0005-0000-0000-00003C070000}"/>
    <cellStyle name="SAPBEXexcBad9 10" xfId="1580" xr:uid="{00000000-0005-0000-0000-00003D070000}"/>
    <cellStyle name="SAPBEXexcBad9 10 10" xfId="13867" xr:uid="{87E03A81-BCB2-4676-BCED-2D7F50381278}"/>
    <cellStyle name="SAPBEXexcBad9 10 11" xfId="14376" xr:uid="{E3E3CD91-6C6F-42E1-9703-30F7DBF04499}"/>
    <cellStyle name="SAPBEXexcBad9 10 2" xfId="4200" xr:uid="{2AE5A04A-757A-4BD4-8866-C250C20ECD89}"/>
    <cellStyle name="SAPBEXexcBad9 10 3" xfId="5055" xr:uid="{6EDECDF8-3323-4CE7-BE7A-2CC91A3870DC}"/>
    <cellStyle name="SAPBEXexcBad9 10 4" xfId="6735" xr:uid="{8825CD3F-1367-4766-B6D4-3DDE4EE9658C}"/>
    <cellStyle name="SAPBEXexcBad9 10 5" xfId="6952" xr:uid="{B6CB2312-29C7-4931-A5A2-C69C7ADACD2F}"/>
    <cellStyle name="SAPBEXexcBad9 10 6" xfId="8492" xr:uid="{4D9E4909-28C6-4ADC-BC8E-9543F1E26B71}"/>
    <cellStyle name="SAPBEXexcBad9 10 7" xfId="9752" xr:uid="{5E91632A-8445-4A09-8E62-21C37927F95D}"/>
    <cellStyle name="SAPBEXexcBad9 10 8" xfId="10389" xr:uid="{18FDF36A-8ED9-4327-9746-057973D3D8B4}"/>
    <cellStyle name="SAPBEXexcBad9 10 9" xfId="10488" xr:uid="{11EA7C79-57FA-4051-8526-D2E884956E44}"/>
    <cellStyle name="SAPBEXexcBad9 11" xfId="1581" xr:uid="{00000000-0005-0000-0000-00003E070000}"/>
    <cellStyle name="SAPBEXexcBad9 11 10" xfId="13277" xr:uid="{0D5321C5-7217-4322-97B9-CB0E8CB6B0AB}"/>
    <cellStyle name="SAPBEXexcBad9 11 11" xfId="14380" xr:uid="{52991C9B-21EB-44A0-A2A3-65C4CB532FC5}"/>
    <cellStyle name="SAPBEXexcBad9 11 2" xfId="4201" xr:uid="{76B59F63-096D-45B0-9270-1A5323725A2D}"/>
    <cellStyle name="SAPBEXexcBad9 11 3" xfId="3217" xr:uid="{767C7C12-024B-48AB-952A-B632757F5280}"/>
    <cellStyle name="SAPBEXexcBad9 11 4" xfId="5175" xr:uid="{57012683-02D7-4477-84D1-4BBE68A425AD}"/>
    <cellStyle name="SAPBEXexcBad9 11 5" xfId="3338" xr:uid="{76D0C239-174A-4039-A565-BE39606FA8F1}"/>
    <cellStyle name="SAPBEXexcBad9 11 6" xfId="8491" xr:uid="{CF087080-1DFF-4046-94F9-D2BC18FD1EBD}"/>
    <cellStyle name="SAPBEXexcBad9 11 7" xfId="9753" xr:uid="{95FDC9A7-9B34-480F-863C-1CC795E396C3}"/>
    <cellStyle name="SAPBEXexcBad9 11 8" xfId="10395" xr:uid="{0442F796-6ABE-4746-80FC-29847157D772}"/>
    <cellStyle name="SAPBEXexcBad9 11 9" xfId="10489" xr:uid="{4A38A129-1F83-4D32-A650-4D25B926FB95}"/>
    <cellStyle name="SAPBEXexcBad9 12" xfId="2740" xr:uid="{00000000-0005-0000-0000-00003F070000}"/>
    <cellStyle name="SAPBEXexcBad9 13" xfId="2789" xr:uid="{6BFA2F4A-0C1D-4CBA-8CE5-ACBA12046F10}"/>
    <cellStyle name="SAPBEXexcBad9 14" xfId="2841" xr:uid="{1CB5FA8A-A7B8-4CD8-AB93-7E8BF7B8F6C7}"/>
    <cellStyle name="SAPBEXexcBad9 15" xfId="2879" xr:uid="{2DC3F752-2161-47A7-85CD-48B8D86A84F5}"/>
    <cellStyle name="SAPBEXexcBad9 16" xfId="2923" xr:uid="{1CD0FB9F-6CA6-48F7-AA54-264A2E2C8D02}"/>
    <cellStyle name="SAPBEXexcBad9 17" xfId="2967" xr:uid="{77B08DFC-46EC-46DD-93BF-037000E9D2B6}"/>
    <cellStyle name="SAPBEXexcBad9 18" xfId="4199" xr:uid="{F33A40C1-6223-4E83-AB5A-55955B966129}"/>
    <cellStyle name="SAPBEXexcBad9 19" xfId="5056" xr:uid="{35011DD6-EB4F-4815-8B6E-987879F8409F}"/>
    <cellStyle name="SAPBEXexcBad9 2" xfId="1582" xr:uid="{00000000-0005-0000-0000-000040070000}"/>
    <cellStyle name="SAPBEXexcBad9 2 10" xfId="12740" xr:uid="{961BB290-2611-4AFF-9100-4FAAEE0DFA7D}"/>
    <cellStyle name="SAPBEXexcBad9 2 11" xfId="11560" xr:uid="{8B4C5150-7040-4A83-85CD-DB699C47E557}"/>
    <cellStyle name="SAPBEXexcBad9 2 12" xfId="14809" xr:uid="{8C914BE1-E835-4CF9-9FE7-8B2641BB5BBE}"/>
    <cellStyle name="SAPBEXexcBad9 2 2" xfId="1583" xr:uid="{00000000-0005-0000-0000-000041070000}"/>
    <cellStyle name="SAPBEXexcBad9 2 2 10" xfId="12739" xr:uid="{BB134452-C6ED-424E-8176-30D4C5216DB5}"/>
    <cellStyle name="SAPBEXexcBad9 2 2 11" xfId="12662" xr:uid="{1529D73E-3CD7-42C0-BC63-5A5CE080F8C6}"/>
    <cellStyle name="SAPBEXexcBad9 2 2 12" xfId="14808" xr:uid="{2F88E01C-B85C-4083-90F6-A08665B5AB6D}"/>
    <cellStyle name="SAPBEXexcBad9 2 2 2" xfId="1584" xr:uid="{00000000-0005-0000-0000-000042070000}"/>
    <cellStyle name="SAPBEXexcBad9 2 2 2 10" xfId="12670" xr:uid="{FDE5540F-C9E5-484C-96AA-78FEEB948F12}"/>
    <cellStyle name="SAPBEXexcBad9 2 2 2 11" xfId="14383" xr:uid="{E530E81D-1DD1-4994-871D-ABB6414E8717}"/>
    <cellStyle name="SAPBEXexcBad9 2 2 2 2" xfId="4204" xr:uid="{8138D0D6-0584-4986-8EE5-948D9BEADB42}"/>
    <cellStyle name="SAPBEXexcBad9 2 2 2 3" xfId="5053" xr:uid="{E449E3EF-5107-43D6-BDC7-8FE8DC78081D}"/>
    <cellStyle name="SAPBEXexcBad9 2 2 2 4" xfId="4824" xr:uid="{30F25D22-B6ED-4522-841A-75FCA09106E4}"/>
    <cellStyle name="SAPBEXexcBad9 2 2 2 5" xfId="6665" xr:uid="{1F9D774B-E4AD-4F34-94B9-44C2A0669701}"/>
    <cellStyle name="SAPBEXexcBad9 2 2 2 6" xfId="8493" xr:uid="{C218DF18-8FE7-46E3-A289-B71775D6EDEB}"/>
    <cellStyle name="SAPBEXexcBad9 2 2 2 7" xfId="9755" xr:uid="{92C82DF3-D34C-4EAF-B5C5-FED2D707DDE1}"/>
    <cellStyle name="SAPBEXexcBad9 2 2 2 8" xfId="11646" xr:uid="{194A6970-732D-4D07-AEC2-01EA85148757}"/>
    <cellStyle name="SAPBEXexcBad9 2 2 2 9" xfId="7611" xr:uid="{0D8821FA-DC5D-4FFA-B745-0B5DE5142D3A}"/>
    <cellStyle name="SAPBEXexcBad9 2 2 3" xfId="4203" xr:uid="{1867020B-76F4-4D61-B459-2849E7DEE862}"/>
    <cellStyle name="SAPBEXexcBad9 2 2 4" xfId="3216" xr:uid="{C50C7F71-ACF1-424E-B486-2712505B3C03}"/>
    <cellStyle name="SAPBEXexcBad9 2 2 5" xfId="5176" xr:uid="{A1696F38-3983-43EC-BC8E-BD323E26E100}"/>
    <cellStyle name="SAPBEXexcBad9 2 2 6" xfId="3337" xr:uid="{10E79B97-26F2-436D-90D6-2D4E35E49A3A}"/>
    <cellStyle name="SAPBEXexcBad9 2 2 7" xfId="9209" xr:uid="{08472570-792E-422E-BAB1-B5EDCEE85200}"/>
    <cellStyle name="SAPBEXexcBad9 2 2 8" xfId="10448" xr:uid="{31D4C72F-6030-4AD3-8225-DE88E7A8AAA2}"/>
    <cellStyle name="SAPBEXexcBad9 2 2 9" xfId="8855" xr:uid="{BD3BAE7B-DED3-4714-B6E7-E7DD0A68E114}"/>
    <cellStyle name="SAPBEXexcBad9 2 3" xfId="4202" xr:uid="{DC3586EF-FE96-40F8-8A1B-5B17AF9A5C9E}"/>
    <cellStyle name="SAPBEXexcBad9 2 4" xfId="5054" xr:uid="{B3F479DA-5B8A-4B31-8C02-AF3E73AB7A72}"/>
    <cellStyle name="SAPBEXexcBad9 2 5" xfId="3978" xr:uid="{6CAB4DB3-D59D-41D2-BF1A-D2998B03E9F1}"/>
    <cellStyle name="SAPBEXexcBad9 2 6" xfId="6664" xr:uid="{161CA386-D7AC-4E6A-A115-A9D4E0DE9A0B}"/>
    <cellStyle name="SAPBEXexcBad9 2 7" xfId="9210" xr:uid="{64B51F0B-3492-412F-965D-07514B4E965A}"/>
    <cellStyle name="SAPBEXexcBad9 2 8" xfId="10449" xr:uid="{1E35CDE8-6DC6-4481-BDF2-11A76317855B}"/>
    <cellStyle name="SAPBEXexcBad9 2 9" xfId="10397" xr:uid="{71A24018-8A53-459B-BAD4-A7982D658753}"/>
    <cellStyle name="SAPBEXexcBad9 20" xfId="6736" xr:uid="{6FBB1739-E2FF-4720-B445-7CD88ADE3BEE}"/>
    <cellStyle name="SAPBEXexcBad9 21" xfId="6953" xr:uid="{166AB3F1-34A4-4774-A05B-92DC4C61D9C2}"/>
    <cellStyle name="SAPBEXexcBad9 22" xfId="8490" xr:uid="{C78B552F-AD1C-432E-B670-D80A683FE83A}"/>
    <cellStyle name="SAPBEXexcBad9 23" xfId="9754" xr:uid="{FC2BF0B0-9E67-4BEC-B476-F362BDB29C54}"/>
    <cellStyle name="SAPBEXexcBad9 24" xfId="11647" xr:uid="{5D73D666-3E34-45A3-A908-D2D7D7EBD064}"/>
    <cellStyle name="SAPBEXexcBad9 25" xfId="7624" xr:uid="{4B7D2333-D49F-4928-8AB0-4A262FBC972A}"/>
    <cellStyle name="SAPBEXexcBad9 26" xfId="13868" xr:uid="{C43B4439-4D66-49D6-9B54-70D5E7553734}"/>
    <cellStyle name="SAPBEXexcBad9 27" xfId="14051" xr:uid="{78C3C9E6-84C0-4414-86BF-BC7BD54F1662}"/>
    <cellStyle name="SAPBEXexcBad9 28" xfId="15878" xr:uid="{D6B357D6-0C2C-47A4-89EB-C76D761FD19D}"/>
    <cellStyle name="SAPBEXexcBad9 3" xfId="1585" xr:uid="{00000000-0005-0000-0000-000043070000}"/>
    <cellStyle name="SAPBEXexcBad9 3 10" xfId="12946" xr:uid="{999539F8-E5C0-4F6E-8D6D-7A95E7953A77}"/>
    <cellStyle name="SAPBEXexcBad9 3 11" xfId="14381" xr:uid="{5D7EB199-078E-43DA-8F50-11D6454B87C1}"/>
    <cellStyle name="SAPBEXexcBad9 3 2" xfId="4205" xr:uid="{4CF58807-0E07-41B6-9295-EF1C56C299D2}"/>
    <cellStyle name="SAPBEXexcBad9 3 3" xfId="3215" xr:uid="{472E757C-09E9-4FB1-8214-33C9AA6E4A0D}"/>
    <cellStyle name="SAPBEXexcBad9 3 4" xfId="3979" xr:uid="{6388CD68-9C78-4CD0-94AE-B9BE5C394AD8}"/>
    <cellStyle name="SAPBEXexcBad9 3 5" xfId="4907" xr:uid="{27E2FD60-4B68-4D48-B38F-F3BFCE53C11E}"/>
    <cellStyle name="SAPBEXexcBad9 3 6" xfId="8494" xr:uid="{B3D0AD37-1323-4062-AEEC-60564CA46FC1}"/>
    <cellStyle name="SAPBEXexcBad9 3 7" xfId="7627" xr:uid="{30C10531-5789-4300-A2D8-EA0DE3639961}"/>
    <cellStyle name="SAPBEXexcBad9 3 8" xfId="11645" xr:uid="{4B41A617-BD36-4E8B-825E-9369A31C64DC}"/>
    <cellStyle name="SAPBEXexcBad9 3 9" xfId="10487" xr:uid="{D97FB7AC-43F2-434E-A07F-FA9A746F7303}"/>
    <cellStyle name="SAPBEXexcBad9 4" xfId="1586" xr:uid="{00000000-0005-0000-0000-000044070000}"/>
    <cellStyle name="SAPBEXexcBad9 4 10" xfId="12945" xr:uid="{9466CFED-3BF9-4B1B-8EDD-0428BAA9D6FA}"/>
    <cellStyle name="SAPBEXexcBad9 4 11" xfId="14382" xr:uid="{3F9205B1-F3F6-406B-8FE1-78A288EF9643}"/>
    <cellStyle name="SAPBEXexcBad9 4 2" xfId="4206" xr:uid="{3A8BE819-796E-4DF0-92A3-ABA2874E3DA0}"/>
    <cellStyle name="SAPBEXexcBad9 4 3" xfId="5052" xr:uid="{20119B0A-36EE-4E01-B7C3-F4510643011C}"/>
    <cellStyle name="SAPBEXexcBad9 4 4" xfId="5177" xr:uid="{3CCE87ED-0E6B-4906-8258-23067525A960}"/>
    <cellStyle name="SAPBEXexcBad9 4 5" xfId="4895" xr:uid="{99FD7653-A5FA-47C0-8111-D4276A76129C}"/>
    <cellStyle name="SAPBEXexcBad9 4 6" xfId="8496" xr:uid="{6C69FE76-97BC-4AC6-A808-3048267133CF}"/>
    <cellStyle name="SAPBEXexcBad9 4 7" xfId="9130" xr:uid="{E0F4C1FD-8D57-465A-86FE-7419E5961EC5}"/>
    <cellStyle name="SAPBEXexcBad9 4 8" xfId="8916" xr:uid="{A58384C4-93F2-4B07-8F05-ACBDF05530E3}"/>
    <cellStyle name="SAPBEXexcBad9 4 9" xfId="9417" xr:uid="{215D92AF-DA35-4455-B5EE-504A4A7C7A5A}"/>
    <cellStyle name="SAPBEXexcBad9 5" xfId="1587" xr:uid="{00000000-0005-0000-0000-000045070000}"/>
    <cellStyle name="SAPBEXexcBad9 5 10" xfId="6370" xr:uid="{0D0A08B2-02AD-4F8E-8639-F5C46CF922FF}"/>
    <cellStyle name="SAPBEXexcBad9 5 11" xfId="13504" xr:uid="{69595D5E-1AA8-4BC5-84A8-DDBDA407A15B}"/>
    <cellStyle name="SAPBEXexcBad9 5 2" xfId="4207" xr:uid="{622AA475-3D1B-44A0-AE20-B68725BF15B2}"/>
    <cellStyle name="SAPBEXexcBad9 5 3" xfId="3214" xr:uid="{1589F579-871E-4DA3-9C6A-C8F099C3A3F7}"/>
    <cellStyle name="SAPBEXexcBad9 5 4" xfId="3980" xr:uid="{6ACACFE8-B3DD-4856-B198-77D4DE7BDAF2}"/>
    <cellStyle name="SAPBEXexcBad9 5 5" xfId="4892" xr:uid="{770FCDA5-2875-4104-8E86-8E4AA3439AC2}"/>
    <cellStyle name="SAPBEXexcBad9 5 6" xfId="7529" xr:uid="{AE01E256-DB24-4654-86F7-A6DC47E2B0C5}"/>
    <cellStyle name="SAPBEXexcBad9 5 7" xfId="9138" xr:uid="{39F24C37-C31E-4C54-A457-A10D13285F13}"/>
    <cellStyle name="SAPBEXexcBad9 5 8" xfId="10985" xr:uid="{EE2F150D-A8F6-46D4-8456-2BAF0F25324D}"/>
    <cellStyle name="SAPBEXexcBad9 5 9" xfId="8737" xr:uid="{C92FA7EE-B4D3-413B-B37C-A3F36AC4D052}"/>
    <cellStyle name="SAPBEXexcBad9 6" xfId="1588" xr:uid="{00000000-0005-0000-0000-000046070000}"/>
    <cellStyle name="SAPBEXexcBad9 6 10" xfId="12663" xr:uid="{467444D0-6DD1-4784-81AD-26076BDEBCC8}"/>
    <cellStyle name="SAPBEXexcBad9 6 11" xfId="14384" xr:uid="{1016420C-6343-4366-8E96-350CA6570EE8}"/>
    <cellStyle name="SAPBEXexcBad9 6 2" xfId="4208" xr:uid="{D44F7041-9EB8-4829-A0B2-D3751922B70C}"/>
    <cellStyle name="SAPBEXexcBad9 6 3" xfId="3213" xr:uid="{97B08C33-0024-41E9-9E1C-498255352CCE}"/>
    <cellStyle name="SAPBEXexcBad9 6 4" xfId="3981" xr:uid="{5254D776-F3F5-4A27-87C4-3E3B3A27595C}"/>
    <cellStyle name="SAPBEXexcBad9 6 5" xfId="4896" xr:uid="{F6AFCEC0-0531-44C6-B001-5791B230C6F4}"/>
    <cellStyle name="SAPBEXexcBad9 6 6" xfId="8495" xr:uid="{0DFF1CC6-CA51-4162-B71F-D926B9082DB6}"/>
    <cellStyle name="SAPBEXexcBad9 6 7" xfId="9426" xr:uid="{25CF4161-7DD1-40BD-8EA2-6B7BB5723860}"/>
    <cellStyle name="SAPBEXexcBad9 6 8" xfId="8859" xr:uid="{885011DF-E83C-4457-8B94-E4C6D7DD2843}"/>
    <cellStyle name="SAPBEXexcBad9 6 9" xfId="10486" xr:uid="{261A7C53-B219-4F3E-8FA8-4EF608471C13}"/>
    <cellStyle name="SAPBEXexcBad9 7" xfId="1589" xr:uid="{00000000-0005-0000-0000-000047070000}"/>
    <cellStyle name="SAPBEXexcBad9 7 10" xfId="7858" xr:uid="{8416A6ED-56DA-4B95-AFB3-9E4872ACCCD1}"/>
    <cellStyle name="SAPBEXexcBad9 7 11" xfId="12674" xr:uid="{E93C1696-EB77-4175-9825-2E6A57EFCE0A}"/>
    <cellStyle name="SAPBEXexcBad9 7 2" xfId="4209" xr:uid="{44CBE3D0-D73E-4E10-A1FB-BC03EAD9499C}"/>
    <cellStyle name="SAPBEXexcBad9 7 3" xfId="3212" xr:uid="{ADEC06A2-A98E-4B91-9122-74771FE1B41B}"/>
    <cellStyle name="SAPBEXexcBad9 7 4" xfId="5178" xr:uid="{FD3441BB-8F5D-43EA-AC15-D2E393A01F1A}"/>
    <cellStyle name="SAPBEXexcBad9 7 5" xfId="7956" xr:uid="{EBC8DDD4-500C-4241-A319-0797E810389D}"/>
    <cellStyle name="SAPBEXexcBad9 7 6" xfId="6674" xr:uid="{D1AEC76C-123E-494D-A811-7B3573F3C82B}"/>
    <cellStyle name="SAPBEXexcBad9 7 7" xfId="9425" xr:uid="{AE1F0672-FD52-4C91-A9FD-871018A3896E}"/>
    <cellStyle name="SAPBEXexcBad9 7 8" xfId="11644" xr:uid="{E3E6B202-16F5-4416-859B-03B04DEE88AC}"/>
    <cellStyle name="SAPBEXexcBad9 7 9" xfId="7629" xr:uid="{899E502F-C0AC-43B6-AFC9-07B734AEF9EC}"/>
    <cellStyle name="SAPBEXexcBad9 8" xfId="1590" xr:uid="{00000000-0005-0000-0000-000048070000}"/>
    <cellStyle name="SAPBEXexcBad9 8 10" xfId="12664" xr:uid="{946DB0C9-8D84-4E0F-A538-8738CA8A9EEA}"/>
    <cellStyle name="SAPBEXexcBad9 8 11" xfId="13806" xr:uid="{E5283AC8-CA3B-480E-B455-04849EFA83CD}"/>
    <cellStyle name="SAPBEXexcBad9 8 2" xfId="4210" xr:uid="{6137DB97-0FAC-4398-A179-C78119378F73}"/>
    <cellStyle name="SAPBEXexcBad9 8 3" xfId="3090" xr:uid="{9F8CFC1B-F382-42B0-9C96-16EBF91B9DFF}"/>
    <cellStyle name="SAPBEXexcBad9 8 4" xfId="5179" xr:uid="{0D5ECD37-765F-4D32-9E21-4318FE3AB60F}"/>
    <cellStyle name="SAPBEXexcBad9 8 5" xfId="6954" xr:uid="{826D9B2F-1969-4848-A7EA-F87B43EC524A}"/>
    <cellStyle name="SAPBEXexcBad9 8 6" xfId="3898" xr:uid="{9CA11296-CDF7-47FA-99E6-3DDA0F7CF4D9}"/>
    <cellStyle name="SAPBEXexcBad9 8 7" xfId="8025" xr:uid="{A17E066C-F180-4325-B0BC-5515020DAB70}"/>
    <cellStyle name="SAPBEXexcBad9 8 8" xfId="8850" xr:uid="{65B9E310-CF91-443F-8C54-58D5F4FFDB4B}"/>
    <cellStyle name="SAPBEXexcBad9 8 9" xfId="10485" xr:uid="{87FB4123-C62B-44F8-9193-E4F7842FBF76}"/>
    <cellStyle name="SAPBEXexcBad9 9" xfId="1591" xr:uid="{00000000-0005-0000-0000-000049070000}"/>
    <cellStyle name="SAPBEXexcBad9 9 10" xfId="11317" xr:uid="{A3177713-71C7-47C7-A066-31E10EE9FE8A}"/>
    <cellStyle name="SAPBEXexcBad9 9 11" xfId="14052" xr:uid="{FA25E30F-4A13-4C07-B579-30B96C4F3E90}"/>
    <cellStyle name="SAPBEXexcBad9 9 2" xfId="4211" xr:uid="{A0D2589E-CE63-4620-BD29-D022C8FDB8B3}"/>
    <cellStyle name="SAPBEXexcBad9 9 3" xfId="5051" xr:uid="{71FE0863-5631-422C-B517-4732669B8904}"/>
    <cellStyle name="SAPBEXexcBad9 9 4" xfId="3982" xr:uid="{C523AF4C-9884-45B8-8DC4-FF9551573B69}"/>
    <cellStyle name="SAPBEXexcBad9 9 5" xfId="7955" xr:uid="{E1B02F59-A65B-4916-BFA0-5E2FD8DF1996}"/>
    <cellStyle name="SAPBEXexcBad9 9 6" xfId="8171" xr:uid="{FC79FB7A-4183-43CC-9FA1-EE7399A67C0D}"/>
    <cellStyle name="SAPBEXexcBad9 9 7" xfId="9131" xr:uid="{4C01F321-0D64-4EA1-A9E1-F39D59D1A0FF}"/>
    <cellStyle name="SAPBEXexcBad9 9 8" xfId="11643" xr:uid="{954CC200-DB0A-430E-B44C-54DA81133189}"/>
    <cellStyle name="SAPBEXexcBad9 9 9" xfId="9120" xr:uid="{FF1DA0C0-0926-4F6F-95C7-ED0F2A67B04E}"/>
    <cellStyle name="SAPBEXexcBad9_gxaccion, 68" xfId="1592" xr:uid="{00000000-0005-0000-0000-00004A070000}"/>
    <cellStyle name="SAPBEXexcCritical4" xfId="1593" xr:uid="{00000000-0005-0000-0000-00004B070000}"/>
    <cellStyle name="SAPBEXexcCritical4 10" xfId="1594" xr:uid="{00000000-0005-0000-0000-00004C070000}"/>
    <cellStyle name="SAPBEXexcCritical4 10 10" xfId="7596" xr:uid="{205862F7-B1AB-4033-8CB0-1A01D5150EC1}"/>
    <cellStyle name="SAPBEXexcCritical4 10 11" xfId="11305" xr:uid="{F51D60EC-C570-479D-9DE1-4A806AE57240}"/>
    <cellStyle name="SAPBEXexcCritical4 10 12" xfId="13807" xr:uid="{60D605B5-C4CC-4A57-B69E-D58AD54146D3}"/>
    <cellStyle name="SAPBEXexcCritical4 10 2" xfId="5618" xr:uid="{E3F78C67-A6CE-4972-96E3-3CC66E857124}"/>
    <cellStyle name="SAPBEXexcCritical4 10 2 10" xfId="15686" xr:uid="{681C27DD-26E1-428C-AAF2-DF7B8C0F1024}"/>
    <cellStyle name="SAPBEXexcCritical4 10 2 2" xfId="7087" xr:uid="{CFE2324D-CB4E-4749-A448-47FBCDC7CEBD}"/>
    <cellStyle name="SAPBEXexcCritical4 10 2 3" xfId="8308" xr:uid="{172D6275-F889-40B8-8AE4-AC3F57AD9B7A}"/>
    <cellStyle name="SAPBEXexcCritical4 10 2 4" xfId="9560" xr:uid="{2E8C1A6F-2714-4A7D-8165-EF3F4072D5FC}"/>
    <cellStyle name="SAPBEXexcCritical4 10 2 5" xfId="10794" xr:uid="{FDD00DF5-AAFD-4DBF-B385-EC14371B9F4F}"/>
    <cellStyle name="SAPBEXexcCritical4 10 2 6" xfId="11953" xr:uid="{9DF3E369-880C-4962-9A2F-7B0D7BD726A8}"/>
    <cellStyle name="SAPBEXexcCritical4 10 2 7" xfId="13081" xr:uid="{D631E95F-ED34-4212-A834-27DF1E36C7C9}"/>
    <cellStyle name="SAPBEXexcCritical4 10 2 8" xfId="14188" xr:uid="{42A26CFE-A2E3-4938-B1D3-1AE798C65CE0}"/>
    <cellStyle name="SAPBEXexcCritical4 10 2 9" xfId="15094" xr:uid="{A228B86B-2A76-4727-AAFF-6C7E747D92EF}"/>
    <cellStyle name="SAPBEXexcCritical4 10 3" xfId="4213" xr:uid="{E56274D3-4E00-470D-9849-8EACCA72A8B8}"/>
    <cellStyle name="SAPBEXexcCritical4 10 4" xfId="5049" xr:uid="{BECFCFE3-21DC-4119-96A9-7E2939AACE74}"/>
    <cellStyle name="SAPBEXexcCritical4 10 5" xfId="3984" xr:uid="{741B8732-4490-41AF-835B-FDBFEAA8BE66}"/>
    <cellStyle name="SAPBEXexcCritical4 10 6" xfId="7953" xr:uid="{EBFDA7E2-1D1C-482D-B929-9064B96A0DF0}"/>
    <cellStyle name="SAPBEXexcCritical4 10 7" xfId="8502" xr:uid="{8A42C8C3-4CF6-4396-8169-9C6799B5CC50}"/>
    <cellStyle name="SAPBEXexcCritical4 10 8" xfId="7615" xr:uid="{C6130B91-8483-4CF7-81EF-638C87A0D2C8}"/>
    <cellStyle name="SAPBEXexcCritical4 10 9" xfId="11641" xr:uid="{C9F0E86C-6C95-4F8E-B96E-8AC3C3614B24}"/>
    <cellStyle name="SAPBEXexcCritical4 11" xfId="1595" xr:uid="{00000000-0005-0000-0000-00004D070000}"/>
    <cellStyle name="SAPBEXexcCritical4 11 10" xfId="10484" xr:uid="{4E83ADA7-A24F-43AD-87B3-A5B75F8F352C}"/>
    <cellStyle name="SAPBEXexcCritical4 11 11" xfId="12947" xr:uid="{5659A027-B72E-45C1-BC4A-E5E87E601D6A}"/>
    <cellStyle name="SAPBEXexcCritical4 11 12" xfId="11543" xr:uid="{61D7AD06-0DB5-448E-B6E7-B1E0704F1958}"/>
    <cellStyle name="SAPBEXexcCritical4 11 2" xfId="5619" xr:uid="{60C50D17-AF3A-4692-9384-7207AFABA298}"/>
    <cellStyle name="SAPBEXexcCritical4 11 2 10" xfId="15687" xr:uid="{F6F35B63-C1B8-418B-B1A7-18840A5CD2D0}"/>
    <cellStyle name="SAPBEXexcCritical4 11 2 2" xfId="7088" xr:uid="{1884D9A7-9B0F-4A88-8F19-002DB1730A1A}"/>
    <cellStyle name="SAPBEXexcCritical4 11 2 3" xfId="8309" xr:uid="{DC994395-2A25-4D42-86AB-E06081B47AF3}"/>
    <cellStyle name="SAPBEXexcCritical4 11 2 4" xfId="9561" xr:uid="{79F0453B-CD6C-43F4-A4F5-83FFB56A7466}"/>
    <cellStyle name="SAPBEXexcCritical4 11 2 5" xfId="10795" xr:uid="{3E42699C-3CF8-4394-A4F2-CCC81211116E}"/>
    <cellStyle name="SAPBEXexcCritical4 11 2 6" xfId="11954" xr:uid="{A9AAAC4E-FCC1-45E5-BFF2-CEC01C66FC33}"/>
    <cellStyle name="SAPBEXexcCritical4 11 2 7" xfId="13082" xr:uid="{D0B7C1B0-B819-4CE3-BE0F-732C336FD1E8}"/>
    <cellStyle name="SAPBEXexcCritical4 11 2 8" xfId="14189" xr:uid="{5BCF2642-ECE2-4593-A3EA-AE92EFB960A0}"/>
    <cellStyle name="SAPBEXexcCritical4 11 2 9" xfId="15095" xr:uid="{142F47AD-C097-4E89-AB08-B1C381E7414C}"/>
    <cellStyle name="SAPBEXexcCritical4 11 3" xfId="4214" xr:uid="{049ACC81-1A23-433A-AF62-A415FE14DFD4}"/>
    <cellStyle name="SAPBEXexcCritical4 11 4" xfId="5048" xr:uid="{9C60497B-F2C6-46B3-B533-D30CFBED3BDB}"/>
    <cellStyle name="SAPBEXexcCritical4 11 5" xfId="3985" xr:uid="{FF70FFB8-0856-42B1-9134-1996D6516476}"/>
    <cellStyle name="SAPBEXexcCritical4 11 6" xfId="7954" xr:uid="{C70B5618-A97D-458F-B474-4C02165F6537}"/>
    <cellStyle name="SAPBEXexcCritical4 11 7" xfId="8500" xr:uid="{769AFCAC-76A8-4200-809F-EBF5A06F93AC}"/>
    <cellStyle name="SAPBEXexcCritical4 11 8" xfId="7601" xr:uid="{A5E10959-BB3E-41C8-9229-B5279EEDBCF2}"/>
    <cellStyle name="SAPBEXexcCritical4 11 9" xfId="11642" xr:uid="{304B85F9-6A83-4827-86BC-AD606DD2BBF5}"/>
    <cellStyle name="SAPBEXexcCritical4 12" xfId="2700" xr:uid="{00000000-0005-0000-0000-00004E070000}"/>
    <cellStyle name="SAPBEXexcCritical4 13" xfId="2727" xr:uid="{00000000-0005-0000-0000-00004F070000}"/>
    <cellStyle name="SAPBEXexcCritical4 14" xfId="2790" xr:uid="{86376A58-807C-4873-89CE-BBE03126D82D}"/>
    <cellStyle name="SAPBEXexcCritical4 15" xfId="2842" xr:uid="{F8225700-9538-47F6-8A55-D1C143D3AFA0}"/>
    <cellStyle name="SAPBEXexcCritical4 16" xfId="2880" xr:uid="{C4A27C56-AE7E-4CE7-8A64-66C83C515BA0}"/>
    <cellStyle name="SAPBEXexcCritical4 17" xfId="2924" xr:uid="{25CDAA6B-E24F-4F72-8981-A3C37DBB0F5E}"/>
    <cellStyle name="SAPBEXexcCritical4 18" xfId="2968" xr:uid="{FA7F8285-6B20-4E12-8A96-CA8AE96C2D10}"/>
    <cellStyle name="SAPBEXexcCritical4 19" xfId="4212" xr:uid="{091B7740-B861-4A58-8214-CCE0A6CBF901}"/>
    <cellStyle name="SAPBEXexcCritical4 2" xfId="1596" xr:uid="{00000000-0005-0000-0000-000050070000}"/>
    <cellStyle name="SAPBEXexcCritical4 2 10" xfId="10396" xr:uid="{74F53ABF-F8C1-47B4-B247-7C18284016F1}"/>
    <cellStyle name="SAPBEXexcCritical4 2 11" xfId="10483" xr:uid="{5EB447AB-251D-4666-AB52-F0B66447B7CB}"/>
    <cellStyle name="SAPBEXexcCritical4 2 12" xfId="3145" xr:uid="{03E9DE8A-B2F6-4F16-8C7C-D1A122AAA05F}"/>
    <cellStyle name="SAPBEXexcCritical4 2 13" xfId="13808" xr:uid="{17CE651B-D658-4046-9ABE-155E21636B1F}"/>
    <cellStyle name="SAPBEXexcCritical4 2 2" xfId="1597" xr:uid="{00000000-0005-0000-0000-000051070000}"/>
    <cellStyle name="SAPBEXexcCritical4 2 2 10" xfId="6302" xr:uid="{EA7B7CEE-397F-44A5-B914-C57B579F6781}"/>
    <cellStyle name="SAPBEXexcCritical4 2 2 11" xfId="11379" xr:uid="{F3F751B6-B60C-42CD-A624-A0B97274C7AE}"/>
    <cellStyle name="SAPBEXexcCritical4 2 2 12" xfId="12398" xr:uid="{C5867B46-D0F2-470A-A07B-A584E0D1A034}"/>
    <cellStyle name="SAPBEXexcCritical4 2 2 2" xfId="1598" xr:uid="{00000000-0005-0000-0000-000052070000}"/>
    <cellStyle name="SAPBEXexcCritical4 2 2 2 10" xfId="3380" xr:uid="{98D94650-5160-4FBF-ACF2-C7B4BFF8010F}"/>
    <cellStyle name="SAPBEXexcCritical4 2 2 2 11" xfId="13866" xr:uid="{4170BF38-D3D3-47B4-BC04-B401889311E3}"/>
    <cellStyle name="SAPBEXexcCritical4 2 2 2 12" xfId="12385" xr:uid="{B835851D-CABE-45CB-A18F-9E7AC95C76C1}"/>
    <cellStyle name="SAPBEXexcCritical4 2 2 2 2" xfId="5621" xr:uid="{9B782024-D378-4869-8944-3CB9A8B2A481}"/>
    <cellStyle name="SAPBEXexcCritical4 2 2 2 2 10" xfId="15689" xr:uid="{1DF36CF9-5BA1-4144-A0C2-7637D5CE5E18}"/>
    <cellStyle name="SAPBEXexcCritical4 2 2 2 2 2" xfId="7090" xr:uid="{88269AF8-3787-459A-BE6A-693B84054E94}"/>
    <cellStyle name="SAPBEXexcCritical4 2 2 2 2 3" xfId="8311" xr:uid="{8E54677F-D768-4CC1-9BD4-5E6C2DA3A0B9}"/>
    <cellStyle name="SAPBEXexcCritical4 2 2 2 2 4" xfId="9563" xr:uid="{D18E1717-3BC4-4BAB-987E-CFADFA85D4EE}"/>
    <cellStyle name="SAPBEXexcCritical4 2 2 2 2 5" xfId="10797" xr:uid="{49999EA0-98F1-474A-8348-2828FFB2686B}"/>
    <cellStyle name="SAPBEXexcCritical4 2 2 2 2 6" xfId="11956" xr:uid="{866C6CF4-577B-45FD-960E-EDAA2328FADB}"/>
    <cellStyle name="SAPBEXexcCritical4 2 2 2 2 7" xfId="13084" xr:uid="{8238959D-EC84-4B33-B79F-12DDC58450DC}"/>
    <cellStyle name="SAPBEXexcCritical4 2 2 2 2 8" xfId="14191" xr:uid="{068F8004-C3F7-4121-B6D1-E49C241B49ED}"/>
    <cellStyle name="SAPBEXexcCritical4 2 2 2 2 9" xfId="15097" xr:uid="{5883D441-487A-4C9C-B74F-563415E5DD6F}"/>
    <cellStyle name="SAPBEXexcCritical4 2 2 2 3" xfId="4217" xr:uid="{17FE0A0E-C27A-4299-A7A3-16FB814C7132}"/>
    <cellStyle name="SAPBEXexcCritical4 2 2 2 4" xfId="5045" xr:uid="{741244B4-6496-4AE3-ADD6-BC2E85252027}"/>
    <cellStyle name="SAPBEXexcCritical4 2 2 2 5" xfId="6734" xr:uid="{2861840C-7BCD-41E9-BA40-433080802E5A}"/>
    <cellStyle name="SAPBEXexcCritical4 2 2 2 6" xfId="4893" xr:uid="{6EEFF6E5-5960-401F-A11F-94F16EB970A2}"/>
    <cellStyle name="SAPBEXexcCritical4 2 2 2 7" xfId="6673" xr:uid="{F1032766-A20A-4B57-9D24-059B37365C2B}"/>
    <cellStyle name="SAPBEXexcCritical4 2 2 2 8" xfId="9427" xr:uid="{B5A60695-E767-4FC4-8731-8AF196661194}"/>
    <cellStyle name="SAPBEXexcCritical4 2 2 2 9" xfId="10393" xr:uid="{E03A33DD-2072-4DD0-875D-B45732420649}"/>
    <cellStyle name="SAPBEXexcCritical4 2 2 3" xfId="4216" xr:uid="{9995E4CA-CBC9-4376-842C-8C2493AD86B6}"/>
    <cellStyle name="SAPBEXexcCritical4 2 2 4" xfId="5046" xr:uid="{85DA7D37-3760-4CE7-8DF8-B7E9997AFB67}"/>
    <cellStyle name="SAPBEXexcCritical4 2 2 5" xfId="3987" xr:uid="{C2E65C5E-5420-4603-B120-35ACA81C725E}"/>
    <cellStyle name="SAPBEXexcCritical4 2 2 6" xfId="7952" xr:uid="{996856C6-307D-4C75-9704-46A890BA92F7}"/>
    <cellStyle name="SAPBEXexcCritical4 2 2 7" xfId="8503" xr:uid="{03CE0420-6CAC-489F-9C0F-C2B1CF1AA309}"/>
    <cellStyle name="SAPBEXexcCritical4 2 2 8" xfId="7603" xr:uid="{5BA60379-FEF8-4CAE-B1D8-7465B735BA07}"/>
    <cellStyle name="SAPBEXexcCritical4 2 2 9" xfId="11640" xr:uid="{806E49BF-8DED-4A0E-96B4-0967CC4A1B82}"/>
    <cellStyle name="SAPBEXexcCritical4 2 3" xfId="5620" xr:uid="{76DAE1F0-47D1-454A-A240-C6283A400764}"/>
    <cellStyle name="SAPBEXexcCritical4 2 3 10" xfId="15688" xr:uid="{101B4B5E-2916-4374-ADAB-8D28B87F2ED2}"/>
    <cellStyle name="SAPBEXexcCritical4 2 3 2" xfId="7089" xr:uid="{443D1348-9A62-4F9C-AC29-F0DC5360B98E}"/>
    <cellStyle name="SAPBEXexcCritical4 2 3 3" xfId="8310" xr:uid="{67E047F5-803B-49D3-AF5B-EEB54CCA806B}"/>
    <cellStyle name="SAPBEXexcCritical4 2 3 4" xfId="9562" xr:uid="{E22E8BE8-8DF9-4DF4-994E-79AF1AEC2B06}"/>
    <cellStyle name="SAPBEXexcCritical4 2 3 5" xfId="10796" xr:uid="{4B43ED26-A5FE-4CE8-82F2-95E41A346AE7}"/>
    <cellStyle name="SAPBEXexcCritical4 2 3 6" xfId="11955" xr:uid="{A963EA11-887A-4E3F-8C78-320DE6D1A4B7}"/>
    <cellStyle name="SAPBEXexcCritical4 2 3 7" xfId="13083" xr:uid="{80DC57E5-0763-4CD4-BFBF-C59248424978}"/>
    <cellStyle name="SAPBEXexcCritical4 2 3 8" xfId="14190" xr:uid="{505440B2-EB61-4294-BD00-90A0983454B1}"/>
    <cellStyle name="SAPBEXexcCritical4 2 3 9" xfId="15096" xr:uid="{FCE54857-B649-4D39-8E3E-8A61A8E44CA1}"/>
    <cellStyle name="SAPBEXexcCritical4 2 4" xfId="4215" xr:uid="{DC2D6AD2-3E4F-4AFA-8319-FC79E6DAB612}"/>
    <cellStyle name="SAPBEXexcCritical4 2 5" xfId="5047" xr:uid="{3D727D1D-A273-4DE7-B542-9767D9AE4D41}"/>
    <cellStyle name="SAPBEXexcCritical4 2 6" xfId="3986" xr:uid="{F8D2FD2A-A39E-4801-9754-0B999767EC60}"/>
    <cellStyle name="SAPBEXexcCritical4 2 7" xfId="4910" xr:uid="{10F2AF9D-505A-4881-8EBD-A4BEFF2B29B7}"/>
    <cellStyle name="SAPBEXexcCritical4 2 8" xfId="8501" xr:uid="{DDFC4CE4-DF66-4DD6-8F39-37870E97F288}"/>
    <cellStyle name="SAPBEXexcCritical4 2 9" xfId="7598" xr:uid="{E30852DE-A71E-4F70-BA08-4E5A64C9C6E5}"/>
    <cellStyle name="SAPBEXexcCritical4 20" xfId="5050" xr:uid="{8594868C-A477-4556-A43B-3409679F60B6}"/>
    <cellStyle name="SAPBEXexcCritical4 21" xfId="3983" xr:uid="{275B1B8F-100F-426D-9103-EA0A5E8983C0}"/>
    <cellStyle name="SAPBEXexcCritical4 22" xfId="4928" xr:uid="{CFB10FC0-680F-4CA8-A996-D9CAD09A0C6F}"/>
    <cellStyle name="SAPBEXexcCritical4 23" xfId="8499" xr:uid="{52CC1036-C2C4-4D4D-9F2D-008686E4A6AC}"/>
    <cellStyle name="SAPBEXexcCritical4 24" xfId="9132" xr:uid="{EF7D0610-5955-490A-8662-67E0409B9858}"/>
    <cellStyle name="SAPBEXexcCritical4 25" xfId="10394" xr:uid="{19BC5338-B321-415A-A622-9A7A559D9A5A}"/>
    <cellStyle name="SAPBEXexcCritical4 26" xfId="9121" xr:uid="{42CC38F0-19BA-4D9C-BEE5-7EA84124D761}"/>
    <cellStyle name="SAPBEXexcCritical4 27" xfId="11302" xr:uid="{505D5065-52D3-4421-A2AB-7369FC2992BE}"/>
    <cellStyle name="SAPBEXexcCritical4 28" xfId="11542" xr:uid="{16F38E4F-FA98-49B3-B894-3E75F9A67FD9}"/>
    <cellStyle name="SAPBEXexcCritical4 29" xfId="15879" xr:uid="{F1C67B86-D62C-420E-A4B8-FBA2C22F946B}"/>
    <cellStyle name="SAPBEXexcCritical4 3" xfId="1599" xr:uid="{00000000-0005-0000-0000-000053070000}"/>
    <cellStyle name="SAPBEXexcCritical4 3 10" xfId="9122" xr:uid="{C0E6BC99-050B-4EA5-AE28-7079F192E862}"/>
    <cellStyle name="SAPBEXexcCritical4 3 11" xfId="11320" xr:uid="{6A63B8AD-2450-43FF-ACF1-09F689E9A525}"/>
    <cellStyle name="SAPBEXexcCritical4 3 12" xfId="12382" xr:uid="{C46D2090-B79A-4F0F-B861-21FF0B42F826}"/>
    <cellStyle name="SAPBEXexcCritical4 3 2" xfId="5622" xr:uid="{675A81AA-ECA7-42C8-8F91-CD90DB35094C}"/>
    <cellStyle name="SAPBEXexcCritical4 3 2 10" xfId="15690" xr:uid="{E7D8552F-62DC-49F2-BCB1-6F8D78F996CB}"/>
    <cellStyle name="SAPBEXexcCritical4 3 2 2" xfId="7091" xr:uid="{9BD17026-A7B2-48E1-883E-032CA86EB1C5}"/>
    <cellStyle name="SAPBEXexcCritical4 3 2 3" xfId="8312" xr:uid="{393EC0B6-E791-4270-A13F-2B4ECAC92980}"/>
    <cellStyle name="SAPBEXexcCritical4 3 2 4" xfId="9564" xr:uid="{71F3E538-7470-46D9-8CFB-DC8A103ADBF3}"/>
    <cellStyle name="SAPBEXexcCritical4 3 2 5" xfId="10798" xr:uid="{C96CF36C-F8CF-4576-880A-503A32C8D8F5}"/>
    <cellStyle name="SAPBEXexcCritical4 3 2 6" xfId="11957" xr:uid="{38F1DEC3-9B62-49C9-9458-CFBAE4F540C0}"/>
    <cellStyle name="SAPBEXexcCritical4 3 2 7" xfId="13085" xr:uid="{8877EAFD-1C05-4C35-AAE3-2F91348EC5DC}"/>
    <cellStyle name="SAPBEXexcCritical4 3 2 8" xfId="14192" xr:uid="{D426905E-345C-4C32-8EA9-FE6F63BAED82}"/>
    <cellStyle name="SAPBEXexcCritical4 3 2 9" xfId="15098" xr:uid="{7129E9F6-4F9B-4C4F-9687-7A4E8F6DFE30}"/>
    <cellStyle name="SAPBEXexcCritical4 3 3" xfId="4218" xr:uid="{06EC3C87-A7CE-4E12-8F87-6FCFF743668B}"/>
    <cellStyle name="SAPBEXexcCritical4 3 4" xfId="3211" xr:uid="{CE500A7E-2A3B-41E5-9665-E67EE065DAD0}"/>
    <cellStyle name="SAPBEXexcCritical4 3 5" xfId="5192" xr:uid="{F02D6CC7-BF7C-4A56-979E-78FDCFD85093}"/>
    <cellStyle name="SAPBEXexcCritical4 3 6" xfId="7951" xr:uid="{E2AD88B3-5549-42A1-B992-440260E1FA67}"/>
    <cellStyle name="SAPBEXexcCritical4 3 7" xfId="7890" xr:uid="{29551C11-AA91-461D-AB25-150ACA6E8AF6}"/>
    <cellStyle name="SAPBEXexcCritical4 3 8" xfId="8007" xr:uid="{AD2E5959-BC9D-4FDB-99B6-53C109F0F730}"/>
    <cellStyle name="SAPBEXexcCritical4 3 9" xfId="11639" xr:uid="{430A2D10-C6FF-4C52-A738-C8169F18C2EF}"/>
    <cellStyle name="SAPBEXexcCritical4 4" xfId="1600" xr:uid="{00000000-0005-0000-0000-000054070000}"/>
    <cellStyle name="SAPBEXexcCritical4 4 10" xfId="8774" xr:uid="{E0F0E081-91D3-4DC4-B15E-7F3CFEE068A8}"/>
    <cellStyle name="SAPBEXexcCritical4 4 11" xfId="13865" xr:uid="{34BF72F2-4692-4866-8D62-D00BBE8ABE44}"/>
    <cellStyle name="SAPBEXexcCritical4 4 12" xfId="12386" xr:uid="{B1F23284-5CBB-41B4-A72D-D88154BA3706}"/>
    <cellStyle name="SAPBEXexcCritical4 4 2" xfId="5623" xr:uid="{E1F69BA3-B470-4723-919F-71E2E2310840}"/>
    <cellStyle name="SAPBEXexcCritical4 4 2 10" xfId="15691" xr:uid="{E6BFD51B-3958-4CD4-A690-BE0D77F0120E}"/>
    <cellStyle name="SAPBEXexcCritical4 4 2 2" xfId="7092" xr:uid="{7C200FB8-C3C7-4C4C-9E86-E110543A90EB}"/>
    <cellStyle name="SAPBEXexcCritical4 4 2 3" xfId="8313" xr:uid="{B62048B5-F798-4507-9763-C230D73F34B3}"/>
    <cellStyle name="SAPBEXexcCritical4 4 2 4" xfId="9565" xr:uid="{9A3A461E-C498-4219-ABC0-7545FCD70705}"/>
    <cellStyle name="SAPBEXexcCritical4 4 2 5" xfId="10799" xr:uid="{B827BFBC-FF66-4D56-958D-390E20134286}"/>
    <cellStyle name="SAPBEXexcCritical4 4 2 6" xfId="11958" xr:uid="{F33B6746-EDB0-4653-94CC-052DF22ADF1D}"/>
    <cellStyle name="SAPBEXexcCritical4 4 2 7" xfId="13086" xr:uid="{677FD246-5D4E-4339-AA0A-85F5B0B4B2F7}"/>
    <cellStyle name="SAPBEXexcCritical4 4 2 8" xfId="14193" xr:uid="{2A629AA3-C55E-43CB-8A55-14E58D9A68DE}"/>
    <cellStyle name="SAPBEXexcCritical4 4 2 9" xfId="15099" xr:uid="{86A5D2C1-E878-4012-B1EF-482D8B57BC93}"/>
    <cellStyle name="SAPBEXexcCritical4 4 3" xfId="4219" xr:uid="{E5FDC4BD-4819-4A05-A5BC-0ADD8CBF9D50}"/>
    <cellStyle name="SAPBEXexcCritical4 4 4" xfId="5044" xr:uid="{F0F42669-5D4C-4BE5-8BD9-C9AB1429E07E}"/>
    <cellStyle name="SAPBEXexcCritical4 4 5" xfId="6733" xr:uid="{8134FFCC-FF80-419F-976E-8DB5185B3C07}"/>
    <cellStyle name="SAPBEXexcCritical4 4 6" xfId="6666" xr:uid="{B0366BF5-9FDE-4875-A25E-599CB4890552}"/>
    <cellStyle name="SAPBEXexcCritical4 4 7" xfId="8173" xr:uid="{5E46F54D-7ED0-4128-83F4-AD6CFDF3DBE8}"/>
    <cellStyle name="SAPBEXexcCritical4 4 8" xfId="7638" xr:uid="{147E0C2E-6DBF-443A-A33D-16C88159F79A}"/>
    <cellStyle name="SAPBEXexcCritical4 4 9" xfId="10398" xr:uid="{79B51288-F0DE-4C9E-B3AB-E868918DC578}"/>
    <cellStyle name="SAPBEXexcCritical4 5" xfId="1601" xr:uid="{00000000-0005-0000-0000-000055070000}"/>
    <cellStyle name="SAPBEXexcCritical4 5 10" xfId="12738" xr:uid="{98348B25-53B5-4AB1-AFC9-C6219D9203B6}"/>
    <cellStyle name="SAPBEXexcCritical4 5 11" xfId="11303" xr:uid="{B5135B86-CF2E-459C-919C-D37BB285275B}"/>
    <cellStyle name="SAPBEXexcCritical4 5 12" xfId="14807" xr:uid="{BCDE385E-08E3-4C46-82D8-8D9046195215}"/>
    <cellStyle name="SAPBEXexcCritical4 5 2" xfId="5624" xr:uid="{0138520F-903C-4D0F-A8F9-A33613E9AF77}"/>
    <cellStyle name="SAPBEXexcCritical4 5 2 10" xfId="15692" xr:uid="{07A63BED-080D-4948-A3C1-257014E9AE7A}"/>
    <cellStyle name="SAPBEXexcCritical4 5 2 2" xfId="7093" xr:uid="{5493F454-EF39-43FC-8B89-5147D2CEBC37}"/>
    <cellStyle name="SAPBEXexcCritical4 5 2 3" xfId="8314" xr:uid="{5A6B5E26-2FB8-4076-8139-2BD209F61741}"/>
    <cellStyle name="SAPBEXexcCritical4 5 2 4" xfId="9566" xr:uid="{02A47813-CBE8-4982-BC32-C44979D49195}"/>
    <cellStyle name="SAPBEXexcCritical4 5 2 5" xfId="10800" xr:uid="{BD0A9777-250F-4103-8530-809EFDB9B666}"/>
    <cellStyle name="SAPBEXexcCritical4 5 2 6" xfId="11959" xr:uid="{4A8C9D24-5D5D-40AF-AD90-E522EB78BFFC}"/>
    <cellStyle name="SAPBEXexcCritical4 5 2 7" xfId="13087" xr:uid="{E88ACCDA-C713-4618-BCC9-A27A9E73A137}"/>
    <cellStyle name="SAPBEXexcCritical4 5 2 8" xfId="14194" xr:uid="{C4D02F82-3948-436C-8B54-E6A1F6B46179}"/>
    <cellStyle name="SAPBEXexcCritical4 5 2 9" xfId="15100" xr:uid="{294236AB-1212-4BC1-AB11-7D522893E0AA}"/>
    <cellStyle name="SAPBEXexcCritical4 5 3" xfId="4220" xr:uid="{86DD6FE5-E424-46E8-AB97-8AC16371AB12}"/>
    <cellStyle name="SAPBEXexcCritical4 5 4" xfId="3210" xr:uid="{12190676-717C-4F1D-85BB-03ACE1FB059C}"/>
    <cellStyle name="SAPBEXexcCritical4 5 5" xfId="5198" xr:uid="{582E005B-3360-4073-8C72-7EFCD7E2518D}"/>
    <cellStyle name="SAPBEXexcCritical4 5 6" xfId="7950" xr:uid="{65A67EB2-1C9E-49A1-95F8-F10F8BA3ABE8}"/>
    <cellStyle name="SAPBEXexcCritical4 5 7" xfId="9208" xr:uid="{44DAE905-F446-47BF-9D8E-747B2BEBE43B}"/>
    <cellStyle name="SAPBEXexcCritical4 5 8" xfId="10447" xr:uid="{7CA518AD-C95E-48E8-8FCD-E51437FB4DE2}"/>
    <cellStyle name="SAPBEXexcCritical4 5 9" xfId="11638" xr:uid="{37BD6672-A6B9-46D9-B1CE-88A97F03503F}"/>
    <cellStyle name="SAPBEXexcCritical4 6" xfId="1602" xr:uid="{00000000-0005-0000-0000-000056070000}"/>
    <cellStyle name="SAPBEXexcCritical4 6 10" xfId="3379" xr:uid="{DF919B18-B31B-4649-8654-33A511522F60}"/>
    <cellStyle name="SAPBEXexcCritical4 6 11" xfId="12665" xr:uid="{2EE4B2F3-8A1A-4072-A72F-D4D4E0D972B3}"/>
    <cellStyle name="SAPBEXexcCritical4 6 12" xfId="14053" xr:uid="{11C37281-4C5F-436C-9E7F-3A7FF9E696D9}"/>
    <cellStyle name="SAPBEXexcCritical4 6 2" xfId="5625" xr:uid="{449AFF61-2FDE-46C8-8695-288472B3B675}"/>
    <cellStyle name="SAPBEXexcCritical4 6 2 10" xfId="15693" xr:uid="{1A1B83CF-CF9F-4FC8-8B02-ED00E4556B40}"/>
    <cellStyle name="SAPBEXexcCritical4 6 2 2" xfId="7094" xr:uid="{CF7A139C-61A3-4670-98AC-60EA3007B53B}"/>
    <cellStyle name="SAPBEXexcCritical4 6 2 3" xfId="8315" xr:uid="{480D5DA7-57D2-44CA-A874-F471835A9053}"/>
    <cellStyle name="SAPBEXexcCritical4 6 2 4" xfId="9567" xr:uid="{9803C948-3852-476A-B24F-4B81A6BB8ED4}"/>
    <cellStyle name="SAPBEXexcCritical4 6 2 5" xfId="10801" xr:uid="{327869C1-6189-468F-A374-2DECF7DCBE81}"/>
    <cellStyle name="SAPBEXexcCritical4 6 2 6" xfId="11960" xr:uid="{BE102E02-F354-4A2E-978C-193F80AFDC08}"/>
    <cellStyle name="SAPBEXexcCritical4 6 2 7" xfId="13088" xr:uid="{C1E688AC-4FC8-4F32-BE45-05F1005BEC53}"/>
    <cellStyle name="SAPBEXexcCritical4 6 2 8" xfId="14195" xr:uid="{7F23FF96-764B-4CEB-9323-0272FABB2B70}"/>
    <cellStyle name="SAPBEXexcCritical4 6 2 9" xfId="15101" xr:uid="{FEB97CCF-7BB9-4286-B501-BA51DD1DD113}"/>
    <cellStyle name="SAPBEXexcCritical4 6 3" xfId="4221" xr:uid="{F1506AD5-6097-4C88-8459-EDFA1186C87F}"/>
    <cellStyle name="SAPBEXexcCritical4 6 4" xfId="5043" xr:uid="{302E35DD-8B3A-446C-B2D0-28042DB5A40E}"/>
    <cellStyle name="SAPBEXexcCritical4 6 5" xfId="5200" xr:uid="{8B742661-1789-498D-82F3-C949329BE674}"/>
    <cellStyle name="SAPBEXexcCritical4 6 6" xfId="4908" xr:uid="{6FBADA44-A2B4-4BF4-BFE1-E1B2DC4F6D96}"/>
    <cellStyle name="SAPBEXexcCritical4 6 7" xfId="8172" xr:uid="{9F61D87E-6C30-4DDF-A248-B342F88D5AF6}"/>
    <cellStyle name="SAPBEXexcCritical4 6 8" xfId="7618" xr:uid="{9CC6B314-1B9F-4F64-B8A5-A6A56FB1F230}"/>
    <cellStyle name="SAPBEXexcCritical4 6 9" xfId="10401" xr:uid="{10AB6BF7-55EE-49E5-9AE9-AACFEB10A634}"/>
    <cellStyle name="SAPBEXexcCritical4 7" xfId="1603" xr:uid="{00000000-0005-0000-0000-000057070000}"/>
    <cellStyle name="SAPBEXexcCritical4 7 10" xfId="12737" xr:uid="{0192B71B-7D40-43F8-AA5C-7E4DD7901DBE}"/>
    <cellStyle name="SAPBEXexcCritical4 7 11" xfId="13863" xr:uid="{ABD7B58F-DB97-4E6B-97BA-785C73F8BAFC}"/>
    <cellStyle name="SAPBEXexcCritical4 7 12" xfId="14806" xr:uid="{D10DCD84-C840-4ECC-8CF7-60C80F791CD8}"/>
    <cellStyle name="SAPBEXexcCritical4 7 2" xfId="5626" xr:uid="{FB63A222-2F86-455A-ABB5-FA83E379D6F1}"/>
    <cellStyle name="SAPBEXexcCritical4 7 2 10" xfId="15694" xr:uid="{105046DA-B308-408E-BCF1-75A28D2C41A1}"/>
    <cellStyle name="SAPBEXexcCritical4 7 2 2" xfId="7095" xr:uid="{BA232A66-B612-4F74-A888-7D1BADA727C3}"/>
    <cellStyle name="SAPBEXexcCritical4 7 2 3" xfId="8316" xr:uid="{CD382E4A-8256-4DE8-BADA-E09F9413196B}"/>
    <cellStyle name="SAPBEXexcCritical4 7 2 4" xfId="9568" xr:uid="{1E8ABF3E-D43B-4069-B563-AC8FF3760956}"/>
    <cellStyle name="SAPBEXexcCritical4 7 2 5" xfId="10802" xr:uid="{91351482-E52F-4171-8831-0C0BAAC948A8}"/>
    <cellStyle name="SAPBEXexcCritical4 7 2 6" xfId="11961" xr:uid="{400CC1E7-67FA-48E9-A388-BC30705E851E}"/>
    <cellStyle name="SAPBEXexcCritical4 7 2 7" xfId="13089" xr:uid="{33887AB4-7F6F-4744-A4B2-2B0C04CFB866}"/>
    <cellStyle name="SAPBEXexcCritical4 7 2 8" xfId="14196" xr:uid="{69F81F2D-871D-4E11-917C-A7023D8B403C}"/>
    <cellStyle name="SAPBEXexcCritical4 7 2 9" xfId="15102" xr:uid="{5093A5B3-4950-4883-B6B0-63D75F785410}"/>
    <cellStyle name="SAPBEXexcCritical4 7 3" xfId="4222" xr:uid="{93F2B253-44F6-4BCE-ACA4-19FE652B4276}"/>
    <cellStyle name="SAPBEXexcCritical4 7 4" xfId="3209" xr:uid="{2AAF390F-8E87-4182-BCDE-B419B5A0FAF0}"/>
    <cellStyle name="SAPBEXexcCritical4 7 5" xfId="6731" xr:uid="{A9AC3587-FE0B-4062-8280-002917B27756}"/>
    <cellStyle name="SAPBEXexcCritical4 7 6" xfId="6688" xr:uid="{6F1DB203-A20A-4959-B355-90773140AEC0}"/>
    <cellStyle name="SAPBEXexcCritical4 7 7" xfId="9207" xr:uid="{5491EE80-CEC6-4576-9003-C49853EDA405}"/>
    <cellStyle name="SAPBEXexcCritical4 7 8" xfId="10446" xr:uid="{5C91A65C-E4F6-4DC0-80BD-44BF8754FEF8}"/>
    <cellStyle name="SAPBEXexcCritical4 7 9" xfId="8849" xr:uid="{27EE452B-5E09-49C6-90AE-1B198BBBDB61}"/>
    <cellStyle name="SAPBEXexcCritical4 8" xfId="1604" xr:uid="{00000000-0005-0000-0000-000058070000}"/>
    <cellStyle name="SAPBEXexcCritical4 8 10" xfId="9123" xr:uid="{C27CCFEB-9CE9-40E5-B37F-4777CB77CFE4}"/>
    <cellStyle name="SAPBEXexcCritical4 8 11" xfId="13864" xr:uid="{1A48B87F-4F11-47B0-8FF5-196ED0508337}"/>
    <cellStyle name="SAPBEXexcCritical4 8 12" xfId="11573" xr:uid="{0E5DA795-C6BD-429E-A3E8-476ACA33A532}"/>
    <cellStyle name="SAPBEXexcCritical4 8 2" xfId="5627" xr:uid="{DFAE1449-3C10-4A1C-87E8-114A357F40B6}"/>
    <cellStyle name="SAPBEXexcCritical4 8 2 10" xfId="15695" xr:uid="{0832E2A1-9055-4423-A568-46C64E0DA75A}"/>
    <cellStyle name="SAPBEXexcCritical4 8 2 2" xfId="7096" xr:uid="{91EA7123-6BC0-4FD3-A593-123E368D9AB0}"/>
    <cellStyle name="SAPBEXexcCritical4 8 2 3" xfId="8317" xr:uid="{F4FD4478-D4BD-424D-8E65-256DA5130348}"/>
    <cellStyle name="SAPBEXexcCritical4 8 2 4" xfId="9569" xr:uid="{9CB29368-FC26-4A75-AED8-E798E175B6D7}"/>
    <cellStyle name="SAPBEXexcCritical4 8 2 5" xfId="10803" xr:uid="{C1FCDE04-373E-44FB-B5EF-1CDEE3F2FA88}"/>
    <cellStyle name="SAPBEXexcCritical4 8 2 6" xfId="11962" xr:uid="{6809F672-AFFB-4773-80F2-77133B6E4DB7}"/>
    <cellStyle name="SAPBEXexcCritical4 8 2 7" xfId="13090" xr:uid="{78F7C644-D709-4CA4-8D73-88CE0DF61D7A}"/>
    <cellStyle name="SAPBEXexcCritical4 8 2 8" xfId="14197" xr:uid="{9325B294-520C-4386-BE8A-DC439866D533}"/>
    <cellStyle name="SAPBEXexcCritical4 8 2 9" xfId="15103" xr:uid="{AF9494DE-03D6-4763-B68C-C2CBB847E32E}"/>
    <cellStyle name="SAPBEXexcCritical4 8 3" xfId="4223" xr:uid="{481F0FE5-953C-4E65-B9F2-AB283080E528}"/>
    <cellStyle name="SAPBEXexcCritical4 8 4" xfId="5042" xr:uid="{D392A794-0222-4519-88EA-D913249CF465}"/>
    <cellStyle name="SAPBEXexcCritical4 8 5" xfId="6732" xr:uid="{39F695F2-A4E5-40E7-9087-27571FBB0187}"/>
    <cellStyle name="SAPBEXexcCritical4 8 6" xfId="6678" xr:uid="{E575784D-96EA-4336-B17D-03E77914CD75}"/>
    <cellStyle name="SAPBEXexcCritical4 8 7" xfId="5140" xr:uid="{CB63D521-8891-40F0-8481-56213B54D4A4}"/>
    <cellStyle name="SAPBEXexcCritical4 8 8" xfId="7599" xr:uid="{38133DB7-DBDD-4E64-9B83-851B09D853A3}"/>
    <cellStyle name="SAPBEXexcCritical4 8 9" xfId="8857" xr:uid="{1554955D-B7E2-4247-9D64-E553BC908AA6}"/>
    <cellStyle name="SAPBEXexcCritical4 9" xfId="1605" xr:uid="{00000000-0005-0000-0000-000059070000}"/>
    <cellStyle name="SAPBEXexcCritical4 9 10" xfId="3378" xr:uid="{FCDD4E68-F3F1-41B0-BD91-D25789A91ECA}"/>
    <cellStyle name="SAPBEXexcCritical4 9 11" xfId="11318" xr:uid="{C5F05E72-43E1-497F-965A-32B798EEE45A}"/>
    <cellStyle name="SAPBEXexcCritical4 9 12" xfId="12460" xr:uid="{ABDC5F73-4CE9-46F0-8B4F-519F4DD9F94D}"/>
    <cellStyle name="SAPBEXexcCritical4 9 2" xfId="5628" xr:uid="{99E6F05E-3348-4294-AA1A-F32C2553C289}"/>
    <cellStyle name="SAPBEXexcCritical4 9 2 10" xfId="15696" xr:uid="{AFD0C127-0C7D-4374-9936-C74CA79A7B3F}"/>
    <cellStyle name="SAPBEXexcCritical4 9 2 2" xfId="7097" xr:uid="{67449889-A7D8-421B-A5F8-C629AD6E5DA6}"/>
    <cellStyle name="SAPBEXexcCritical4 9 2 3" xfId="8318" xr:uid="{584D6E8F-411C-4365-997B-80EAF2C6A642}"/>
    <cellStyle name="SAPBEXexcCritical4 9 2 4" xfId="9570" xr:uid="{C41BD909-02C7-4224-873A-02D3BC5A82AC}"/>
    <cellStyle name="SAPBEXexcCritical4 9 2 5" xfId="10804" xr:uid="{959FC645-4618-4D54-A718-5BBD8F23193B}"/>
    <cellStyle name="SAPBEXexcCritical4 9 2 6" xfId="11963" xr:uid="{2777D333-F59B-4F52-A4AC-7BBB2F58244F}"/>
    <cellStyle name="SAPBEXexcCritical4 9 2 7" xfId="13091" xr:uid="{97F4FE0B-0B82-4A75-AE90-65496F4BBA72}"/>
    <cellStyle name="SAPBEXexcCritical4 9 2 8" xfId="14198" xr:uid="{FFF2FFC0-5392-436A-B69D-3D7DAED71A80}"/>
    <cellStyle name="SAPBEXexcCritical4 9 2 9" xfId="15104" xr:uid="{919C2B47-D51D-4A02-B6C3-B2AA1604B2F1}"/>
    <cellStyle name="SAPBEXexcCritical4 9 3" xfId="4224" xr:uid="{847B24CB-A787-46F5-8E13-4A3197C1C1DD}"/>
    <cellStyle name="SAPBEXexcCritical4 9 4" xfId="3208" xr:uid="{FCD0AF2E-14CE-4E41-BEEA-F1E28394D511}"/>
    <cellStyle name="SAPBEXexcCritical4 9 5" xfId="3028" xr:uid="{6667270D-3E2D-451B-AA5F-533259B3BE84}"/>
    <cellStyle name="SAPBEXexcCritical4 9 6" xfId="4900" xr:uid="{19E1C0F0-6060-40DC-B15F-A950403664E4}"/>
    <cellStyle name="SAPBEXexcCritical4 9 7" xfId="7891" xr:uid="{B9E475C0-1CEE-444E-A68C-C9B764C36C0B}"/>
    <cellStyle name="SAPBEXexcCritical4 9 8" xfId="9133" xr:uid="{DA0C0B4F-8F52-4345-AB1E-32F556EE5245}"/>
    <cellStyle name="SAPBEXexcCritical4 9 9" xfId="8852" xr:uid="{CD304D03-6A1A-4D18-BE08-25E6EFC33C8C}"/>
    <cellStyle name="SAPBEXexcCritical4_gxaccion, 68" xfId="1606" xr:uid="{00000000-0005-0000-0000-00005A070000}"/>
    <cellStyle name="SAPBEXexcCritical5" xfId="1607" xr:uid="{00000000-0005-0000-0000-00005B070000}"/>
    <cellStyle name="SAPBEXexcCritical5 10" xfId="1608" xr:uid="{00000000-0005-0000-0000-00005C070000}"/>
    <cellStyle name="SAPBEXexcCritical5 10 10" xfId="9124" xr:uid="{AE6F377E-18BD-47BA-9FDC-646695C853CF}"/>
    <cellStyle name="SAPBEXexcCritical5 10 11" xfId="13862" xr:uid="{9B59F95D-CFE6-4C11-8154-F8C0850B9F79}"/>
    <cellStyle name="SAPBEXexcCritical5 10 12" xfId="12401" xr:uid="{C1A4510D-BA85-449F-9CE2-271FB9807AA7}"/>
    <cellStyle name="SAPBEXexcCritical5 10 2" xfId="5629" xr:uid="{DB9141DF-EED6-41C0-9D2D-514CE548E44A}"/>
    <cellStyle name="SAPBEXexcCritical5 10 2 10" xfId="15697" xr:uid="{FD508214-2504-43D8-BFEB-D9E2C3AB833A}"/>
    <cellStyle name="SAPBEXexcCritical5 10 2 2" xfId="7098" xr:uid="{C02B2FC7-6C25-4495-B5FA-14B94685A6AC}"/>
    <cellStyle name="SAPBEXexcCritical5 10 2 3" xfId="8319" xr:uid="{32EC65B8-A7C4-426D-9573-27F171E52B37}"/>
    <cellStyle name="SAPBEXexcCritical5 10 2 4" xfId="9571" xr:uid="{1B49187B-F2B8-4912-A705-4AF90566999E}"/>
    <cellStyle name="SAPBEXexcCritical5 10 2 5" xfId="10805" xr:uid="{09F25CF3-A59F-4A5A-8F7D-A8F174CC7138}"/>
    <cellStyle name="SAPBEXexcCritical5 10 2 6" xfId="11964" xr:uid="{A2397A1E-59CF-4C64-87A8-1702FD0D77B5}"/>
    <cellStyle name="SAPBEXexcCritical5 10 2 7" xfId="13092" xr:uid="{F89637E1-0833-4005-990F-516B6A7F6B16}"/>
    <cellStyle name="SAPBEXexcCritical5 10 2 8" xfId="14199" xr:uid="{11F550BB-114B-489D-83F4-517BE1764C7B}"/>
    <cellStyle name="SAPBEXexcCritical5 10 2 9" xfId="15105" xr:uid="{FEBBEA60-19F3-4839-BAF0-51B710B572F2}"/>
    <cellStyle name="SAPBEXexcCritical5 10 3" xfId="4226" xr:uid="{C68DF6D9-BBC2-40D6-8825-5735BD806EFE}"/>
    <cellStyle name="SAPBEXexcCritical5 10 4" xfId="3089" xr:uid="{6B10CEF0-2BD6-44F2-B34D-2A62B3A396BB}"/>
    <cellStyle name="SAPBEXexcCritical5 10 5" xfId="6730" xr:uid="{488A85C7-0BE9-411C-ACE2-3399A5A9344C}"/>
    <cellStyle name="SAPBEXexcCritical5 10 6" xfId="4788" xr:uid="{F352A977-B9E3-45FB-BA25-37F6ADB5E422}"/>
    <cellStyle name="SAPBEXexcCritical5 10 7" xfId="5141" xr:uid="{EE3BEDEA-EFC0-4087-9D0C-8A1AD08656E5}"/>
    <cellStyle name="SAPBEXexcCritical5 10 8" xfId="7616" xr:uid="{D9F530BB-690A-48E2-8885-46DDE3026D4C}"/>
    <cellStyle name="SAPBEXexcCritical5 10 9" xfId="8864" xr:uid="{1FAC7FB1-7C6B-4D9A-9106-843824CB259C}"/>
    <cellStyle name="SAPBEXexcCritical5 11" xfId="1609" xr:uid="{00000000-0005-0000-0000-00005D070000}"/>
    <cellStyle name="SAPBEXexcCritical5 11 10" xfId="12735" xr:uid="{058C12F5-0296-40AB-85FB-4F30209B7B1C}"/>
    <cellStyle name="SAPBEXexcCritical5 11 11" xfId="12676" xr:uid="{F1CA82E0-676C-4145-BEBA-A188FD7D341D}"/>
    <cellStyle name="SAPBEXexcCritical5 11 12" xfId="14804" xr:uid="{D481BD67-34B2-4528-8A76-0BE7058DCCBC}"/>
    <cellStyle name="SAPBEXexcCritical5 11 2" xfId="5630" xr:uid="{CB230C19-DCCF-4C7E-B180-E2D95B8CA047}"/>
    <cellStyle name="SAPBEXexcCritical5 11 2 10" xfId="15698" xr:uid="{EBA998FA-58EC-4E06-8E65-321E3B00CE4B}"/>
    <cellStyle name="SAPBEXexcCritical5 11 2 2" xfId="7099" xr:uid="{AF8C10B3-FD37-4297-91F7-C81CDB3A114B}"/>
    <cellStyle name="SAPBEXexcCritical5 11 2 3" xfId="8320" xr:uid="{66AA791E-470B-4127-98FF-C448C7569C6D}"/>
    <cellStyle name="SAPBEXexcCritical5 11 2 4" xfId="9572" xr:uid="{BB7F473E-76ED-4EC0-927C-21E7CD4EE6D6}"/>
    <cellStyle name="SAPBEXexcCritical5 11 2 5" xfId="10806" xr:uid="{D3F1D792-C724-43FB-ABC8-D266FF2B96AF}"/>
    <cellStyle name="SAPBEXexcCritical5 11 2 6" xfId="11965" xr:uid="{7775F18D-A8EF-465A-90E6-C99AEF510928}"/>
    <cellStyle name="SAPBEXexcCritical5 11 2 7" xfId="13093" xr:uid="{389AA3D1-81F2-4FCD-A092-28346BDCE7A3}"/>
    <cellStyle name="SAPBEXexcCritical5 11 2 8" xfId="14200" xr:uid="{D8E0EE07-5C24-4CAE-B597-2CA5461122B2}"/>
    <cellStyle name="SAPBEXexcCritical5 11 2 9" xfId="15106" xr:uid="{DFB8FF58-9010-4AD3-A7D2-EC0BBD643576}"/>
    <cellStyle name="SAPBEXexcCritical5 11 3" xfId="4227" xr:uid="{88A8DCF4-5529-4253-9AF9-45FCFF3F69D4}"/>
    <cellStyle name="SAPBEXexcCritical5 11 4" xfId="5041" xr:uid="{33E9DA70-7933-4C36-BE6E-2EE809C6E6CE}"/>
    <cellStyle name="SAPBEXexcCritical5 11 5" xfId="3022" xr:uid="{951F077D-18AB-4AC2-857F-54A8637B7297}"/>
    <cellStyle name="SAPBEXexcCritical5 11 6" xfId="7003" xr:uid="{18CEFA5B-B6AB-4BD0-A602-491C373B493F}"/>
    <cellStyle name="SAPBEXexcCritical5 11 7" xfId="9205" xr:uid="{CDEAFAF8-1FBA-4B37-983E-57C0BE18A339}"/>
    <cellStyle name="SAPBEXexcCritical5 11 8" xfId="10444" xr:uid="{084EAE8D-8DBA-4BE8-B003-D070479DAD4C}"/>
    <cellStyle name="SAPBEXexcCritical5 11 9" xfId="8839" xr:uid="{51D64343-ADBF-40A3-8F8D-903F3306DAC9}"/>
    <cellStyle name="SAPBEXexcCritical5 12" xfId="2701" xr:uid="{00000000-0005-0000-0000-00005E070000}"/>
    <cellStyle name="SAPBEXexcCritical5 13" xfId="2726" xr:uid="{00000000-0005-0000-0000-00005F070000}"/>
    <cellStyle name="SAPBEXexcCritical5 14" xfId="2791" xr:uid="{97D74581-454A-43BF-A85A-D55DE9F48F8A}"/>
    <cellStyle name="SAPBEXexcCritical5 15" xfId="2843" xr:uid="{AA1FFFBA-C52E-4D7F-A33D-AD4EBE30FCBE}"/>
    <cellStyle name="SAPBEXexcCritical5 16" xfId="2881" xr:uid="{D0863F4F-DC36-4F85-9CCF-2761958B1B0E}"/>
    <cellStyle name="SAPBEXexcCritical5 17" xfId="2925" xr:uid="{C3E02700-A103-44D8-A361-F9C812F49864}"/>
    <cellStyle name="SAPBEXexcCritical5 18" xfId="2969" xr:uid="{4F2F68EC-40D8-45F7-A29E-5544F95D3EB5}"/>
    <cellStyle name="SAPBEXexcCritical5 19" xfId="4225" xr:uid="{5348080B-CB18-4DD7-8641-44CE737A561A}"/>
    <cellStyle name="SAPBEXexcCritical5 2" xfId="1610" xr:uid="{00000000-0005-0000-0000-000060070000}"/>
    <cellStyle name="SAPBEXexcCritical5 2 10" xfId="7525" xr:uid="{EBC5543D-EF7E-4437-A19B-87E108ACE05C}"/>
    <cellStyle name="SAPBEXexcCritical5 2 11" xfId="9418" xr:uid="{42010D5F-8FA5-4C5A-AE47-99041220EB1B}"/>
    <cellStyle name="SAPBEXexcCritical5 2 12" xfId="13861" xr:uid="{D6433C20-E693-4FF4-AA6C-487BDD7D90A7}"/>
    <cellStyle name="SAPBEXexcCritical5 2 13" xfId="12383" xr:uid="{F79A2810-C466-4B9C-96CC-ED33C87D735F}"/>
    <cellStyle name="SAPBEXexcCritical5 2 2" xfId="1611" xr:uid="{00000000-0005-0000-0000-000061070000}"/>
    <cellStyle name="SAPBEXexcCritical5 2 2 10" xfId="12734" xr:uid="{50FC2546-CC94-4085-80FC-A89F738526C1}"/>
    <cellStyle name="SAPBEXexcCritical5 2 2 11" xfId="11310" xr:uid="{034DB025-A491-4BA9-A632-713E8BA1E237}"/>
    <cellStyle name="SAPBEXexcCritical5 2 2 12" xfId="14803" xr:uid="{F43F56BA-44AB-4FF0-9614-A97B0E835C5C}"/>
    <cellStyle name="SAPBEXexcCritical5 2 2 2" xfId="1612" xr:uid="{00000000-0005-0000-0000-000062070000}"/>
    <cellStyle name="SAPBEXexcCritical5 2 2 2 10" xfId="3377" xr:uid="{6754AD1C-F5AF-4D81-B800-E1F5CB843125}"/>
    <cellStyle name="SAPBEXexcCritical5 2 2 2 11" xfId="11214" xr:uid="{653B68BF-4E62-42A5-A690-CC94B367E7E0}"/>
    <cellStyle name="SAPBEXexcCritical5 2 2 2 12" xfId="13809" xr:uid="{2EE49B7F-7127-4870-A96D-90AD64C5E11A}"/>
    <cellStyle name="SAPBEXexcCritical5 2 2 2 2" xfId="5632" xr:uid="{6C06CDEE-F50F-4B14-9DE7-28937116627E}"/>
    <cellStyle name="SAPBEXexcCritical5 2 2 2 2 10" xfId="15700" xr:uid="{759AEE39-4B4D-4128-BE0C-6554FECDB6A0}"/>
    <cellStyle name="SAPBEXexcCritical5 2 2 2 2 2" xfId="7101" xr:uid="{B08C2CBE-0F00-4F9A-B1B0-3250359E0966}"/>
    <cellStyle name="SAPBEXexcCritical5 2 2 2 2 3" xfId="8322" xr:uid="{F0B073A9-35EB-4861-8C84-5DA55A86774D}"/>
    <cellStyle name="SAPBEXexcCritical5 2 2 2 2 4" xfId="9574" xr:uid="{9779C072-13D3-4BAD-8ED1-324E7FF1194B}"/>
    <cellStyle name="SAPBEXexcCritical5 2 2 2 2 5" xfId="10808" xr:uid="{B1EB186C-3E95-4DF3-9A84-46DE52299900}"/>
    <cellStyle name="SAPBEXexcCritical5 2 2 2 2 6" xfId="11967" xr:uid="{A331E2AC-1A3A-483A-A953-C3490F43B6A9}"/>
    <cellStyle name="SAPBEXexcCritical5 2 2 2 2 7" xfId="13095" xr:uid="{4721DA35-72EC-4710-809D-B026815E5435}"/>
    <cellStyle name="SAPBEXexcCritical5 2 2 2 2 8" xfId="14202" xr:uid="{C1871BE3-E2CA-4D3D-8271-9D2FD545434D}"/>
    <cellStyle name="SAPBEXexcCritical5 2 2 2 2 9" xfId="15108" xr:uid="{BB008F9F-8C6A-4150-8EAB-5DE59FDDC492}"/>
    <cellStyle name="SAPBEXexcCritical5 2 2 2 3" xfId="4230" xr:uid="{F7359F8B-8861-4CE9-B6A1-FD200A93BF13}"/>
    <cellStyle name="SAPBEXexcCritical5 2 2 2 4" xfId="3086" xr:uid="{3A87E14A-EB76-4DE4-B558-F4C194846CC3}"/>
    <cellStyle name="SAPBEXexcCritical5 2 2 2 5" xfId="5197" xr:uid="{0FFECA9E-70CF-4459-A166-DE125EF269B9}"/>
    <cellStyle name="SAPBEXexcCritical5 2 2 2 6" xfId="7004" xr:uid="{B9EFB37F-608F-4A05-A49F-008B57C0D07A}"/>
    <cellStyle name="SAPBEXexcCritical5 2 2 2 7" xfId="6391" xr:uid="{E58920F3-6E11-415A-A9BA-11824FFFA722}"/>
    <cellStyle name="SAPBEXexcCritical5 2 2 2 8" xfId="9145" xr:uid="{C3637C4F-5F22-4BA7-BAC1-1AC81849868F}"/>
    <cellStyle name="SAPBEXexcCritical5 2 2 2 9" xfId="10373" xr:uid="{3F4FCEC2-1030-4606-BB86-899007E4EA65}"/>
    <cellStyle name="SAPBEXexcCritical5 2 2 3" xfId="4229" xr:uid="{4A90FF95-D216-4F8D-9C37-B2A90D8F422D}"/>
    <cellStyle name="SAPBEXexcCritical5 2 2 4" xfId="3087" xr:uid="{9CAB5E20-0DC8-41DB-8C73-A16470F4EB8F}"/>
    <cellStyle name="SAPBEXexcCritical5 2 2 5" xfId="3033" xr:uid="{A0386BCA-8330-43CE-93F9-0FD36E10F07C}"/>
    <cellStyle name="SAPBEXexcCritical5 2 2 6" xfId="7948" xr:uid="{A934DDFE-F269-41C7-8A5A-C84840F9F505}"/>
    <cellStyle name="SAPBEXexcCritical5 2 2 7" xfId="9204" xr:uid="{E97CEDD9-C497-41F0-8953-416C2E664E93}"/>
    <cellStyle name="SAPBEXexcCritical5 2 2 8" xfId="10443" xr:uid="{371330DE-493E-4E81-A8E1-791E27140D1D}"/>
    <cellStyle name="SAPBEXexcCritical5 2 2 9" xfId="10381" xr:uid="{67D22966-B8E7-49C7-B58D-0EE95D403678}"/>
    <cellStyle name="SAPBEXexcCritical5 2 3" xfId="5631" xr:uid="{AB3D5057-AAFB-44BD-97E6-27BD1AECD0F2}"/>
    <cellStyle name="SAPBEXexcCritical5 2 3 10" xfId="15699" xr:uid="{0CAA7413-ED93-48E4-8EAE-BB4EC66F23F0}"/>
    <cellStyle name="SAPBEXexcCritical5 2 3 2" xfId="7100" xr:uid="{C87A6B69-524A-4DDB-9072-8AF8D845FA2C}"/>
    <cellStyle name="SAPBEXexcCritical5 2 3 3" xfId="8321" xr:uid="{083053FF-B47E-477A-A7E3-B3B2597C26BB}"/>
    <cellStyle name="SAPBEXexcCritical5 2 3 4" xfId="9573" xr:uid="{99A93080-E235-415B-88B6-28326F62BF3A}"/>
    <cellStyle name="SAPBEXexcCritical5 2 3 5" xfId="10807" xr:uid="{6A50D230-97BA-4B07-A8BD-66E84C25B284}"/>
    <cellStyle name="SAPBEXexcCritical5 2 3 6" xfId="11966" xr:uid="{CC91EF47-5D66-40C2-AFF3-06F6A1EDCAEE}"/>
    <cellStyle name="SAPBEXexcCritical5 2 3 7" xfId="13094" xr:uid="{98375063-B4E1-4C4C-A1C1-897EF88C7EDA}"/>
    <cellStyle name="SAPBEXexcCritical5 2 3 8" xfId="14201" xr:uid="{3B278C97-A59E-44F8-BD5D-ABEDF49C8138}"/>
    <cellStyle name="SAPBEXexcCritical5 2 3 9" xfId="15107" xr:uid="{5674DD0A-B041-46CD-AE96-3B7058B91B12}"/>
    <cellStyle name="SAPBEXexcCritical5 2 4" xfId="4228" xr:uid="{B646C492-B518-4C99-AE31-C2DEC7F70BD0}"/>
    <cellStyle name="SAPBEXexcCritical5 2 5" xfId="3088" xr:uid="{4D7FA0D0-4B96-40F8-9631-D624B57027E0}"/>
    <cellStyle name="SAPBEXexcCritical5 2 6" xfId="6729" xr:uid="{7F29075C-C834-4100-9075-728EC3C60C34}"/>
    <cellStyle name="SAPBEXexcCritical5 2 7" xfId="7002" xr:uid="{A0B87F0A-DA1E-4173-8E7B-17C7E1A12E71}"/>
    <cellStyle name="SAPBEXexcCritical5 2 8" xfId="7892" xr:uid="{B7F98578-2408-4B36-B49B-5698D03A7C98}"/>
    <cellStyle name="SAPBEXexcCritical5 2 9" xfId="9157" xr:uid="{3941EB0A-38A1-4343-94FC-65999F3CCC54}"/>
    <cellStyle name="SAPBEXexcCritical5 20" xfId="3207" xr:uid="{73168A70-DE81-43A2-ABC6-C6E5A2BCF33B}"/>
    <cellStyle name="SAPBEXexcCritical5 21" xfId="3008" xr:uid="{34EEF238-F5D6-4341-A8FB-4F8BA5182A30}"/>
    <cellStyle name="SAPBEXexcCritical5 22" xfId="7949" xr:uid="{553CE72F-78B3-448C-8B58-13AE0CF615FE}"/>
    <cellStyle name="SAPBEXexcCritical5 23" xfId="9206" xr:uid="{B7842D9A-30BE-4E14-BFB8-BB96E73EE1E5}"/>
    <cellStyle name="SAPBEXexcCritical5 24" xfId="10445" xr:uid="{FA013316-9203-4EEF-BB2B-536E277AC50B}"/>
    <cellStyle name="SAPBEXexcCritical5 25" xfId="11637" xr:uid="{D2DBDDC6-9619-4CD5-A997-BF3273B4C82A}"/>
    <cellStyle name="SAPBEXexcCritical5 26" xfId="12736" xr:uid="{EC517D7B-BE36-464A-9998-5F906EF4D48B}"/>
    <cellStyle name="SAPBEXexcCritical5 27" xfId="12687" xr:uid="{7F5A7135-7ACD-47FB-A8AE-D35C076B223E}"/>
    <cellStyle name="SAPBEXexcCritical5 28" xfId="14805" xr:uid="{947DAC49-926F-4016-8884-1FAECD2177E7}"/>
    <cellStyle name="SAPBEXexcCritical5 29" xfId="15880" xr:uid="{12779F36-F966-404D-AED5-2F61E27BF9EC}"/>
    <cellStyle name="SAPBEXexcCritical5 3" xfId="1613" xr:uid="{00000000-0005-0000-0000-000063070000}"/>
    <cellStyle name="SAPBEXexcCritical5 3 10" xfId="12733" xr:uid="{A3B87457-6F4D-4142-9834-99779631E686}"/>
    <cellStyle name="SAPBEXexcCritical5 3 11" xfId="12996" xr:uid="{02AB6731-3EC9-48AA-B358-7B9187B709FC}"/>
    <cellStyle name="SAPBEXexcCritical5 3 12" xfId="14802" xr:uid="{DE2FDA83-787B-4A29-9BBF-4BC613D6B6D1}"/>
    <cellStyle name="SAPBEXexcCritical5 3 2" xfId="5633" xr:uid="{97926BEC-FF48-4F6E-85C8-9E6D686958FB}"/>
    <cellStyle name="SAPBEXexcCritical5 3 2 10" xfId="15701" xr:uid="{23AAC188-1053-4A02-BE79-F4C36723FCEA}"/>
    <cellStyle name="SAPBEXexcCritical5 3 2 2" xfId="7102" xr:uid="{05BB496B-7334-4BCB-9065-3290844AE75A}"/>
    <cellStyle name="SAPBEXexcCritical5 3 2 3" xfId="8323" xr:uid="{454E4D97-4BC4-44B0-8EB6-129DC39F7281}"/>
    <cellStyle name="SAPBEXexcCritical5 3 2 4" xfId="9575" xr:uid="{B4510A4E-8701-49C2-BEF6-C429B72B3AB7}"/>
    <cellStyle name="SAPBEXexcCritical5 3 2 5" xfId="10809" xr:uid="{509807C3-3798-479B-832C-90B8A67FF1F2}"/>
    <cellStyle name="SAPBEXexcCritical5 3 2 6" xfId="11968" xr:uid="{AB9862F8-5D4C-4F82-AA36-25A0DA444022}"/>
    <cellStyle name="SAPBEXexcCritical5 3 2 7" xfId="13096" xr:uid="{59958FB5-9A65-40DA-AB08-E18CA445D495}"/>
    <cellStyle name="SAPBEXexcCritical5 3 2 8" xfId="14203" xr:uid="{4FEACE5F-DADB-42FA-B758-B4F205F3444D}"/>
    <cellStyle name="SAPBEXexcCritical5 3 2 9" xfId="15109" xr:uid="{C06A0641-C177-41A7-8251-B1073FE4FA32}"/>
    <cellStyle name="SAPBEXexcCritical5 3 3" xfId="4231" xr:uid="{EEAAC7B3-919A-4FC0-AD5E-7101A722294B}"/>
    <cellStyle name="SAPBEXexcCritical5 3 4" xfId="3085" xr:uid="{5B79A678-406E-48C7-B2D3-A15C6A750746}"/>
    <cellStyle name="SAPBEXexcCritical5 3 5" xfId="5199" xr:uid="{1922F5AF-F24F-4E11-AFE8-3B53C0194B59}"/>
    <cellStyle name="SAPBEXexcCritical5 3 6" xfId="7947" xr:uid="{BB45065B-A833-458A-A318-DE7B7CAF54D9}"/>
    <cellStyle name="SAPBEXexcCritical5 3 7" xfId="9203" xr:uid="{DBA4565C-47DA-4E7B-A3EF-AEBEED7E70DF}"/>
    <cellStyle name="SAPBEXexcCritical5 3 8" xfId="10442" xr:uid="{ECB1B57D-C329-43E3-9445-DE4615C0B260}"/>
    <cellStyle name="SAPBEXexcCritical5 3 9" xfId="10411" xr:uid="{C578E00E-DAB8-48D9-B66B-2F2FE898E614}"/>
    <cellStyle name="SAPBEXexcCritical5 4" xfId="1614" xr:uid="{00000000-0005-0000-0000-000064070000}"/>
    <cellStyle name="SAPBEXexcCritical5 4 10" xfId="10168" xr:uid="{7BAED13A-C986-469E-9F8E-64329F41593F}"/>
    <cellStyle name="SAPBEXexcCritical5 4 11" xfId="12995" xr:uid="{19248E00-2AC2-4E39-821C-C9AF044402CD}"/>
    <cellStyle name="SAPBEXexcCritical5 4 12" xfId="12399" xr:uid="{F823780D-3279-440F-B64C-44CD5C63436A}"/>
    <cellStyle name="SAPBEXexcCritical5 4 2" xfId="5634" xr:uid="{5FF79B30-3305-4CDD-8005-2F7F18E4304F}"/>
    <cellStyle name="SAPBEXexcCritical5 4 2 10" xfId="15702" xr:uid="{1F78AE3D-D5DE-43EC-AAA6-FBC3B5287134}"/>
    <cellStyle name="SAPBEXexcCritical5 4 2 2" xfId="7103" xr:uid="{66EAA751-1700-403A-9211-98CF63AB9976}"/>
    <cellStyle name="SAPBEXexcCritical5 4 2 3" xfId="8324" xr:uid="{6E12BCA4-267D-4C33-8EA4-2987DC3CE584}"/>
    <cellStyle name="SAPBEXexcCritical5 4 2 4" xfId="9576" xr:uid="{C7E90FEF-58C7-4A26-833C-EE9FDE7BC472}"/>
    <cellStyle name="SAPBEXexcCritical5 4 2 5" xfId="10810" xr:uid="{22DD5DC0-900F-40B8-B518-80CF68D8898F}"/>
    <cellStyle name="SAPBEXexcCritical5 4 2 6" xfId="11969" xr:uid="{CCA5F7BF-92C7-484A-8264-DA25EE9C74E0}"/>
    <cellStyle name="SAPBEXexcCritical5 4 2 7" xfId="13097" xr:uid="{17FD735B-BB73-4CE6-AD68-5C52B0383D7B}"/>
    <cellStyle name="SAPBEXexcCritical5 4 2 8" xfId="14204" xr:uid="{6EE81A8F-7675-486A-9422-CC0D42859A7B}"/>
    <cellStyle name="SAPBEXexcCritical5 4 2 9" xfId="15110" xr:uid="{F47ACA83-B75E-4745-BCCF-12D4E4AEE58C}"/>
    <cellStyle name="SAPBEXexcCritical5 4 3" xfId="4232" xr:uid="{FB57FF19-9F2B-4700-8E32-62759B6D7161}"/>
    <cellStyle name="SAPBEXexcCritical5 4 4" xfId="3084" xr:uid="{183CA7BE-8B09-403C-AE3A-6CE426F595C3}"/>
    <cellStyle name="SAPBEXexcCritical5 4 5" xfId="5196" xr:uid="{83C13D28-3D5E-44AA-BF08-D852483C225E}"/>
    <cellStyle name="SAPBEXexcCritical5 4 6" xfId="7005" xr:uid="{9AC4570A-5E79-4A66-9FD2-46DD9A7E6941}"/>
    <cellStyle name="SAPBEXexcCritical5 4 7" xfId="6378" xr:uid="{98E1F900-7507-4751-9665-A324D5E4CE01}"/>
    <cellStyle name="SAPBEXexcCritical5 4 8" xfId="7608" xr:uid="{17A9C119-8F20-47D1-AAF9-784B16B58928}"/>
    <cellStyle name="SAPBEXexcCritical5 4 9" xfId="10984" xr:uid="{122A31B7-3463-4FD9-8AE6-7A02A5B9ACD8}"/>
    <cellStyle name="SAPBEXexcCritical5 5" xfId="1615" xr:uid="{00000000-0005-0000-0000-000065070000}"/>
    <cellStyle name="SAPBEXexcCritical5 5 10" xfId="9166" xr:uid="{39CEE8AC-D73E-413F-B300-6B6BB21EDBC6}"/>
    <cellStyle name="SAPBEXexcCritical5 5 11" xfId="13860" xr:uid="{BD5D9631-7AF0-4D24-B3D7-AF1F4F08351E}"/>
    <cellStyle name="SAPBEXexcCritical5 5 12" xfId="13824" xr:uid="{4D393CDA-B512-4D66-BB33-14AD54CD0547}"/>
    <cellStyle name="SAPBEXexcCritical5 5 2" xfId="5635" xr:uid="{9EA662C4-9C97-4C60-9E56-E74D0DA8C49E}"/>
    <cellStyle name="SAPBEXexcCritical5 5 2 10" xfId="15703" xr:uid="{9E62C5CA-1549-4EF3-82BE-7943C2052C80}"/>
    <cellStyle name="SAPBEXexcCritical5 5 2 2" xfId="7104" xr:uid="{82FF7F64-76B0-4458-8FC1-4547C55DE36C}"/>
    <cellStyle name="SAPBEXexcCritical5 5 2 3" xfId="8325" xr:uid="{C1E57A55-A017-4B9B-B2CC-4F641FAFDBAE}"/>
    <cellStyle name="SAPBEXexcCritical5 5 2 4" xfId="9577" xr:uid="{C551AC09-40D3-4314-9495-27C0A1E9A1E7}"/>
    <cellStyle name="SAPBEXexcCritical5 5 2 5" xfId="10811" xr:uid="{355D5725-2523-43E0-BF87-5A0ED47988B2}"/>
    <cellStyle name="SAPBEXexcCritical5 5 2 6" xfId="11970" xr:uid="{E590C837-E2EF-48D2-92EC-F08EA7F6F1F4}"/>
    <cellStyle name="SAPBEXexcCritical5 5 2 7" xfId="13098" xr:uid="{F77094D4-7AB6-49A0-85AD-57CD8356FB15}"/>
    <cellStyle name="SAPBEXexcCritical5 5 2 8" xfId="14205" xr:uid="{BC7949F1-74E5-49D7-96C5-66459FB87980}"/>
    <cellStyle name="SAPBEXexcCritical5 5 2 9" xfId="15111" xr:uid="{7B77D9BB-3E1B-4EFA-B069-930F3844244D}"/>
    <cellStyle name="SAPBEXexcCritical5 5 3" xfId="4233" xr:uid="{8ACBF7F4-9625-4A8F-8E13-44CFB6CEB2F5}"/>
    <cellStyle name="SAPBEXexcCritical5 5 4" xfId="3083" xr:uid="{FC677D0F-E364-44E5-BCA3-71ABB4DC56ED}"/>
    <cellStyle name="SAPBEXexcCritical5 5 5" xfId="6728" xr:uid="{CF412B4E-278F-456B-BC5E-C948D83AAFFB}"/>
    <cellStyle name="SAPBEXexcCritical5 5 6" xfId="4787" xr:uid="{46EAC76A-A2ED-450B-8892-53CF585C4F3F}"/>
    <cellStyle name="SAPBEXexcCritical5 5 7" xfId="6375" xr:uid="{8CEE2183-E8D2-4B29-A7AD-77AD4CBE5B7D}"/>
    <cellStyle name="SAPBEXexcCritical5 5 8" xfId="7491" xr:uid="{53B1C94A-0B50-4FBB-83B6-DDF777404989}"/>
    <cellStyle name="SAPBEXexcCritical5 5 9" xfId="8825" xr:uid="{C98E9FEC-BF64-4651-B097-B65FECBB5C46}"/>
    <cellStyle name="SAPBEXexcCritical5 6" xfId="1616" xr:uid="{00000000-0005-0000-0000-000066070000}"/>
    <cellStyle name="SAPBEXexcCritical5 6 10" xfId="9164" xr:uid="{5E6E71F6-0966-4672-A285-A91C43B005E5}"/>
    <cellStyle name="SAPBEXexcCritical5 6 11" xfId="13859" xr:uid="{ACAF75FA-1B03-426D-AAD5-B5FBA81896F2}"/>
    <cellStyle name="SAPBEXexcCritical5 6 12" xfId="13815" xr:uid="{98700809-7FE3-401E-A1C0-87BFB8EA3FF8}"/>
    <cellStyle name="SAPBEXexcCritical5 6 2" xfId="5636" xr:uid="{905C338B-8C8D-453D-BBC4-BB9A72247AFB}"/>
    <cellStyle name="SAPBEXexcCritical5 6 2 10" xfId="15704" xr:uid="{27556FB2-6293-447C-A16E-BAF7A01579C4}"/>
    <cellStyle name="SAPBEXexcCritical5 6 2 2" xfId="7105" xr:uid="{415CAF72-0811-4F27-8BBE-7A828051031B}"/>
    <cellStyle name="SAPBEXexcCritical5 6 2 3" xfId="8326" xr:uid="{B52CA1B3-C2FE-4285-94C0-4D532DF6FD42}"/>
    <cellStyle name="SAPBEXexcCritical5 6 2 4" xfId="9578" xr:uid="{CEB03907-7F12-4728-8858-0DF52B3B304E}"/>
    <cellStyle name="SAPBEXexcCritical5 6 2 5" xfId="10812" xr:uid="{0003D461-8331-42E5-A2CC-FEC6615EBA71}"/>
    <cellStyle name="SAPBEXexcCritical5 6 2 6" xfId="11971" xr:uid="{3384BAC9-E1E5-47D5-BD62-1C3176E297E1}"/>
    <cellStyle name="SAPBEXexcCritical5 6 2 7" xfId="13099" xr:uid="{3E3A35F0-749F-4AD3-95D6-AF7D6ACBA971}"/>
    <cellStyle name="SAPBEXexcCritical5 6 2 8" xfId="14206" xr:uid="{62F0DEC8-FB52-48AA-9B64-13EE0674471F}"/>
    <cellStyle name="SAPBEXexcCritical5 6 2 9" xfId="15112" xr:uid="{5FFED025-E120-4572-9820-194CD5C6BAA9}"/>
    <cellStyle name="SAPBEXexcCritical5 6 3" xfId="4234" xr:uid="{0500F60F-F6E0-4F03-AF49-BD71B71087AE}"/>
    <cellStyle name="SAPBEXexcCritical5 6 4" xfId="3082" xr:uid="{2E58DF47-8CBD-41C3-93E0-21882E80EADC}"/>
    <cellStyle name="SAPBEXexcCritical5 6 5" xfId="6727" xr:uid="{7039BD56-D44A-4C81-B774-E4CC31D11C16}"/>
    <cellStyle name="SAPBEXexcCritical5 6 6" xfId="7945" xr:uid="{B0889B27-F11E-44C5-8323-6997F9F47C3F}"/>
    <cellStyle name="SAPBEXexcCritical5 6 7" xfId="6380" xr:uid="{B4601119-C936-4FFB-895A-AB85B5E384EE}"/>
    <cellStyle name="SAPBEXexcCritical5 6 8" xfId="9476" xr:uid="{C37428D6-BDDE-4D07-9463-4B41DF185665}"/>
    <cellStyle name="SAPBEXexcCritical5 6 9" xfId="8944" xr:uid="{2A166138-3BCC-4A8D-9AEC-7152D98A4B43}"/>
    <cellStyle name="SAPBEXexcCritical5 7" xfId="1617" xr:uid="{00000000-0005-0000-0000-000067070000}"/>
    <cellStyle name="SAPBEXexcCritical5 7 10" xfId="10307" xr:uid="{17584EE2-2251-46A4-BEB5-EB0BC5E78BCC}"/>
    <cellStyle name="SAPBEXexcCritical5 7 11" xfId="12997" xr:uid="{6B6A5A4A-91FD-4587-9E1E-284D40ED063A}"/>
    <cellStyle name="SAPBEXexcCritical5 7 12" xfId="12390" xr:uid="{425485B5-0D6A-464B-806B-293E1DBA287C}"/>
    <cellStyle name="SAPBEXexcCritical5 7 2" xfId="5637" xr:uid="{CE5C129D-2385-4F3D-88D6-4B3680CFE0AB}"/>
    <cellStyle name="SAPBEXexcCritical5 7 2 10" xfId="15705" xr:uid="{83178E51-77C4-4519-8C66-D22521960318}"/>
    <cellStyle name="SAPBEXexcCritical5 7 2 2" xfId="7106" xr:uid="{9667E22D-60CB-45A9-9826-9BD1BF80B60E}"/>
    <cellStyle name="SAPBEXexcCritical5 7 2 3" xfId="8327" xr:uid="{F05706F2-529D-4527-A3F6-2DDF2CCA2A06}"/>
    <cellStyle name="SAPBEXexcCritical5 7 2 4" xfId="9579" xr:uid="{ECDEA988-586F-41DF-94A3-6423A41C59D8}"/>
    <cellStyle name="SAPBEXexcCritical5 7 2 5" xfId="10813" xr:uid="{AD883294-A2EE-4B63-B505-EC68DEB273C3}"/>
    <cellStyle name="SAPBEXexcCritical5 7 2 6" xfId="11972" xr:uid="{7AFA3C78-660B-48AF-886A-CDCFC39B7663}"/>
    <cellStyle name="SAPBEXexcCritical5 7 2 7" xfId="13100" xr:uid="{0910A75B-6C10-4ED7-8F06-920FD4AC0297}"/>
    <cellStyle name="SAPBEXexcCritical5 7 2 8" xfId="14207" xr:uid="{1815EC5D-39B7-4DF7-AAB5-29EF36FAF35D}"/>
    <cellStyle name="SAPBEXexcCritical5 7 2 9" xfId="15113" xr:uid="{4209958F-9D18-4E6A-81E9-29AF082CE90F}"/>
    <cellStyle name="SAPBEXexcCritical5 7 3" xfId="4235" xr:uid="{7AE1572D-E60A-4AA6-A134-3062AF80DF5E}"/>
    <cellStyle name="SAPBEXexcCritical5 7 4" xfId="3081" xr:uid="{AA517F71-6694-4018-AE23-E886BFD077D0}"/>
    <cellStyle name="SAPBEXexcCritical5 7 5" xfId="5201" xr:uid="{CFEBE912-6404-4C4D-918C-D70829EE37F8}"/>
    <cellStyle name="SAPBEXexcCritical5 7 6" xfId="7946" xr:uid="{943814E0-7A18-40F5-BDA4-471742EF1DFE}"/>
    <cellStyle name="SAPBEXexcCritical5 7 7" xfId="8174" xr:uid="{5F63E6D0-D0F5-4E9D-9872-79A5ED4716D2}"/>
    <cellStyle name="SAPBEXexcCritical5 7 8" xfId="9475" xr:uid="{9A26261B-95C2-4A94-A415-429C84A83B6E}"/>
    <cellStyle name="SAPBEXexcCritical5 7 9" xfId="10403" xr:uid="{AB5160A0-F6A1-42DA-AD4E-F7467264969C}"/>
    <cellStyle name="SAPBEXexcCritical5 8" xfId="1618" xr:uid="{00000000-0005-0000-0000-000068070000}"/>
    <cellStyle name="SAPBEXexcCritical5 8 10" xfId="12732" xr:uid="{8EFDB9B0-4310-4A34-A5C0-AE4506F422EA}"/>
    <cellStyle name="SAPBEXexcCritical5 8 11" xfId="12998" xr:uid="{586198B1-003F-4FF2-B60B-F2C9B6FFA6F9}"/>
    <cellStyle name="SAPBEXexcCritical5 8 12" xfId="14801" xr:uid="{078BCD1B-6129-4292-9F99-5E5BFA9C2D5F}"/>
    <cellStyle name="SAPBEXexcCritical5 8 2" xfId="5638" xr:uid="{C8F05F0D-D1BE-48D2-A65C-BBC09F5CAAB2}"/>
    <cellStyle name="SAPBEXexcCritical5 8 2 10" xfId="15706" xr:uid="{6DAD9BA7-13FD-4366-B582-E06CF5750CF0}"/>
    <cellStyle name="SAPBEXexcCritical5 8 2 2" xfId="7107" xr:uid="{023D2551-E224-4D1C-88FC-2BE63ECC1F36}"/>
    <cellStyle name="SAPBEXexcCritical5 8 2 3" xfId="8328" xr:uid="{A1910037-46D8-4BA1-BA6E-DF87D49A21B8}"/>
    <cellStyle name="SAPBEXexcCritical5 8 2 4" xfId="9580" xr:uid="{A3566F90-3564-4CA9-9FF9-BFA67125992B}"/>
    <cellStyle name="SAPBEXexcCritical5 8 2 5" xfId="10814" xr:uid="{C77E3D27-9C69-4394-BE1A-C84173B5576C}"/>
    <cellStyle name="SAPBEXexcCritical5 8 2 6" xfId="11973" xr:uid="{E1FBB2F9-51DC-47D1-9634-C3AD0F64CBB2}"/>
    <cellStyle name="SAPBEXexcCritical5 8 2 7" xfId="13101" xr:uid="{19316834-C7CE-4869-A015-54F86AD02DBA}"/>
    <cellStyle name="SAPBEXexcCritical5 8 2 8" xfId="14208" xr:uid="{B72B688A-3CBC-4EA9-9806-AF867DB1CBC6}"/>
    <cellStyle name="SAPBEXexcCritical5 8 2 9" xfId="15114" xr:uid="{8492EC81-968D-4D34-9D1A-5CCF70DE897B}"/>
    <cellStyle name="SAPBEXexcCritical5 8 3" xfId="4236" xr:uid="{2F161948-C62E-48A2-9AE1-AA31CF72DA29}"/>
    <cellStyle name="SAPBEXexcCritical5 8 4" xfId="3080" xr:uid="{03C2168D-CE3F-498F-8F72-B5FBBC9739A9}"/>
    <cellStyle name="SAPBEXexcCritical5 8 5" xfId="5204" xr:uid="{F010D028-1ADA-4D7D-B1A2-A2E7F2F1693F}"/>
    <cellStyle name="SAPBEXexcCritical5 8 6" xfId="4894" xr:uid="{3440C583-B6F8-4FC6-8782-6C1C2C36E08B}"/>
    <cellStyle name="SAPBEXexcCritical5 8 7" xfId="9202" xr:uid="{EC4B7599-2933-458F-8BE6-F97125463D9B}"/>
    <cellStyle name="SAPBEXexcCritical5 8 8" xfId="10441" xr:uid="{AC5607E6-D82D-4415-98EF-760595DB3B01}"/>
    <cellStyle name="SAPBEXexcCritical5 8 9" xfId="10408" xr:uid="{5C0AEF60-6756-44B8-BC1C-E024D30FA1D1}"/>
    <cellStyle name="SAPBEXexcCritical5 9" xfId="1619" xr:uid="{00000000-0005-0000-0000-000069070000}"/>
    <cellStyle name="SAPBEXexcCritical5 9 10" xfId="12731" xr:uid="{E27A9911-4723-4254-87A0-BD1D747DB093}"/>
    <cellStyle name="SAPBEXexcCritical5 9 11" xfId="9985" xr:uid="{6112A054-6E31-4395-9FAB-274DC9EE74B2}"/>
    <cellStyle name="SAPBEXexcCritical5 9 12" xfId="14800" xr:uid="{723BBEE6-66BD-4976-8569-317CB13A0F52}"/>
    <cellStyle name="SAPBEXexcCritical5 9 2" xfId="5639" xr:uid="{476299C8-B875-4B70-931B-6E9B58AD912F}"/>
    <cellStyle name="SAPBEXexcCritical5 9 2 10" xfId="15707" xr:uid="{5C351BD3-128A-4E02-B42A-207F2F84C382}"/>
    <cellStyle name="SAPBEXexcCritical5 9 2 2" xfId="7108" xr:uid="{3252306E-3D74-4586-94EB-1EF68BAE1DF9}"/>
    <cellStyle name="SAPBEXexcCritical5 9 2 3" xfId="8329" xr:uid="{BD251944-0169-4B85-8C63-1541DCD14FEA}"/>
    <cellStyle name="SAPBEXexcCritical5 9 2 4" xfId="9581" xr:uid="{6655A581-0C08-43AE-8C23-0D5EDD1E3096}"/>
    <cellStyle name="SAPBEXexcCritical5 9 2 5" xfId="10815" xr:uid="{E4386F77-53CD-4934-A687-E5FCC0FB4A14}"/>
    <cellStyle name="SAPBEXexcCritical5 9 2 6" xfId="11974" xr:uid="{BD8C230B-92C8-4E28-9C78-EF3F9A47DD6A}"/>
    <cellStyle name="SAPBEXexcCritical5 9 2 7" xfId="13102" xr:uid="{030E07E1-114E-4366-BA35-5640557E187B}"/>
    <cellStyle name="SAPBEXexcCritical5 9 2 8" xfId="14209" xr:uid="{BE529167-36E2-4119-B88A-86FF6988F805}"/>
    <cellStyle name="SAPBEXexcCritical5 9 2 9" xfId="15115" xr:uid="{D824A696-82DA-4E0D-B62E-6FE1838FA9D9}"/>
    <cellStyle name="SAPBEXexcCritical5 9 3" xfId="4237" xr:uid="{5BD18533-B320-4AC6-8E32-5A7A86E591A9}"/>
    <cellStyle name="SAPBEXexcCritical5 9 4" xfId="3079" xr:uid="{305204AD-923C-4246-BFE9-55D791540BB0}"/>
    <cellStyle name="SAPBEXexcCritical5 9 5" xfId="3034" xr:uid="{647E8CF9-9A38-4978-B5A0-3B6FE7AF0BAE}"/>
    <cellStyle name="SAPBEXexcCritical5 9 6" xfId="7944" xr:uid="{A2F85D3E-DD8A-4B56-98C4-93A0E3967954}"/>
    <cellStyle name="SAPBEXexcCritical5 9 7" xfId="9201" xr:uid="{8FC032A4-7E3C-4D36-BE87-0BA7BDA6EB82}"/>
    <cellStyle name="SAPBEXexcCritical5 9 8" xfId="10440" xr:uid="{DDBD5AF7-2DA8-41CB-AE5F-5134559CE8C8}"/>
    <cellStyle name="SAPBEXexcCritical5 9 9" xfId="10404" xr:uid="{52837F4A-3064-4F7A-BCC1-6CA9F43AFF1F}"/>
    <cellStyle name="SAPBEXexcCritical5_gxaccion, 68" xfId="1620" xr:uid="{00000000-0005-0000-0000-00006A070000}"/>
    <cellStyle name="SAPBEXexcCritical6" xfId="1621" xr:uid="{00000000-0005-0000-0000-00006B070000}"/>
    <cellStyle name="SAPBEXexcCritical6 10" xfId="1622" xr:uid="{00000000-0005-0000-0000-00006C070000}"/>
    <cellStyle name="SAPBEXexcCritical6 10 10" xfId="8518" xr:uid="{B035B38A-3B66-4856-8C9D-6ED30BAEF8A5}"/>
    <cellStyle name="SAPBEXexcCritical6 10 11" xfId="13858" xr:uid="{E9E98348-06E0-4C5A-87F2-C5DAAB501688}"/>
    <cellStyle name="SAPBEXexcCritical6 10 12" xfId="14101" xr:uid="{9BF6FA38-3C3A-4A2D-B66C-1C3E344A43CD}"/>
    <cellStyle name="SAPBEXexcCritical6 10 2" xfId="5640" xr:uid="{CDF8FE1E-EF5F-43FF-BE7F-094AF00CC15B}"/>
    <cellStyle name="SAPBEXexcCritical6 10 2 10" xfId="15708" xr:uid="{FC983DC0-E4EE-424E-805D-26D716213F18}"/>
    <cellStyle name="SAPBEXexcCritical6 10 2 2" xfId="7109" xr:uid="{93DB4BCB-1F97-4238-A865-1A2CBA18D23D}"/>
    <cellStyle name="SAPBEXexcCritical6 10 2 3" xfId="8330" xr:uid="{2B1F283F-08ED-4797-84F8-DFB28DD77894}"/>
    <cellStyle name="SAPBEXexcCritical6 10 2 4" xfId="9582" xr:uid="{27EBA3E6-2046-45B4-BC30-CC6125F99253}"/>
    <cellStyle name="SAPBEXexcCritical6 10 2 5" xfId="10816" xr:uid="{5A5CFC6A-0002-40A6-BA84-877CC0256FE8}"/>
    <cellStyle name="SAPBEXexcCritical6 10 2 6" xfId="11975" xr:uid="{674CBBDC-9D60-4220-8A93-C508C9057953}"/>
    <cellStyle name="SAPBEXexcCritical6 10 2 7" xfId="13103" xr:uid="{D79705CF-DF55-41BC-9B3F-54BB0C9F74C4}"/>
    <cellStyle name="SAPBEXexcCritical6 10 2 8" xfId="14210" xr:uid="{B0265CCF-76ED-451D-AE13-903125BAC90E}"/>
    <cellStyle name="SAPBEXexcCritical6 10 2 9" xfId="15116" xr:uid="{338CFB18-F301-4909-96B1-6BABA8738D87}"/>
    <cellStyle name="SAPBEXexcCritical6 10 3" xfId="4239" xr:uid="{BA4F54D9-4835-4D18-B4BF-9289BD416ADD}"/>
    <cellStyle name="SAPBEXexcCritical6 10 4" xfId="5040" xr:uid="{4285A862-BB30-4430-9063-22EF8AFD006E}"/>
    <cellStyle name="SAPBEXexcCritical6 10 5" xfId="6726" xr:uid="{BB047C71-8E56-4DCC-88DF-B76B71ACEC82}"/>
    <cellStyle name="SAPBEXexcCritical6 10 6" xfId="4897" xr:uid="{D7F824EB-6184-4E6A-94BE-8006D7C413B5}"/>
    <cellStyle name="SAPBEXexcCritical6 10 7" xfId="6394" xr:uid="{B9116A91-FAA4-4268-897C-61B53CF1FA88}"/>
    <cellStyle name="SAPBEXexcCritical6 10 8" xfId="7490" xr:uid="{C9F2B11F-80A5-4337-993F-7C4ED8C922F0}"/>
    <cellStyle name="SAPBEXexcCritical6 10 9" xfId="10405" xr:uid="{6FDAFDB6-E85B-4D1F-B867-D790D7F65067}"/>
    <cellStyle name="SAPBEXexcCritical6 11" xfId="1623" xr:uid="{00000000-0005-0000-0000-00006D070000}"/>
    <cellStyle name="SAPBEXexcCritical6 11 10" xfId="12730" xr:uid="{1A08C8CD-8EF4-47AB-9BC0-F79043F61751}"/>
    <cellStyle name="SAPBEXexcCritical6 11 11" xfId="12999" xr:uid="{D5616762-49D6-4753-A3B6-21A7A2FC935D}"/>
    <cellStyle name="SAPBEXexcCritical6 11 12" xfId="14799" xr:uid="{15B92FCC-E0A6-4EE1-8613-820492B7366F}"/>
    <cellStyle name="SAPBEXexcCritical6 11 2" xfId="5641" xr:uid="{EC7610F4-9E95-4F25-88E4-B3B3D04E29DC}"/>
    <cellStyle name="SAPBEXexcCritical6 11 2 10" xfId="15709" xr:uid="{F457720C-DAF8-45B3-8042-8F36BD59E83C}"/>
    <cellStyle name="SAPBEXexcCritical6 11 2 2" xfId="7110" xr:uid="{F49F8EA0-CFA0-40A7-8A87-419DF44ED9BA}"/>
    <cellStyle name="SAPBEXexcCritical6 11 2 3" xfId="8331" xr:uid="{05B9A50C-5531-42A4-BCE3-13290AB7EC94}"/>
    <cellStyle name="SAPBEXexcCritical6 11 2 4" xfId="9583" xr:uid="{8A894962-ED54-463A-8D43-A3E3C8CE1621}"/>
    <cellStyle name="SAPBEXexcCritical6 11 2 5" xfId="10817" xr:uid="{7C0B7A7D-495A-4E27-8772-F8C7F04B297E}"/>
    <cellStyle name="SAPBEXexcCritical6 11 2 6" xfId="11976" xr:uid="{3A8EF835-0B9E-481F-8DBA-3F2BE0FA494C}"/>
    <cellStyle name="SAPBEXexcCritical6 11 2 7" xfId="13104" xr:uid="{65C8BC7C-137C-431D-AF1E-7DCC6DF13E9C}"/>
    <cellStyle name="SAPBEXexcCritical6 11 2 8" xfId="14211" xr:uid="{2E4F7A07-1C60-493A-AB92-E751EA4C714C}"/>
    <cellStyle name="SAPBEXexcCritical6 11 2 9" xfId="15117" xr:uid="{8995DB87-E54B-4AA7-9CAF-5AE58C4C68BC}"/>
    <cellStyle name="SAPBEXexcCritical6 11 3" xfId="4240" xr:uid="{25C1AEE0-0D97-4D61-AE25-40D6DE267D8C}"/>
    <cellStyle name="SAPBEXexcCritical6 11 4" xfId="5039" xr:uid="{005DD1F2-E258-4768-B326-60D516A4DF75}"/>
    <cellStyle name="SAPBEXexcCritical6 11 5" xfId="3030" xr:uid="{2FD2EFE7-63AC-46DC-BE5D-BB95A99C7C84}"/>
    <cellStyle name="SAPBEXexcCritical6 11 6" xfId="7942" xr:uid="{35135C8C-CBD2-4A32-A47C-E26F8A2E69E8}"/>
    <cellStyle name="SAPBEXexcCritical6 11 7" xfId="9200" xr:uid="{51800FB5-9130-4E19-B11C-D6E902294D15}"/>
    <cellStyle name="SAPBEXexcCritical6 11 8" xfId="10439" xr:uid="{3BA6FDA5-0EAB-4556-95F9-7785FA27A35E}"/>
    <cellStyle name="SAPBEXexcCritical6 11 9" xfId="10406" xr:uid="{DA86B689-3DE9-4822-9C11-07E53D6B4135}"/>
    <cellStyle name="SAPBEXexcCritical6 12" xfId="2702" xr:uid="{00000000-0005-0000-0000-00006E070000}"/>
    <cellStyle name="SAPBEXexcCritical6 13" xfId="2725" xr:uid="{00000000-0005-0000-0000-00006F070000}"/>
    <cellStyle name="SAPBEXexcCritical6 14" xfId="2792" xr:uid="{7F68A7E7-E0F2-4698-B5C5-22E2DC6CB72C}"/>
    <cellStyle name="SAPBEXexcCritical6 15" xfId="2844" xr:uid="{4E5A64C7-6244-42D7-BA9F-06C1706FE9EA}"/>
    <cellStyle name="SAPBEXexcCritical6 16" xfId="2882" xr:uid="{EEF88A09-98F1-4DF4-A297-C48F710DDA11}"/>
    <cellStyle name="SAPBEXexcCritical6 17" xfId="2926" xr:uid="{98B4CAC4-5B84-489C-800D-F4A72FA4270C}"/>
    <cellStyle name="SAPBEXexcCritical6 18" xfId="2970" xr:uid="{7AF3D0A6-FCF2-455D-A4D2-37F9F1F81A0F}"/>
    <cellStyle name="SAPBEXexcCritical6 19" xfId="4238" xr:uid="{0E7C6C38-73A7-4205-B0E5-F2F02FCAB3C5}"/>
    <cellStyle name="SAPBEXexcCritical6 2" xfId="1624" xr:uid="{00000000-0005-0000-0000-000070070000}"/>
    <cellStyle name="SAPBEXexcCritical6 2 10" xfId="10416" xr:uid="{F304D35D-9D15-4FBD-9B1E-723B12CAB925}"/>
    <cellStyle name="SAPBEXexcCritical6 2 11" xfId="8523" xr:uid="{DCFE725F-91A4-4293-BAD8-7229C6D3CDAA}"/>
    <cellStyle name="SAPBEXexcCritical6 2 12" xfId="11306" xr:uid="{8F9E7B46-F0E7-40FE-9CF2-61B0C3323046}"/>
    <cellStyle name="SAPBEXexcCritical6 2 13" xfId="14103" xr:uid="{63F597F1-4F12-4044-8A1E-233706B7A7D8}"/>
    <cellStyle name="SAPBEXexcCritical6 2 2" xfId="1625" xr:uid="{00000000-0005-0000-0000-000071070000}"/>
    <cellStyle name="SAPBEXexcCritical6 2 2 10" xfId="12729" xr:uid="{ACCFF1C3-778A-49A1-A30F-FE5CA1AA153A}"/>
    <cellStyle name="SAPBEXexcCritical6 2 2 11" xfId="13856" xr:uid="{CAA231CD-B1F0-40CC-885A-B90A723C16E6}"/>
    <cellStyle name="SAPBEXexcCritical6 2 2 12" xfId="14798" xr:uid="{485DD2B2-0F63-4DD5-907C-4DF306259884}"/>
    <cellStyle name="SAPBEXexcCritical6 2 2 2" xfId="1626" xr:uid="{00000000-0005-0000-0000-000072070000}"/>
    <cellStyle name="SAPBEXexcCritical6 2 2 2 10" xfId="8781" xr:uid="{683084C0-776E-4383-96D9-278533D587B3}"/>
    <cellStyle name="SAPBEXexcCritical6 2 2 2 11" xfId="13857" xr:uid="{E7BD67EC-E65A-4B8A-807B-E222B43D6A29}"/>
    <cellStyle name="SAPBEXexcCritical6 2 2 2 12" xfId="14104" xr:uid="{5AE39112-0FF3-4742-9C82-0CED3057A6CF}"/>
    <cellStyle name="SAPBEXexcCritical6 2 2 2 2" xfId="5643" xr:uid="{D3689AFB-6FFE-47CB-A773-53FAF4840B78}"/>
    <cellStyle name="SAPBEXexcCritical6 2 2 2 2 10" xfId="15711" xr:uid="{86895BA5-9352-4074-8E51-F99116FCE767}"/>
    <cellStyle name="SAPBEXexcCritical6 2 2 2 2 2" xfId="7112" xr:uid="{E75231ED-8154-4068-A46C-8CA04AEAF919}"/>
    <cellStyle name="SAPBEXexcCritical6 2 2 2 2 3" xfId="8333" xr:uid="{3D2CA0D4-1C01-4D87-A371-6260A8228900}"/>
    <cellStyle name="SAPBEXexcCritical6 2 2 2 2 4" xfId="9585" xr:uid="{CBBA4AED-5738-458B-AC6A-AAD26AB57403}"/>
    <cellStyle name="SAPBEXexcCritical6 2 2 2 2 5" xfId="10819" xr:uid="{81FD4DBC-799D-475F-B577-11CAAF1299A6}"/>
    <cellStyle name="SAPBEXexcCritical6 2 2 2 2 6" xfId="11978" xr:uid="{9E49BF12-E444-4F3B-9DA9-945C49D0A6A8}"/>
    <cellStyle name="SAPBEXexcCritical6 2 2 2 2 7" xfId="13106" xr:uid="{C57F2C86-F7E2-459F-96E5-BB0BD012FA2A}"/>
    <cellStyle name="SAPBEXexcCritical6 2 2 2 2 8" xfId="14213" xr:uid="{B33F9980-0773-43E5-BB8A-61665F3E7C8B}"/>
    <cellStyle name="SAPBEXexcCritical6 2 2 2 2 9" xfId="15119" xr:uid="{A6B8C8F4-9150-490C-BDC4-BC21950C3F81}"/>
    <cellStyle name="SAPBEXexcCritical6 2 2 2 3" xfId="4243" xr:uid="{6A79A1D9-015A-4FD6-8B63-C1C85DEEF4A3}"/>
    <cellStyle name="SAPBEXexcCritical6 2 2 2 4" xfId="5036" xr:uid="{0C56425D-4AD5-4A26-AE60-139B1B360F46}"/>
    <cellStyle name="SAPBEXexcCritical6 2 2 2 5" xfId="6725" xr:uid="{88B27749-76DE-4684-BA7C-6AD3A038F890}"/>
    <cellStyle name="SAPBEXexcCritical6 2 2 2 6" xfId="7007" xr:uid="{C3879631-73F5-4A10-9EAB-A8277C6C0A61}"/>
    <cellStyle name="SAPBEXexcCritical6 2 2 2 7" xfId="7893" xr:uid="{E73101C6-88FB-41AE-864E-666423F62732}"/>
    <cellStyle name="SAPBEXexcCritical6 2 2 2 8" xfId="9478" xr:uid="{80FDF10E-297B-4FDF-A902-2643EF438272}"/>
    <cellStyle name="SAPBEXexcCritical6 2 2 2 9" xfId="8841" xr:uid="{E750B214-947B-4AA8-BBC7-004973EB6923}"/>
    <cellStyle name="SAPBEXexcCritical6 2 2 3" xfId="4242" xr:uid="{D725ABD0-DF9D-4C0C-8E6C-C55A2E0BD11F}"/>
    <cellStyle name="SAPBEXexcCritical6 2 2 4" xfId="5037" xr:uid="{2744FE50-3D15-47B4-BB43-403877C5AF1D}"/>
    <cellStyle name="SAPBEXexcCritical6 2 2 5" xfId="6724" xr:uid="{8C070159-EE31-4BA3-8445-118C1F428CBF}"/>
    <cellStyle name="SAPBEXexcCritical6 2 2 6" xfId="7006" xr:uid="{14758F36-1A8C-40CD-A7CA-79491E536CAC}"/>
    <cellStyle name="SAPBEXexcCritical6 2 2 7" xfId="9199" xr:uid="{683EE5F8-2D5B-4D10-BF44-A9883CA43466}"/>
    <cellStyle name="SAPBEXexcCritical6 2 2 8" xfId="10438" xr:uid="{3924B913-CA22-4767-A47B-A9476F49E0F1}"/>
    <cellStyle name="SAPBEXexcCritical6 2 2 9" xfId="11636" xr:uid="{9D0B2CC2-2F2A-46EB-8B51-30BFB9ACDF1B}"/>
    <cellStyle name="SAPBEXexcCritical6 2 3" xfId="5642" xr:uid="{CB55378D-FC46-4ADF-B77D-B30F120C12B2}"/>
    <cellStyle name="SAPBEXexcCritical6 2 3 10" xfId="15710" xr:uid="{327C85B5-841D-42A7-BA25-9272C48A7EEE}"/>
    <cellStyle name="SAPBEXexcCritical6 2 3 2" xfId="7111" xr:uid="{1E2BBF7A-75EF-41A8-A76D-BF1AFDF4C670}"/>
    <cellStyle name="SAPBEXexcCritical6 2 3 3" xfId="8332" xr:uid="{DF326C69-2CB2-42AB-844F-EE3DB066F275}"/>
    <cellStyle name="SAPBEXexcCritical6 2 3 4" xfId="9584" xr:uid="{6DD35F66-9E7F-4B39-9786-EE5A2EE824AB}"/>
    <cellStyle name="SAPBEXexcCritical6 2 3 5" xfId="10818" xr:uid="{0D475297-43B3-4A27-AF50-F0E99298E374}"/>
    <cellStyle name="SAPBEXexcCritical6 2 3 6" xfId="11977" xr:uid="{B7D0A31A-6BF4-4A96-9171-10267B881CE6}"/>
    <cellStyle name="SAPBEXexcCritical6 2 3 7" xfId="13105" xr:uid="{5A87262D-46E5-44CB-B3D0-C9EC753E91DC}"/>
    <cellStyle name="SAPBEXexcCritical6 2 3 8" xfId="14212" xr:uid="{5119E5EB-FC96-4F86-9980-1628137670D6}"/>
    <cellStyle name="SAPBEXexcCritical6 2 3 9" xfId="15118" xr:uid="{3129AB25-BF81-460B-A7A9-A0110A6E6F83}"/>
    <cellStyle name="SAPBEXexcCritical6 2 4" xfId="4241" xr:uid="{147D2403-700C-4ED4-968F-F3634CE2E164}"/>
    <cellStyle name="SAPBEXexcCritical6 2 5" xfId="5038" xr:uid="{C83104A5-5ED3-42AF-97DE-F5D6081DFF7D}"/>
    <cellStyle name="SAPBEXexcCritical6 2 6" xfId="3017" xr:uid="{0704E108-7BC3-4C8C-8FB2-8D3EBE66FDE8}"/>
    <cellStyle name="SAPBEXexcCritical6 2 7" xfId="6703" xr:uid="{02B4B23E-B47E-4FB4-B6B1-877F0CE42C30}"/>
    <cellStyle name="SAPBEXexcCritical6 2 8" xfId="6376" xr:uid="{A874D28D-7FC5-43C5-A15B-1774471BC285}"/>
    <cellStyle name="SAPBEXexcCritical6 2 9" xfId="7600" xr:uid="{490A9E73-68A4-470F-9212-9E06A992952C}"/>
    <cellStyle name="SAPBEXexcCritical6 20" xfId="3078" xr:uid="{B0CBF525-6BD1-4D2A-ADF6-6AD43456D8B3}"/>
    <cellStyle name="SAPBEXexcCritical6 21" xfId="3026" xr:uid="{59EDA24D-C5D2-4B36-8ED5-157F115543BC}"/>
    <cellStyle name="SAPBEXexcCritical6 22" xfId="7943" xr:uid="{1ACEF800-322C-4D25-BF7D-4487585DA79F}"/>
    <cellStyle name="SAPBEXexcCritical6 23" xfId="6458" xr:uid="{62716665-A259-4F36-BFCC-8B732F86428B}"/>
    <cellStyle name="SAPBEXexcCritical6 24" xfId="9477" xr:uid="{0188D014-A54D-4542-A149-7EEBB1794AF8}"/>
    <cellStyle name="SAPBEXexcCritical6 25" xfId="10407" xr:uid="{F8D188D1-4F2D-4594-AAAE-8D9FCCB10246}"/>
    <cellStyle name="SAPBEXexcCritical6 26" xfId="8513" xr:uid="{8FB9309D-3109-425B-B8A6-EE0BB082872C}"/>
    <cellStyle name="SAPBEXexcCritical6 27" xfId="11304" xr:uid="{B5F5AF02-EAC2-4CD5-B317-71210D739E0A}"/>
    <cellStyle name="SAPBEXexcCritical6 28" xfId="14102" xr:uid="{0C65C9F3-E7AF-4050-ACAC-F1F7C6425FDC}"/>
    <cellStyle name="SAPBEXexcCritical6 29" xfId="15881" xr:uid="{4E0B7CE5-1783-4DFA-904F-FB79EB24E502}"/>
    <cellStyle name="SAPBEXexcCritical6 3" xfId="1627" xr:uid="{00000000-0005-0000-0000-000073070000}"/>
    <cellStyle name="SAPBEXexcCritical6 3 10" xfId="10289" xr:uid="{898C25B4-1A72-464E-BD6B-D112865CC705}"/>
    <cellStyle name="SAPBEXexcCritical6 3 11" xfId="12703" xr:uid="{789733B2-A3D0-46D7-8266-4AA296CA6B58}"/>
    <cellStyle name="SAPBEXexcCritical6 3 12" xfId="12668" xr:uid="{412E13DE-A658-4110-959A-8D626CA4D6D7}"/>
    <cellStyle name="SAPBEXexcCritical6 3 2" xfId="5644" xr:uid="{DF3D1976-F251-4CC1-A5A5-4CF93E7D8D2E}"/>
    <cellStyle name="SAPBEXexcCritical6 3 2 10" xfId="15712" xr:uid="{2F13F664-3ACC-4D87-A0F0-F47D74FA5B84}"/>
    <cellStyle name="SAPBEXexcCritical6 3 2 2" xfId="7113" xr:uid="{9955ABCD-5373-4426-8F82-4FD4F00D8121}"/>
    <cellStyle name="SAPBEXexcCritical6 3 2 3" xfId="8334" xr:uid="{7B51F241-D0F9-4298-8467-767B7CDCD4BD}"/>
    <cellStyle name="SAPBEXexcCritical6 3 2 4" xfId="9586" xr:uid="{9679B05E-647F-4756-BBD1-8B0DF9C621FF}"/>
    <cellStyle name="SAPBEXexcCritical6 3 2 5" xfId="10820" xr:uid="{E566AC2B-5A61-4C86-AD2B-1AC79EB76B4D}"/>
    <cellStyle name="SAPBEXexcCritical6 3 2 6" xfId="11979" xr:uid="{A1A16F2D-A592-4ADB-BECD-04DB9E439395}"/>
    <cellStyle name="SAPBEXexcCritical6 3 2 7" xfId="13107" xr:uid="{A6CDF053-3FD5-434E-82EC-6FBE813E0F12}"/>
    <cellStyle name="SAPBEXexcCritical6 3 2 8" xfId="14214" xr:uid="{2F57E5EA-DCB9-4C80-A4C3-C7B5674A1AEE}"/>
    <cellStyle name="SAPBEXexcCritical6 3 2 9" xfId="15120" xr:uid="{0B887780-0DB4-4592-8CCF-2708839538E0}"/>
    <cellStyle name="SAPBEXexcCritical6 3 3" xfId="4244" xr:uid="{CB7D6662-4299-4738-A579-05F7F32EAD23}"/>
    <cellStyle name="SAPBEXexcCritical6 3 4" xfId="5035" xr:uid="{3DE66983-0C2B-4264-ADC3-F7945F85D4E6}"/>
    <cellStyle name="SAPBEXexcCritical6 3 5" xfId="3044" xr:uid="{EE60E9DA-3571-4032-A0C6-45F509079AB8}"/>
    <cellStyle name="SAPBEXexcCritical6 3 6" xfId="7008" xr:uid="{EDB0CA0F-4D69-4F6D-99E0-0F2372F2C95C}"/>
    <cellStyle name="SAPBEXexcCritical6 3 7" xfId="6392" xr:uid="{7066CB1D-C561-451C-B7C6-B8FC7442DAD5}"/>
    <cellStyle name="SAPBEXexcCritical6 3 8" xfId="7604" xr:uid="{BE4D66A1-7C03-4888-9370-961B379C1D7A}"/>
    <cellStyle name="SAPBEXexcCritical6 3 9" xfId="11635" xr:uid="{5D70E737-0599-4688-B98C-38761F4CC1C6}"/>
    <cellStyle name="SAPBEXexcCritical6 4" xfId="1628" xr:uid="{00000000-0005-0000-0000-000074070000}"/>
    <cellStyle name="SAPBEXexcCritical6 4 10" xfId="12727" xr:uid="{A39B0031-6B42-4954-A870-980B2726844D}"/>
    <cellStyle name="SAPBEXexcCritical6 4 11" xfId="13855" xr:uid="{AF647FEA-1B66-4049-8560-8D8D28D94AAC}"/>
    <cellStyle name="SAPBEXexcCritical6 4 12" xfId="14796" xr:uid="{51D4B7C2-4850-4ED5-A573-7157FD449207}"/>
    <cellStyle name="SAPBEXexcCritical6 4 2" xfId="5645" xr:uid="{0C6E3A31-91EB-42E6-933F-6169AF65119F}"/>
    <cellStyle name="SAPBEXexcCritical6 4 2 10" xfId="15713" xr:uid="{52AF4261-2EED-46CE-A6A7-A67D3A6E7324}"/>
    <cellStyle name="SAPBEXexcCritical6 4 2 2" xfId="7114" xr:uid="{17E5F68C-F92C-4E79-85E7-844E8DC0C78E}"/>
    <cellStyle name="SAPBEXexcCritical6 4 2 3" xfId="8335" xr:uid="{A9D94168-58E3-400E-8364-C9ADBDE4B617}"/>
    <cellStyle name="SAPBEXexcCritical6 4 2 4" xfId="9587" xr:uid="{A96A9C1B-1E32-4995-9430-9317153B13D6}"/>
    <cellStyle name="SAPBEXexcCritical6 4 2 5" xfId="10821" xr:uid="{9B51A076-92DB-471B-9035-C6CEECE2D155}"/>
    <cellStyle name="SAPBEXexcCritical6 4 2 6" xfId="11980" xr:uid="{38253681-1A10-4D25-B6B0-3A9D46AFB53C}"/>
    <cellStyle name="SAPBEXexcCritical6 4 2 7" xfId="13108" xr:uid="{11F3C5EB-64C6-40D9-BAC0-FDB1EDB13AA1}"/>
    <cellStyle name="SAPBEXexcCritical6 4 2 8" xfId="14215" xr:uid="{B6825B9B-3E44-43B1-865C-FF9322E482C2}"/>
    <cellStyle name="SAPBEXexcCritical6 4 2 9" xfId="15121" xr:uid="{26C508A9-4D83-4017-A1C5-E0470794FFAA}"/>
    <cellStyle name="SAPBEXexcCritical6 4 3" xfId="4245" xr:uid="{C1A3D14F-D876-4B6F-9233-4C779A5E8B22}"/>
    <cellStyle name="SAPBEXexcCritical6 4 4" xfId="5034" xr:uid="{A09B2999-5AB0-4696-94B4-8A7F4D8DAFFA}"/>
    <cellStyle name="SAPBEXexcCritical6 4 5" xfId="6723" xr:uid="{3B662DE6-5C37-4168-9B3F-BE622F009B8F}"/>
    <cellStyle name="SAPBEXexcCritical6 4 6" xfId="7941" xr:uid="{3095A011-C3F2-48F8-A9D5-2662EAF05F23}"/>
    <cellStyle name="SAPBEXexcCritical6 4 7" xfId="9197" xr:uid="{158FC616-760E-4763-A100-8FE42E4A6C99}"/>
    <cellStyle name="SAPBEXexcCritical6 4 8" xfId="10436" xr:uid="{609154CB-C39C-439C-B611-EE90BA3E717D}"/>
    <cellStyle name="SAPBEXexcCritical6 4 9" xfId="10374" xr:uid="{B63260D3-6620-4922-90C0-F1645C7CAE3D}"/>
    <cellStyle name="SAPBEXexcCritical6 5" xfId="1629" xr:uid="{00000000-0005-0000-0000-000075070000}"/>
    <cellStyle name="SAPBEXexcCritical6 5 10" xfId="12728" xr:uid="{B7F4BCC5-F2F6-4336-B0BC-34D1DCF1D7DD}"/>
    <cellStyle name="SAPBEXexcCritical6 5 11" xfId="13000" xr:uid="{3E8FB9DB-A293-4A2E-88B9-F2D302FD11CA}"/>
    <cellStyle name="SAPBEXexcCritical6 5 12" xfId="14797" xr:uid="{DFDB67F7-0349-461C-B114-1036E4AAAE21}"/>
    <cellStyle name="SAPBEXexcCritical6 5 2" xfId="5646" xr:uid="{D53A661E-B295-42DB-BCF0-B9F67D62B2A0}"/>
    <cellStyle name="SAPBEXexcCritical6 5 2 10" xfId="15714" xr:uid="{47EF9259-6A4F-4399-BC26-4A7A0DD91258}"/>
    <cellStyle name="SAPBEXexcCritical6 5 2 2" xfId="7115" xr:uid="{E3BF7EFC-443A-4FBB-A2A6-124E5A7BFF00}"/>
    <cellStyle name="SAPBEXexcCritical6 5 2 3" xfId="8336" xr:uid="{BD6BACF3-9C43-407D-9126-1FB50992B0FB}"/>
    <cellStyle name="SAPBEXexcCritical6 5 2 4" xfId="9588" xr:uid="{3574DF20-798A-428F-A638-8B764288C107}"/>
    <cellStyle name="SAPBEXexcCritical6 5 2 5" xfId="10822" xr:uid="{58375993-4F87-448A-A50C-3EA8AA85D380}"/>
    <cellStyle name="SAPBEXexcCritical6 5 2 6" xfId="11981" xr:uid="{05F13CBB-20CD-4AC1-B585-69490580E1EF}"/>
    <cellStyle name="SAPBEXexcCritical6 5 2 7" xfId="13109" xr:uid="{78DCCAF6-7279-455E-BCD3-914D4F21F354}"/>
    <cellStyle name="SAPBEXexcCritical6 5 2 8" xfId="14216" xr:uid="{EDBBCD5F-E31B-4BC8-9E8F-FC377A56C15D}"/>
    <cellStyle name="SAPBEXexcCritical6 5 2 9" xfId="15122" xr:uid="{FE01A682-5E6E-4D8B-9187-3F9AC27EB38A}"/>
    <cellStyle name="SAPBEXexcCritical6 5 3" xfId="4246" xr:uid="{1815231B-DDB8-413B-9F80-E1B525BB1B95}"/>
    <cellStyle name="SAPBEXexcCritical6 5 4" xfId="3206" xr:uid="{61657BCF-B3DF-4D19-B599-9A1BE5E8441C}"/>
    <cellStyle name="SAPBEXexcCritical6 5 5" xfId="3988" xr:uid="{F2DB1B32-875B-4E38-93EB-9224197EC9CC}"/>
    <cellStyle name="SAPBEXexcCritical6 5 6" xfId="7940" xr:uid="{846793BD-4E4A-41A1-A323-8BD37E575154}"/>
    <cellStyle name="SAPBEXexcCritical6 5 7" xfId="9198" xr:uid="{BE844D77-CC0C-4776-A4CE-CE61973F36DF}"/>
    <cellStyle name="SAPBEXexcCritical6 5 8" xfId="10437" xr:uid="{9589BEDE-DF31-4A80-9DE2-7BA9636477CA}"/>
    <cellStyle name="SAPBEXexcCritical6 5 9" xfId="3057" xr:uid="{DDC84FD4-BA77-4E17-8BCC-21D52DBD2A2F}"/>
    <cellStyle name="SAPBEXexcCritical6 6" xfId="1630" xr:uid="{00000000-0005-0000-0000-000076070000}"/>
    <cellStyle name="SAPBEXexcCritical6 6 10" xfId="8529" xr:uid="{1B8AD2C8-8D5E-4993-BD70-B59A21039711}"/>
    <cellStyle name="SAPBEXexcCritical6 6 11" xfId="13854" xr:uid="{575C64FA-60C0-44E9-A757-D71A3789620D}"/>
    <cellStyle name="SAPBEXexcCritical6 6 12" xfId="12384" xr:uid="{FED00247-9F2D-485C-A884-812896F74DE7}"/>
    <cellStyle name="SAPBEXexcCritical6 6 2" xfId="5647" xr:uid="{7186A7A1-7F9B-49DD-BF1C-7792D15EABD0}"/>
    <cellStyle name="SAPBEXexcCritical6 6 2 10" xfId="15715" xr:uid="{2C58441C-CB65-4F65-8D54-831843640BDF}"/>
    <cellStyle name="SAPBEXexcCritical6 6 2 2" xfId="7116" xr:uid="{F09523F0-B51C-4289-AE20-2E8DF24FF9F1}"/>
    <cellStyle name="SAPBEXexcCritical6 6 2 3" xfId="8337" xr:uid="{DFEE0DEC-609D-4C69-8611-9FDA52E62A6D}"/>
    <cellStyle name="SAPBEXexcCritical6 6 2 4" xfId="9589" xr:uid="{1B808D3B-3FB4-482A-BC51-4AF0088E20D5}"/>
    <cellStyle name="SAPBEXexcCritical6 6 2 5" xfId="10823" xr:uid="{09C45864-68F9-4B30-BFFC-B7D350673C50}"/>
    <cellStyle name="SAPBEXexcCritical6 6 2 6" xfId="11982" xr:uid="{EE90F0C5-7324-4816-9E53-03B47A4B4D9E}"/>
    <cellStyle name="SAPBEXexcCritical6 6 2 7" xfId="13110" xr:uid="{13BCDE7F-436C-4160-BD8C-14970ED9EEAB}"/>
    <cellStyle name="SAPBEXexcCritical6 6 2 8" xfId="14217" xr:uid="{A92A45C5-909C-4184-86DA-C10F41ADA368}"/>
    <cellStyle name="SAPBEXexcCritical6 6 2 9" xfId="15123" xr:uid="{89C0FD5A-1E05-4327-A2DD-E10D75A6C4E8}"/>
    <cellStyle name="SAPBEXexcCritical6 6 3" xfId="4247" xr:uid="{0884D8F3-5D19-44CB-B971-627EFE899ED9}"/>
    <cellStyle name="SAPBEXexcCritical6 6 4" xfId="5033" xr:uid="{CEB5C061-E0DC-458C-87F6-606AF2D21BAC}"/>
    <cellStyle name="SAPBEXexcCritical6 6 5" xfId="6722" xr:uid="{483D9718-D7A8-47A8-9CC3-F365B929F812}"/>
    <cellStyle name="SAPBEXexcCritical6 6 6" xfId="7009" xr:uid="{768532FF-293F-47E2-8017-799572ED00BF}"/>
    <cellStyle name="SAPBEXexcCritical6 6 7" xfId="7908" xr:uid="{01A8AFF2-9634-46AB-9981-117843E706BE}"/>
    <cellStyle name="SAPBEXexcCritical6 6 8" xfId="9174" xr:uid="{87BD6AA6-A894-445E-9A61-26691657CE5F}"/>
    <cellStyle name="SAPBEXexcCritical6 6 9" xfId="11633" xr:uid="{66AA5AC2-0B05-4FFA-8DE9-888A5DE6B710}"/>
    <cellStyle name="SAPBEXexcCritical6 7" xfId="1631" xr:uid="{00000000-0005-0000-0000-000077070000}"/>
    <cellStyle name="SAPBEXexcCritical6 7 10" xfId="12726" xr:uid="{3BC547B1-7682-4F52-9AF7-830832A437AF}"/>
    <cellStyle name="SAPBEXexcCritical6 7 11" xfId="13001" xr:uid="{C0BC3F1D-418D-4E93-A314-62E6C6F3405E}"/>
    <cellStyle name="SAPBEXexcCritical6 7 12" xfId="14795" xr:uid="{44A8313C-5AE6-4970-8C06-72081AC94214}"/>
    <cellStyle name="SAPBEXexcCritical6 7 2" xfId="5648" xr:uid="{A5722BE0-9664-4A7F-8D43-8FA016C0A8F8}"/>
    <cellStyle name="SAPBEXexcCritical6 7 2 10" xfId="15716" xr:uid="{59A2CD02-56E7-4971-9148-FBE9D7314B34}"/>
    <cellStyle name="SAPBEXexcCritical6 7 2 2" xfId="7117" xr:uid="{D6ECFCF2-1BC0-4DBC-98E3-5B6100105684}"/>
    <cellStyle name="SAPBEXexcCritical6 7 2 3" xfId="8338" xr:uid="{F1496C74-71C5-4055-8204-2FADC9045658}"/>
    <cellStyle name="SAPBEXexcCritical6 7 2 4" xfId="9590" xr:uid="{C2EEC0C2-3FF1-42B1-B725-A5A3D45C86EC}"/>
    <cellStyle name="SAPBEXexcCritical6 7 2 5" xfId="10824" xr:uid="{6945EC42-7FA3-43D9-A37F-9614D02769AA}"/>
    <cellStyle name="SAPBEXexcCritical6 7 2 6" xfId="11983" xr:uid="{BBA7FAB9-3C0F-4481-A330-1F28B106B7E9}"/>
    <cellStyle name="SAPBEXexcCritical6 7 2 7" xfId="13111" xr:uid="{F8E6072A-8DE8-4720-85D8-3C8FDD4E738F}"/>
    <cellStyle name="SAPBEXexcCritical6 7 2 8" xfId="14218" xr:uid="{127ECCA7-7365-4B6B-AFDD-5A03A1D3507B}"/>
    <cellStyle name="SAPBEXexcCritical6 7 2 9" xfId="15124" xr:uid="{3337472F-9351-47B6-ABE4-6D47164B95B7}"/>
    <cellStyle name="SAPBEXexcCritical6 7 3" xfId="4248" xr:uid="{4736013C-8C68-440B-AA5C-93D23D56C9B1}"/>
    <cellStyle name="SAPBEXexcCritical6 7 4" xfId="3205" xr:uid="{4D9A22E9-3B93-4125-A5B9-7649CFE2A7B6}"/>
    <cellStyle name="SAPBEXexcCritical6 7 5" xfId="5180" xr:uid="{AF1C49C3-0D14-433E-8B10-E466D61C1193}"/>
    <cellStyle name="SAPBEXexcCritical6 7 6" xfId="7010" xr:uid="{DA529C75-E318-46FE-A24C-66C764F215A4}"/>
    <cellStyle name="SAPBEXexcCritical6 7 7" xfId="9196" xr:uid="{56536501-9D0C-4F26-8D81-E34DC99A2D99}"/>
    <cellStyle name="SAPBEXexcCritical6 7 8" xfId="10435" xr:uid="{5C5753DC-911F-4040-B183-AFD85F92734F}"/>
    <cellStyle name="SAPBEXexcCritical6 7 9" xfId="11634" xr:uid="{9BA6C85C-025C-4425-A435-D0B17C0AD924}"/>
    <cellStyle name="SAPBEXexcCritical6 8" xfId="1632" xr:uid="{00000000-0005-0000-0000-000078070000}"/>
    <cellStyle name="SAPBEXexcCritical6 8 10" xfId="8530" xr:uid="{45208392-E4C3-46C5-95F7-CD87792EBB02}"/>
    <cellStyle name="SAPBEXexcCritical6 8 11" xfId="13853" xr:uid="{F4D0C6CE-E54F-41FC-9C0D-AC0FF808081D}"/>
    <cellStyle name="SAPBEXexcCritical6 8 12" xfId="14105" xr:uid="{B718F5A6-EABB-4502-B85B-D27D1C0784E8}"/>
    <cellStyle name="SAPBEXexcCritical6 8 2" xfId="5649" xr:uid="{E37550B0-43C0-465E-81FF-F7D74BE976A6}"/>
    <cellStyle name="SAPBEXexcCritical6 8 2 10" xfId="15717" xr:uid="{460D2063-EA79-43C6-8C0E-B91C68FE0404}"/>
    <cellStyle name="SAPBEXexcCritical6 8 2 2" xfId="7118" xr:uid="{113A32E5-E29B-44AA-8CA2-5134C08B037D}"/>
    <cellStyle name="SAPBEXexcCritical6 8 2 3" xfId="8339" xr:uid="{516D12FD-5506-4FF6-BAA6-CE8361F1CED4}"/>
    <cellStyle name="SAPBEXexcCritical6 8 2 4" xfId="9591" xr:uid="{5D0E4170-6219-423C-A3F9-C7C553C6DB96}"/>
    <cellStyle name="SAPBEXexcCritical6 8 2 5" xfId="10825" xr:uid="{A2D64281-BD5E-4929-875C-0800A7538276}"/>
    <cellStyle name="SAPBEXexcCritical6 8 2 6" xfId="11984" xr:uid="{778D99BC-CD35-4620-9B88-02F3B22B93CA}"/>
    <cellStyle name="SAPBEXexcCritical6 8 2 7" xfId="13112" xr:uid="{7541436F-329F-452A-A03F-70028B56AA5B}"/>
    <cellStyle name="SAPBEXexcCritical6 8 2 8" xfId="14219" xr:uid="{99B3601B-68D7-419B-8994-43AA0F4FA7F1}"/>
    <cellStyle name="SAPBEXexcCritical6 8 2 9" xfId="15125" xr:uid="{07A435CD-21DF-46B6-AF32-EAD83E172E4A}"/>
    <cellStyle name="SAPBEXexcCritical6 8 3" xfId="4249" xr:uid="{EA38A619-309E-46DB-BC01-D69A1214D47C}"/>
    <cellStyle name="SAPBEXexcCritical6 8 4" xfId="5032" xr:uid="{7A16E58A-254C-47AE-AABC-D306511EE7EF}"/>
    <cellStyle name="SAPBEXexcCritical6 8 5" xfId="6721" xr:uid="{4744EA31-CE52-4A6D-B12A-19400E5E8EEC}"/>
    <cellStyle name="SAPBEXexcCritical6 8 6" xfId="7011" xr:uid="{EC7013F8-8AEC-489D-9C6A-BE38A4D2CDDD}"/>
    <cellStyle name="SAPBEXexcCritical6 8 7" xfId="7898" xr:uid="{BEC46F60-008B-4F49-A238-55C67D21501E}"/>
    <cellStyle name="SAPBEXexcCritical6 8 8" xfId="9479" xr:uid="{51CE7F88-FCFD-4666-854C-30A64A1D3EC2}"/>
    <cellStyle name="SAPBEXexcCritical6 8 9" xfId="10412" xr:uid="{11F45C50-3867-443C-B9DE-F2714A8332B1}"/>
    <cellStyle name="SAPBEXexcCritical6 9" xfId="1633" xr:uid="{00000000-0005-0000-0000-000079070000}"/>
    <cellStyle name="SAPBEXexcCritical6 9 10" xfId="12725" xr:uid="{F1451886-B535-4F19-811F-F78D7231BF5C}"/>
    <cellStyle name="SAPBEXexcCritical6 9 11" xfId="13002" xr:uid="{6C4369FC-0699-4FC8-8149-4D8C4878EA26}"/>
    <cellStyle name="SAPBEXexcCritical6 9 12" xfId="14794" xr:uid="{60D931A2-FE32-43B8-9EE5-A9A99DC49F4D}"/>
    <cellStyle name="SAPBEXexcCritical6 9 2" xfId="5650" xr:uid="{67E19389-067E-41C1-94C6-ECC98FD41852}"/>
    <cellStyle name="SAPBEXexcCritical6 9 2 10" xfId="15718" xr:uid="{9FF33AA7-2BE6-4E0E-B400-58E30DB60C92}"/>
    <cellStyle name="SAPBEXexcCritical6 9 2 2" xfId="7119" xr:uid="{F43A4617-D8AC-4047-BA5D-C573110818E4}"/>
    <cellStyle name="SAPBEXexcCritical6 9 2 3" xfId="8340" xr:uid="{BB2E37DE-830B-486B-81FE-EB053A21180B}"/>
    <cellStyle name="SAPBEXexcCritical6 9 2 4" xfId="9592" xr:uid="{479FFF27-96B7-4CB8-A411-D714BEE09D58}"/>
    <cellStyle name="SAPBEXexcCritical6 9 2 5" xfId="10826" xr:uid="{D218FDB1-5AC7-41C3-8612-CC7CE8C17271}"/>
    <cellStyle name="SAPBEXexcCritical6 9 2 6" xfId="11985" xr:uid="{9376C0C9-7D97-4535-81FD-A30E21AAFEDB}"/>
    <cellStyle name="SAPBEXexcCritical6 9 2 7" xfId="13113" xr:uid="{3BC7EF5E-A964-4E06-862D-FA60A87E5856}"/>
    <cellStyle name="SAPBEXexcCritical6 9 2 8" xfId="14220" xr:uid="{20D22461-3D80-42D1-B6D6-1F56C573A432}"/>
    <cellStyle name="SAPBEXexcCritical6 9 2 9" xfId="15126" xr:uid="{F0251C18-4B40-4085-BB8A-94B07C691807}"/>
    <cellStyle name="SAPBEXexcCritical6 9 3" xfId="4250" xr:uid="{647905E2-5383-4DD2-8934-454C85F82528}"/>
    <cellStyle name="SAPBEXexcCritical6 9 4" xfId="3204" xr:uid="{D6EE5A6E-3C0A-4836-BB62-5A0837009624}"/>
    <cellStyle name="SAPBEXexcCritical6 9 5" xfId="5216" xr:uid="{DDCCC6AB-9AFC-4F62-88C9-DFD4EA7124C2}"/>
    <cellStyle name="SAPBEXexcCritical6 9 6" xfId="6307" xr:uid="{60F1785F-6684-4523-9CCA-80918B12E33A}"/>
    <cellStyle name="SAPBEXexcCritical6 9 7" xfId="9195" xr:uid="{06C433F0-4886-4D1B-AC96-682BA0ACE744}"/>
    <cellStyle name="SAPBEXexcCritical6 9 8" xfId="10434" xr:uid="{1CBCF24E-4FA5-4E2B-ADF5-2AD9237C24EF}"/>
    <cellStyle name="SAPBEXexcCritical6 9 9" xfId="11632" xr:uid="{4EC15CC1-E894-4875-8451-5E36353E5F17}"/>
    <cellStyle name="SAPBEXexcCritical6_gxaccion, 68" xfId="1634" xr:uid="{00000000-0005-0000-0000-00007A070000}"/>
    <cellStyle name="SAPBEXexcGood1" xfId="1635" xr:uid="{00000000-0005-0000-0000-00007B070000}"/>
    <cellStyle name="SAPBEXexcGood1 10" xfId="1636" xr:uid="{00000000-0005-0000-0000-00007C070000}"/>
    <cellStyle name="SAPBEXexcGood1 10 10" xfId="10166" xr:uid="{DFBA0D5C-CA88-477A-85F8-CFEAC8A14E23}"/>
    <cellStyle name="SAPBEXexcGood1 10 11" xfId="13004" xr:uid="{C9DCC91D-C3C5-4F25-9DF8-52249FCDB2F9}"/>
    <cellStyle name="SAPBEXexcGood1 10 12" xfId="13839" xr:uid="{D7401B45-88A3-48C3-A171-B4442A966E36}"/>
    <cellStyle name="SAPBEXexcGood1 10 2" xfId="5651" xr:uid="{D0AD4BE9-67EA-4076-9A2B-5DC9C4935D56}"/>
    <cellStyle name="SAPBEXexcGood1 10 2 10" xfId="15719" xr:uid="{80E57028-F30E-4D08-B822-C72A65EB58D3}"/>
    <cellStyle name="SAPBEXexcGood1 10 2 2" xfId="7120" xr:uid="{0F3ACA0F-3245-4030-B5F4-288BFBC115FA}"/>
    <cellStyle name="SAPBEXexcGood1 10 2 3" xfId="8341" xr:uid="{67BAEDAD-220A-4BC9-8323-9AE8796AFBFE}"/>
    <cellStyle name="SAPBEXexcGood1 10 2 4" xfId="9593" xr:uid="{7DB6884F-C701-40CE-9CE2-2A2FD9125062}"/>
    <cellStyle name="SAPBEXexcGood1 10 2 5" xfId="10827" xr:uid="{4CCD8310-0DA4-4CAA-89D7-8F8745C8B7DA}"/>
    <cellStyle name="SAPBEXexcGood1 10 2 6" xfId="11986" xr:uid="{711EDEDB-21E5-4A7A-AD07-7FEAD17ED4F1}"/>
    <cellStyle name="SAPBEXexcGood1 10 2 7" xfId="13114" xr:uid="{FC08F8B2-19CD-4ABA-869F-FAA726244F6D}"/>
    <cellStyle name="SAPBEXexcGood1 10 2 8" xfId="14221" xr:uid="{279F20C7-DB26-411D-9161-35B35C84EE8C}"/>
    <cellStyle name="SAPBEXexcGood1 10 2 9" xfId="15127" xr:uid="{4BA6112B-54FD-449D-83CD-9B8702BCF8A3}"/>
    <cellStyle name="SAPBEXexcGood1 10 3" xfId="4252" xr:uid="{E06671F5-3250-445D-81A8-1FD7722871CD}"/>
    <cellStyle name="SAPBEXexcGood1 10 4" xfId="3202" xr:uid="{A1CB943B-021D-43CC-8BE4-4F50A7724C4E}"/>
    <cellStyle name="SAPBEXexcGood1 10 5" xfId="3042" xr:uid="{A63192CC-5316-4986-A4E2-EE8BE2469E06}"/>
    <cellStyle name="SAPBEXexcGood1 10 6" xfId="7830" xr:uid="{342C9707-033B-4EFE-934E-4C0B4E39804E}"/>
    <cellStyle name="SAPBEXexcGood1 10 7" xfId="6667" xr:uid="{41853D66-3267-4F1B-AF40-A11A636A95DB}"/>
    <cellStyle name="SAPBEXexcGood1 10 8" xfId="9480" xr:uid="{189DA712-B2AE-410D-A7FC-048F3629AF96}"/>
    <cellStyle name="SAPBEXexcGood1 10 9" xfId="10974" xr:uid="{A140EAB7-DC9F-45BB-83A0-C9FA3AA932BF}"/>
    <cellStyle name="SAPBEXexcGood1 11" xfId="1637" xr:uid="{00000000-0005-0000-0000-00007D070000}"/>
    <cellStyle name="SAPBEXexcGood1 11 10" xfId="10165" xr:uid="{E5713946-D14C-45A8-9C0F-A5D7E5E4D8CD}"/>
    <cellStyle name="SAPBEXexcGood1 11 11" xfId="13852" xr:uid="{5863909E-3A8D-4BEE-B01D-45CFB23DDB34}"/>
    <cellStyle name="SAPBEXexcGood1 11 12" xfId="14106" xr:uid="{77AAA8A0-763F-4F80-BC2C-FDD482650F31}"/>
    <cellStyle name="SAPBEXexcGood1 11 2" xfId="5652" xr:uid="{75588E02-9A30-44C8-8ADB-C9CB832CC0F3}"/>
    <cellStyle name="SAPBEXexcGood1 11 2 10" xfId="15720" xr:uid="{6FC9B245-667C-4215-9F80-2809CDBE868E}"/>
    <cellStyle name="SAPBEXexcGood1 11 2 2" xfId="7121" xr:uid="{7E35A08C-E124-49A3-920A-1D1E1C949F2B}"/>
    <cellStyle name="SAPBEXexcGood1 11 2 3" xfId="8342" xr:uid="{4D674209-8265-41A8-9A00-F4883D7CED85}"/>
    <cellStyle name="SAPBEXexcGood1 11 2 4" xfId="9594" xr:uid="{E027E861-47B4-4EDA-8B0A-4B85B907620B}"/>
    <cellStyle name="SAPBEXexcGood1 11 2 5" xfId="10828" xr:uid="{79692344-7265-44E2-A699-DD0D50D6ABA8}"/>
    <cellStyle name="SAPBEXexcGood1 11 2 6" xfId="11987" xr:uid="{7D490F6D-4245-4B1E-AEF7-F00F55D778B4}"/>
    <cellStyle name="SAPBEXexcGood1 11 2 7" xfId="13115" xr:uid="{380346C2-6F81-443E-A1C4-B27377FA05F8}"/>
    <cellStyle name="SAPBEXexcGood1 11 2 8" xfId="14222" xr:uid="{5BE7CF04-E225-4FA6-A8C9-A6734944DB57}"/>
    <cellStyle name="SAPBEXexcGood1 11 2 9" xfId="15128" xr:uid="{B01FE225-1CC1-493F-A707-E3E4EFEB6364}"/>
    <cellStyle name="SAPBEXexcGood1 11 3" xfId="4253" xr:uid="{1A26E962-FB33-4BCE-9EFD-FBE5ED9DDDCF}"/>
    <cellStyle name="SAPBEXexcGood1 11 4" xfId="3201" xr:uid="{3A222ED4-0B98-4C7A-AE6F-AE4B126E104E}"/>
    <cellStyle name="SAPBEXexcGood1 11 5" xfId="6720" xr:uid="{93EE25B6-6D90-4560-B7E4-0E7B98C9C49F}"/>
    <cellStyle name="SAPBEXexcGood1 11 6" xfId="7829" xr:uid="{02FF4948-5359-484D-812B-E53FB054C737}"/>
    <cellStyle name="SAPBEXexcGood1 11 7" xfId="8223" xr:uid="{E498ECFF-3B8B-45A0-88DB-6D01FBA9671B}"/>
    <cellStyle name="SAPBEXexcGood1 11 8" xfId="9481" xr:uid="{80D1F606-3D13-4C2B-8637-E3EB251C1BD3}"/>
    <cellStyle name="SAPBEXexcGood1 11 9" xfId="11630" xr:uid="{DACCCA57-CF43-428B-A650-CCA5CF6BE7DB}"/>
    <cellStyle name="SAPBEXexcGood1 12" xfId="2703" xr:uid="{00000000-0005-0000-0000-00007E070000}"/>
    <cellStyle name="SAPBEXexcGood1 13" xfId="2724" xr:uid="{00000000-0005-0000-0000-00007F070000}"/>
    <cellStyle name="SAPBEXexcGood1 14" xfId="2793" xr:uid="{C895AAC5-D68F-4DC1-BFB0-3876C8775106}"/>
    <cellStyle name="SAPBEXexcGood1 15" xfId="2845" xr:uid="{EEB7E5BC-2E21-4C4B-B8B1-C219129B9842}"/>
    <cellStyle name="SAPBEXexcGood1 16" xfId="2883" xr:uid="{5971AEB0-2123-4A7B-BF8F-6F5897029D3A}"/>
    <cellStyle name="SAPBEXexcGood1 17" xfId="2927" xr:uid="{63010DD0-E427-47A8-B388-B17CD5FBA8B6}"/>
    <cellStyle name="SAPBEXexcGood1 18" xfId="2971" xr:uid="{D6F5096E-9D9A-43EB-B137-5CDA564FE759}"/>
    <cellStyle name="SAPBEXexcGood1 19" xfId="4251" xr:uid="{D5A226ED-7199-4CAC-A144-BC959457C356}"/>
    <cellStyle name="SAPBEXexcGood1 2" xfId="1638" xr:uid="{00000000-0005-0000-0000-000080070000}"/>
    <cellStyle name="SAPBEXexcGood1 2 10" xfId="10975" xr:uid="{E9801AA5-6000-428D-A6FC-BF08A1E71AC9}"/>
    <cellStyle name="SAPBEXexcGood1 2 11" xfId="8730" xr:uid="{A17F9715-4724-4790-9B51-6C00AD6BC46A}"/>
    <cellStyle name="SAPBEXexcGood1 2 12" xfId="13851" xr:uid="{AB74FFBD-7CF2-4EAA-9439-148EA517BBCF}"/>
    <cellStyle name="SAPBEXexcGood1 2 13" xfId="14107" xr:uid="{34313B97-880B-4733-8A11-9ADD0EBDBF23}"/>
    <cellStyle name="SAPBEXexcGood1 2 2" xfId="1639" xr:uid="{00000000-0005-0000-0000-000081070000}"/>
    <cellStyle name="SAPBEXexcGood1 2 2 10" xfId="10164" xr:uid="{FC331288-C69B-443E-B34A-1796C83857B0}"/>
    <cellStyle name="SAPBEXexcGood1 2 2 11" xfId="13005" xr:uid="{5261FD1B-2548-4622-B2A0-1350A6433AAD}"/>
    <cellStyle name="SAPBEXexcGood1 2 2 12" xfId="14108" xr:uid="{CBE88A6E-9188-4763-BB35-A25A6FAA58EF}"/>
    <cellStyle name="SAPBEXexcGood1 2 2 2" xfId="1640" xr:uid="{00000000-0005-0000-0000-000082070000}"/>
    <cellStyle name="SAPBEXexcGood1 2 2 2 10" xfId="12723" xr:uid="{533FB7AF-EA8E-491C-ABF9-2B59E252DA13}"/>
    <cellStyle name="SAPBEXexcGood1 2 2 2 11" xfId="13006" xr:uid="{A8123E68-07C6-41B0-88C1-EDEFF1AE0F5E}"/>
    <cellStyle name="SAPBEXexcGood1 2 2 2 12" xfId="14792" xr:uid="{1F1C927C-F6A9-4BA0-AD0C-F640EC1FCAE4}"/>
    <cellStyle name="SAPBEXexcGood1 2 2 2 2" xfId="5654" xr:uid="{EEF25EC8-671A-4BB6-8199-5CAB9EF5987A}"/>
    <cellStyle name="SAPBEXexcGood1 2 2 2 2 10" xfId="15722" xr:uid="{EE4BDA67-D680-493E-A12F-B6F5BC59554B}"/>
    <cellStyle name="SAPBEXexcGood1 2 2 2 2 2" xfId="7123" xr:uid="{9B8150AD-E406-485B-ACC4-B11C78D391F8}"/>
    <cellStyle name="SAPBEXexcGood1 2 2 2 2 3" xfId="8344" xr:uid="{E907E00E-723E-4307-9CEA-58065DD52D18}"/>
    <cellStyle name="SAPBEXexcGood1 2 2 2 2 4" xfId="9596" xr:uid="{21674036-C958-4E2D-80C7-0CB83E4D11D1}"/>
    <cellStyle name="SAPBEXexcGood1 2 2 2 2 5" xfId="10830" xr:uid="{2BEE319E-B078-4FE0-9F56-08E84D15C139}"/>
    <cellStyle name="SAPBEXexcGood1 2 2 2 2 6" xfId="11989" xr:uid="{299A119F-76B5-48DF-91BE-4AD910181C41}"/>
    <cellStyle name="SAPBEXexcGood1 2 2 2 2 7" xfId="13117" xr:uid="{ACD6E59E-67ED-47F8-8902-692FC33CFD9D}"/>
    <cellStyle name="SAPBEXexcGood1 2 2 2 2 8" xfId="14224" xr:uid="{BB81E590-9A84-4A4A-9D52-93413E4CFF38}"/>
    <cellStyle name="SAPBEXexcGood1 2 2 2 2 9" xfId="15130" xr:uid="{1FF53FBC-CE58-461F-9C22-F82B995135B8}"/>
    <cellStyle name="SAPBEXexcGood1 2 2 2 3" xfId="4256" xr:uid="{21169040-0636-42F8-8494-8F9FA4BE4AD2}"/>
    <cellStyle name="SAPBEXexcGood1 2 2 2 4" xfId="5030" xr:uid="{5F922852-F304-4C01-98D3-F1A890D24D32}"/>
    <cellStyle name="SAPBEXexcGood1 2 2 2 5" xfId="3989" xr:uid="{C96B0124-5DA6-4661-BBB0-081565C8EECA}"/>
    <cellStyle name="SAPBEXexcGood1 2 2 2 6" xfId="7014" xr:uid="{77CA1960-154A-4017-87EB-C1EC853AA3A2}"/>
    <cellStyle name="SAPBEXexcGood1 2 2 2 7" xfId="9193" xr:uid="{A4BB5DED-5B53-42CC-ADD5-2FB97DCE3F5C}"/>
    <cellStyle name="SAPBEXexcGood1 2 2 2 8" xfId="10432" xr:uid="{F332F9CA-E559-48E9-9A76-BD56DEA2FC45}"/>
    <cellStyle name="SAPBEXexcGood1 2 2 2 9" xfId="10977" xr:uid="{A61C52E7-8E91-404E-B085-292831C8AF9F}"/>
    <cellStyle name="SAPBEXexcGood1 2 2 3" xfId="4255" xr:uid="{CF32DC2B-A943-45E4-AF0D-F17C61B6AFDE}"/>
    <cellStyle name="SAPBEXexcGood1 2 2 4" xfId="5031" xr:uid="{190947DE-1F7F-4201-8438-FF793C1CC859}"/>
    <cellStyle name="SAPBEXexcGood1 2 2 5" xfId="5181" xr:uid="{4EA7CEA4-33A6-44FB-A3D9-584CAB9F972D}"/>
    <cellStyle name="SAPBEXexcGood1 2 2 6" xfId="7013" xr:uid="{803DF289-2AA7-4EAE-B461-E30DEF70839D}"/>
    <cellStyle name="SAPBEXexcGood1 2 2 7" xfId="8224" xr:uid="{90FB11F6-9F09-4212-A07F-367D22B8864F}"/>
    <cellStyle name="SAPBEXexcGood1 2 2 8" xfId="9483" xr:uid="{FEFF5690-3617-4C51-822A-792038220C24}"/>
    <cellStyle name="SAPBEXexcGood1 2 2 9" xfId="10976" xr:uid="{FFEB8E7D-60FF-4802-A09C-F934C8B2AA19}"/>
    <cellStyle name="SAPBEXexcGood1 2 3" xfId="5653" xr:uid="{E3E9D2B5-087B-4EAC-AFE8-361FE41635DA}"/>
    <cellStyle name="SAPBEXexcGood1 2 3 10" xfId="15721" xr:uid="{30CA1610-E6F7-464C-9935-A962CDF14E8A}"/>
    <cellStyle name="SAPBEXexcGood1 2 3 2" xfId="7122" xr:uid="{D2D26485-DE89-4344-B92A-FEB25B3A3C4F}"/>
    <cellStyle name="SAPBEXexcGood1 2 3 3" xfId="8343" xr:uid="{1E54C760-AA25-4243-9114-50D9A4128011}"/>
    <cellStyle name="SAPBEXexcGood1 2 3 4" xfId="9595" xr:uid="{C83CD2B3-BAA8-4174-843C-39D15250619B}"/>
    <cellStyle name="SAPBEXexcGood1 2 3 5" xfId="10829" xr:uid="{BE954B48-DA63-483E-954E-AC96432C4ECB}"/>
    <cellStyle name="SAPBEXexcGood1 2 3 6" xfId="11988" xr:uid="{DDDBA1AD-F7E5-4434-AA6B-6C7B79A284D4}"/>
    <cellStyle name="SAPBEXexcGood1 2 3 7" xfId="13116" xr:uid="{4303F0C0-143C-49BF-8402-FE15865056A3}"/>
    <cellStyle name="SAPBEXexcGood1 2 3 8" xfId="14223" xr:uid="{4B8B8507-F7A4-48EA-B37E-252513088AE5}"/>
    <cellStyle name="SAPBEXexcGood1 2 3 9" xfId="15129" xr:uid="{B3D713BA-FE3A-429F-86F9-6686FFD2B179}"/>
    <cellStyle name="SAPBEXexcGood1 2 4" xfId="4254" xr:uid="{A6127F4F-C7B9-4F8F-A4EA-35D715B018CD}"/>
    <cellStyle name="SAPBEXexcGood1 2 5" xfId="3077" xr:uid="{AC5EE860-1761-491B-BDFC-7399ADF42D96}"/>
    <cellStyle name="SAPBEXexcGood1 2 6" xfId="6719" xr:uid="{60C42E1D-6167-4C3B-AF37-D52827E6A18E}"/>
    <cellStyle name="SAPBEXexcGood1 2 7" xfId="7012" xr:uid="{BF42835A-F1B5-40AC-93F1-5DFADF8B2CDB}"/>
    <cellStyle name="SAPBEXexcGood1 2 8" xfId="8222" xr:uid="{784E742E-F616-496F-9B84-1E9860132C00}"/>
    <cellStyle name="SAPBEXexcGood1 2 9" xfId="9482" xr:uid="{26D5D070-BD56-4977-AA9A-78914A6740A2}"/>
    <cellStyle name="SAPBEXexcGood1 20" xfId="3203" xr:uid="{AF5065C8-C527-422B-89C0-8EC9C43A07B9}"/>
    <cellStyle name="SAPBEXexcGood1 21" xfId="5209" xr:uid="{3069F64F-29E9-4853-82AF-14AA91101380}"/>
    <cellStyle name="SAPBEXexcGood1 22" xfId="7831" xr:uid="{289BAE6C-1335-484B-AE77-695CF75DBDAE}"/>
    <cellStyle name="SAPBEXexcGood1 23" xfId="9194" xr:uid="{8764D1FA-E108-4C51-8879-0D37AF589DEE}"/>
    <cellStyle name="SAPBEXexcGood1 24" xfId="10433" xr:uid="{B47786E1-E9BE-49F9-8FC6-6B0B80215DD1}"/>
    <cellStyle name="SAPBEXexcGood1 25" xfId="11631" xr:uid="{4A5CAB74-B0B0-4D9B-BF4C-448FD805301E}"/>
    <cellStyle name="SAPBEXexcGood1 26" xfId="12724" xr:uid="{1B3C4FF5-454D-473A-B7BB-F3EA7131797D}"/>
    <cellStyle name="SAPBEXexcGood1 27" xfId="13003" xr:uid="{65774780-9182-4811-A639-1AFA6BF7727E}"/>
    <cellStyle name="SAPBEXexcGood1 28" xfId="14793" xr:uid="{1311A192-17CF-4206-A9C5-BFD79E9154AD}"/>
    <cellStyle name="SAPBEXexcGood1 29" xfId="15882" xr:uid="{622E0F22-AB77-4CF9-90BA-56DC1F3EEB3B}"/>
    <cellStyle name="SAPBEXexcGood1 3" xfId="1641" xr:uid="{00000000-0005-0000-0000-000083070000}"/>
    <cellStyle name="SAPBEXexcGood1 3 10" xfId="12722" xr:uid="{72C59C6E-D44E-4914-AE8D-BF7DC1DE1BEF}"/>
    <cellStyle name="SAPBEXexcGood1 3 11" xfId="13007" xr:uid="{F164E944-FB7D-494C-88F5-04C4D3E643D5}"/>
    <cellStyle name="SAPBEXexcGood1 3 12" xfId="14791" xr:uid="{D5F29114-053C-48A1-B278-9EB882939CEF}"/>
    <cellStyle name="SAPBEXexcGood1 3 2" xfId="5655" xr:uid="{C53B3A0D-DDD9-4A5B-8B4A-D3E8396D99E7}"/>
    <cellStyle name="SAPBEXexcGood1 3 2 10" xfId="15723" xr:uid="{0246F465-819A-4E47-BD0B-1B4FEC0CE230}"/>
    <cellStyle name="SAPBEXexcGood1 3 2 2" xfId="7124" xr:uid="{96A43793-3537-46FA-A61F-2079FE7D8142}"/>
    <cellStyle name="SAPBEXexcGood1 3 2 3" xfId="8345" xr:uid="{AAF38E2F-9A78-4A55-9CA4-82B761E6ADEB}"/>
    <cellStyle name="SAPBEXexcGood1 3 2 4" xfId="9597" xr:uid="{644F15CB-C58F-431F-9D17-31AD5786D2EA}"/>
    <cellStyle name="SAPBEXexcGood1 3 2 5" xfId="10831" xr:uid="{B4CE9F36-1847-44A6-AF3D-51C8BD5F85F2}"/>
    <cellStyle name="SAPBEXexcGood1 3 2 6" xfId="11990" xr:uid="{81BAAC64-AB6A-48C2-93C8-85E84BE388A9}"/>
    <cellStyle name="SAPBEXexcGood1 3 2 7" xfId="13118" xr:uid="{39735312-31FD-407E-A73A-0B4E8C478336}"/>
    <cellStyle name="SAPBEXexcGood1 3 2 8" xfId="14225" xr:uid="{82974DB8-29BB-4F01-AD00-D2889AAED781}"/>
    <cellStyle name="SAPBEXexcGood1 3 2 9" xfId="15131" xr:uid="{B3E02323-40B6-4A65-AED1-C1B2A0A46D1B}"/>
    <cellStyle name="SAPBEXexcGood1 3 3" xfId="4257" xr:uid="{4A2FBCD1-E5B4-4F8E-B993-BB2155C968D3}"/>
    <cellStyle name="SAPBEXexcGood1 3 4" xfId="5029" xr:uid="{CE3A3753-6783-4CBB-A248-17219FED975B}"/>
    <cellStyle name="SAPBEXexcGood1 3 5" xfId="5217" xr:uid="{E718C704-242F-49CC-AC41-7A52D12167E5}"/>
    <cellStyle name="SAPBEXexcGood1 3 6" xfId="3283" xr:uid="{2566E8FF-65DE-48B0-8B63-54D8D12DDC8F}"/>
    <cellStyle name="SAPBEXexcGood1 3 7" xfId="9192" xr:uid="{F612B50B-7520-4EA5-A39A-12E275AD0069}"/>
    <cellStyle name="SAPBEXexcGood1 3 8" xfId="10431" xr:uid="{D29613F4-96A7-4C4D-A3DD-46AC96EE6B1A}"/>
    <cellStyle name="SAPBEXexcGood1 3 9" xfId="10979" xr:uid="{94F5229E-BCAC-45CA-8E64-AF378226FB89}"/>
    <cellStyle name="SAPBEXexcGood1 4" xfId="1642" xr:uid="{00000000-0005-0000-0000-000084070000}"/>
    <cellStyle name="SAPBEXexcGood1 4 10" xfId="8822" xr:uid="{8595B0A8-6BCB-48BA-8210-6A7656BF816C}"/>
    <cellStyle name="SAPBEXexcGood1 4 11" xfId="11210" xr:uid="{F2AC764D-3C0B-4111-AE95-09F60A71B720}"/>
    <cellStyle name="SAPBEXexcGood1 4 12" xfId="14109" xr:uid="{B6008C52-F381-433B-B035-96147464D235}"/>
    <cellStyle name="SAPBEXexcGood1 4 2" xfId="5656" xr:uid="{8D509330-D83D-4C2B-8645-B7015CA5ECCB}"/>
    <cellStyle name="SAPBEXexcGood1 4 2 10" xfId="15724" xr:uid="{30B4C608-5B7F-4C65-A0E2-DD207DEF1E8F}"/>
    <cellStyle name="SAPBEXexcGood1 4 2 2" xfId="7125" xr:uid="{B464BA67-5AB4-4FE7-BD0C-8621F3F78F24}"/>
    <cellStyle name="SAPBEXexcGood1 4 2 3" xfId="8346" xr:uid="{04A7F2E0-A672-4042-8AB1-76032F146DAD}"/>
    <cellStyle name="SAPBEXexcGood1 4 2 4" xfId="9598" xr:uid="{087E7F50-F5D2-42F5-AE8D-22E3486D5D3A}"/>
    <cellStyle name="SAPBEXexcGood1 4 2 5" xfId="10832" xr:uid="{F6861427-309E-48A5-9D78-D2ABB678DA79}"/>
    <cellStyle name="SAPBEXexcGood1 4 2 6" xfId="11991" xr:uid="{C023062E-8CEE-4961-8E73-BF5C3699E1C1}"/>
    <cellStyle name="SAPBEXexcGood1 4 2 7" xfId="13119" xr:uid="{5980E22B-480D-4F1D-AC1F-745A6EF0BA50}"/>
    <cellStyle name="SAPBEXexcGood1 4 2 8" xfId="14226" xr:uid="{16F66711-9FEE-47DA-AFB5-7FA16E494883}"/>
    <cellStyle name="SAPBEXexcGood1 4 2 9" xfId="15132" xr:uid="{5F5666BC-1E02-48AD-8995-46884F2153DE}"/>
    <cellStyle name="SAPBEXexcGood1 4 3" xfId="4258" xr:uid="{F03BC0E2-F32E-4D51-A755-02B4BA83FEA6}"/>
    <cellStyle name="SAPBEXexcGood1 4 4" xfId="5028" xr:uid="{0AA09A1B-BF8C-42BF-9F8E-FB52E8F31447}"/>
    <cellStyle name="SAPBEXexcGood1 4 5" xfId="4825" xr:uid="{C9414EC5-2AE5-4C2A-B0CB-417C3EEFF89E}"/>
    <cellStyle name="SAPBEXexcGood1 4 6" xfId="3282" xr:uid="{6D069EEB-BB7E-46AB-81BE-A489370EB1FB}"/>
    <cellStyle name="SAPBEXexcGood1 4 7" xfId="8225" xr:uid="{7E55F689-99D7-437C-9CF3-23C3F57B13C0}"/>
    <cellStyle name="SAPBEXexcGood1 4 8" xfId="9484" xr:uid="{BA7F5CA7-5005-4B15-ACF5-F9F8AEDB1EE4}"/>
    <cellStyle name="SAPBEXexcGood1 4 9" xfId="11629" xr:uid="{71CC415A-C14C-4C79-861B-AA774E9BFE7F}"/>
    <cellStyle name="SAPBEXexcGood1 5" xfId="1643" xr:uid="{00000000-0005-0000-0000-000085070000}"/>
    <cellStyle name="SAPBEXexcGood1 5 10" xfId="8823" xr:uid="{05B0775C-27B2-49DD-9CD5-9482E4039A87}"/>
    <cellStyle name="SAPBEXexcGood1 5 11" xfId="13008" xr:uid="{27F7095C-C142-4D28-B409-A5119D2D2346}"/>
    <cellStyle name="SAPBEXexcGood1 5 12" xfId="14110" xr:uid="{15ED9696-D75A-4018-8343-0BC09E718990}"/>
    <cellStyle name="SAPBEXexcGood1 5 2" xfId="5657" xr:uid="{2D7385F4-1CE1-47C1-B6B1-9C70842B1D06}"/>
    <cellStyle name="SAPBEXexcGood1 5 2 10" xfId="15725" xr:uid="{21C78387-FD39-430D-ADD2-8184915AAB77}"/>
    <cellStyle name="SAPBEXexcGood1 5 2 2" xfId="7126" xr:uid="{F3D0EF4A-70AB-46DE-8FF0-F4A8E5DB5988}"/>
    <cellStyle name="SAPBEXexcGood1 5 2 3" xfId="8347" xr:uid="{7E055A87-4A33-4A81-B2E4-524E722954B5}"/>
    <cellStyle name="SAPBEXexcGood1 5 2 4" xfId="9599" xr:uid="{F16347D3-A522-460D-A31A-815C1E6785D5}"/>
    <cellStyle name="SAPBEXexcGood1 5 2 5" xfId="10833" xr:uid="{76CC2225-AE7C-48BD-99E5-7F9A10C87B3C}"/>
    <cellStyle name="SAPBEXexcGood1 5 2 6" xfId="11992" xr:uid="{4C15BC40-28EA-4740-836A-8C04659508B4}"/>
    <cellStyle name="SAPBEXexcGood1 5 2 7" xfId="13120" xr:uid="{1FDEF600-1F52-4367-83FC-5399CB52002A}"/>
    <cellStyle name="SAPBEXexcGood1 5 2 8" xfId="14227" xr:uid="{9A1B1C2C-9302-4793-B6CC-F482A0022F54}"/>
    <cellStyle name="SAPBEXexcGood1 5 2 9" xfId="15133" xr:uid="{8919D804-E614-4210-ABB7-2789F1815DD3}"/>
    <cellStyle name="SAPBEXexcGood1 5 3" xfId="4259" xr:uid="{D749D298-F37E-419A-9E0A-0829E49E664A}"/>
    <cellStyle name="SAPBEXexcGood1 5 4" xfId="5027" xr:uid="{21AB7F58-E755-4A56-920E-F45EBE823D53}"/>
    <cellStyle name="SAPBEXexcGood1 5 5" xfId="5808" xr:uid="{FAEC8320-86E0-4FFE-A833-5A28744870D8}"/>
    <cellStyle name="SAPBEXexcGood1 5 6" xfId="3281" xr:uid="{5A98E576-CF1D-48F0-93F6-73A1CFBBCCB0}"/>
    <cellStyle name="SAPBEXexcGood1 5 7" xfId="6271" xr:uid="{DF2B66FA-E4BD-4254-B643-F05CABCC7080}"/>
    <cellStyle name="SAPBEXexcGood1 5 8" xfId="9485" xr:uid="{7F93B3D5-BEF1-4811-8EBD-F63DEDBE2F3D}"/>
    <cellStyle name="SAPBEXexcGood1 5 9" xfId="11628" xr:uid="{7F076BEE-0E41-4802-83C6-41F022FBE282}"/>
    <cellStyle name="SAPBEXexcGood1 6" xfId="1644" xr:uid="{00000000-0005-0000-0000-000086070000}"/>
    <cellStyle name="SAPBEXexcGood1 6 10" xfId="8824" xr:uid="{8012BEFF-36C3-4EA3-8B2C-03437071D998}"/>
    <cellStyle name="SAPBEXexcGood1 6 11" xfId="13754" xr:uid="{6EFE5830-9843-4432-878C-658B77EB07E0}"/>
    <cellStyle name="SAPBEXexcGood1 6 12" xfId="14111" xr:uid="{023BC8EC-51C6-4D32-BC01-17AD25A7E3D2}"/>
    <cellStyle name="SAPBEXexcGood1 6 2" xfId="5658" xr:uid="{24D1008C-1EBB-4FBE-A790-0355C778339A}"/>
    <cellStyle name="SAPBEXexcGood1 6 2 10" xfId="15726" xr:uid="{2D8A1634-BB90-4202-8880-083E693E0891}"/>
    <cellStyle name="SAPBEXexcGood1 6 2 2" xfId="7127" xr:uid="{209B67D8-6EF2-4F9D-B8F1-105B784C8464}"/>
    <cellStyle name="SAPBEXexcGood1 6 2 3" xfId="8348" xr:uid="{ACF01D23-BF39-45B2-8C0A-6C96E9F1798A}"/>
    <cellStyle name="SAPBEXexcGood1 6 2 4" xfId="9600" xr:uid="{C0316B0D-8AE7-4FAF-B3F8-840538342838}"/>
    <cellStyle name="SAPBEXexcGood1 6 2 5" xfId="10834" xr:uid="{E17F817F-7BEA-4754-BB3E-596AA085B9C2}"/>
    <cellStyle name="SAPBEXexcGood1 6 2 6" xfId="11993" xr:uid="{6C81F941-8814-4DD4-A856-2E7C43DE24B3}"/>
    <cellStyle name="SAPBEXexcGood1 6 2 7" xfId="13121" xr:uid="{0E6FA939-9E99-40B3-8FFC-A620E8E0E0B6}"/>
    <cellStyle name="SAPBEXexcGood1 6 2 8" xfId="14228" xr:uid="{92B21B79-B0C5-4789-9E9B-7327E560AF85}"/>
    <cellStyle name="SAPBEXexcGood1 6 2 9" xfId="15134" xr:uid="{FF180366-A0A4-4403-A299-AB690952CF07}"/>
    <cellStyle name="SAPBEXexcGood1 6 3" xfId="4260" xr:uid="{18EF8AF6-679C-46CE-ADA7-0FAE234D045F}"/>
    <cellStyle name="SAPBEXexcGood1 6 4" xfId="5026" xr:uid="{C0617E6A-1ABF-43FB-B66C-C81023581F0E}"/>
    <cellStyle name="SAPBEXexcGood1 6 5" xfId="6601" xr:uid="{971AEDAF-8B95-4299-B787-343A589D08E7}"/>
    <cellStyle name="SAPBEXexcGood1 6 6" xfId="6670" xr:uid="{161F5E48-85C4-4D6A-B697-E6CD02D11529}"/>
    <cellStyle name="SAPBEXexcGood1 6 7" xfId="6377" xr:uid="{D74434A9-5A6C-47F6-BC7D-4BFE46926335}"/>
    <cellStyle name="SAPBEXexcGood1 6 8" xfId="9486" xr:uid="{D3F081A4-EFBB-4BF8-8BD3-F20C81EB4736}"/>
    <cellStyle name="SAPBEXexcGood1 6 9" xfId="10978" xr:uid="{549517D4-3219-4D1E-BAB2-295787ACEAB3}"/>
    <cellStyle name="SAPBEXexcGood1 7" xfId="1645" xr:uid="{00000000-0005-0000-0000-000087070000}"/>
    <cellStyle name="SAPBEXexcGood1 7 10" xfId="11238" xr:uid="{39C99028-3B38-4D0C-AEE4-2B026470AFDF}"/>
    <cellStyle name="SAPBEXexcGood1 7 11" xfId="13753" xr:uid="{24D32F44-9B28-46AA-A31C-B468DA71E600}"/>
    <cellStyle name="SAPBEXexcGood1 7 12" xfId="13505" xr:uid="{06064EB8-C961-4FD2-BAA2-CAAE518B70CF}"/>
    <cellStyle name="SAPBEXexcGood1 7 2" xfId="5659" xr:uid="{99716BFB-8A78-4210-88D5-20E9540B19E6}"/>
    <cellStyle name="SAPBEXexcGood1 7 2 10" xfId="15727" xr:uid="{BB2CAF9D-CD88-4DAA-8E44-B7EB5687C392}"/>
    <cellStyle name="SAPBEXexcGood1 7 2 2" xfId="7128" xr:uid="{8A413658-3EEE-468B-9107-C419573D0012}"/>
    <cellStyle name="SAPBEXexcGood1 7 2 3" xfId="8349" xr:uid="{1EC9D8B5-F659-488C-8FE5-8BC41E7B1D6C}"/>
    <cellStyle name="SAPBEXexcGood1 7 2 4" xfId="9601" xr:uid="{6A86A75A-8306-4130-8B25-8D7ED10B7A5F}"/>
    <cellStyle name="SAPBEXexcGood1 7 2 5" xfId="10835" xr:uid="{C9DD6C74-A681-4BB6-ABCD-DC13580FBC4D}"/>
    <cellStyle name="SAPBEXexcGood1 7 2 6" xfId="11994" xr:uid="{D2A28940-45BE-42C6-A86F-BF73257F9267}"/>
    <cellStyle name="SAPBEXexcGood1 7 2 7" xfId="13122" xr:uid="{E160E45A-2EC2-4ACD-B175-6FB7CCF753B7}"/>
    <cellStyle name="SAPBEXexcGood1 7 2 8" xfId="14229" xr:uid="{DDC96244-1824-4EAA-89F1-8C0582DE0C43}"/>
    <cellStyle name="SAPBEXexcGood1 7 2 9" xfId="15135" xr:uid="{66F584A6-0BF3-4A95-AF68-E1004B8A6A8A}"/>
    <cellStyle name="SAPBEXexcGood1 7 3" xfId="4261" xr:uid="{E5DD08FC-CE2C-446B-A275-B9965F12E9AB}"/>
    <cellStyle name="SAPBEXexcGood1 7 4" xfId="5025" xr:uid="{AA5A210C-C683-4642-A08D-E9E4F2B4F32B}"/>
    <cellStyle name="SAPBEXexcGood1 7 5" xfId="6600" xr:uid="{057BD2F0-1DEF-47D9-B86B-8B7B8927F128}"/>
    <cellStyle name="SAPBEXexcGood1 7 6" xfId="7828" xr:uid="{B9BDBFAA-8F47-44F2-8643-184B83BC0D25}"/>
    <cellStyle name="SAPBEXexcGood1 7 7" xfId="7530" xr:uid="{97D4FD1A-E3C7-4BD2-BD76-6084491CDEEE}"/>
    <cellStyle name="SAPBEXexcGood1 7 8" xfId="7481" xr:uid="{0F512F29-64DF-4500-9830-CCE475C9C643}"/>
    <cellStyle name="SAPBEXexcGood1 7 9" xfId="10980" xr:uid="{70868758-C862-4D96-A3C0-DD77A91BF5F3}"/>
    <cellStyle name="SAPBEXexcGood1 8" xfId="1646" xr:uid="{00000000-0005-0000-0000-000088070000}"/>
    <cellStyle name="SAPBEXexcGood1 8 10" xfId="10418" xr:uid="{7E85EA05-6EB5-4BA8-A2DB-52DD3EA61DA8}"/>
    <cellStyle name="SAPBEXexcGood1 8 11" xfId="13752" xr:uid="{6BAB0247-80DA-4425-9E10-351536F1FF4E}"/>
    <cellStyle name="SAPBEXexcGood1 8 12" xfId="14112" xr:uid="{A4A24614-87C0-47D0-BDE1-9808BF481072}"/>
    <cellStyle name="SAPBEXexcGood1 8 2" xfId="5660" xr:uid="{01CCDDEE-FBAE-40D3-8F46-57C161FECFDA}"/>
    <cellStyle name="SAPBEXexcGood1 8 2 10" xfId="15728" xr:uid="{F2F09218-5969-4698-AB18-1B63C4D090F0}"/>
    <cellStyle name="SAPBEXexcGood1 8 2 2" xfId="7129" xr:uid="{37759696-F3F3-4EB9-8A3C-0ACD3781F702}"/>
    <cellStyle name="SAPBEXexcGood1 8 2 3" xfId="8350" xr:uid="{2F62C885-A490-4619-9DCC-68F837299773}"/>
    <cellStyle name="SAPBEXexcGood1 8 2 4" xfId="9602" xr:uid="{7DB85E80-51A2-4775-8D3C-6719B092BEFB}"/>
    <cellStyle name="SAPBEXexcGood1 8 2 5" xfId="10836" xr:uid="{416FF3F1-3270-4166-B7A2-EF48982FE22D}"/>
    <cellStyle name="SAPBEXexcGood1 8 2 6" xfId="11995" xr:uid="{C31C86ED-4463-4B7A-BB76-68D0F45AEED3}"/>
    <cellStyle name="SAPBEXexcGood1 8 2 7" xfId="13123" xr:uid="{2694D3B4-FB51-4CD9-94CC-5B88F3BBF1B5}"/>
    <cellStyle name="SAPBEXexcGood1 8 2 8" xfId="14230" xr:uid="{A472F61E-ACB5-400B-B1F7-C2E505155A07}"/>
    <cellStyle name="SAPBEXexcGood1 8 2 9" xfId="15136" xr:uid="{6C8E85E2-4E13-4DF5-926F-376482EBCC25}"/>
    <cellStyle name="SAPBEXexcGood1 8 3" xfId="4262" xr:uid="{406ABE95-6C07-405A-86E9-B94E0B0BDB4A}"/>
    <cellStyle name="SAPBEXexcGood1 8 4" xfId="5024" xr:uid="{933A255B-ABFB-4EB6-A358-D9D9C2990BB3}"/>
    <cellStyle name="SAPBEXexcGood1 8 5" xfId="6599" xr:uid="{4E6394B7-FAD2-46F7-BDEF-9B05C23EAD79}"/>
    <cellStyle name="SAPBEXexcGood1 8 6" xfId="7827" xr:uid="{EE48A673-5BF8-4F43-991A-994B373A956C}"/>
    <cellStyle name="SAPBEXexcGood1 8 7" xfId="8226" xr:uid="{D47461F7-894D-4E77-A78A-DF6F8B70B208}"/>
    <cellStyle name="SAPBEXexcGood1 8 8" xfId="9487" xr:uid="{74F9FC9A-4E17-4AB4-9623-03F4B6543BF2}"/>
    <cellStyle name="SAPBEXexcGood1 8 9" xfId="10981" xr:uid="{019496E0-1210-4440-B82E-3D282ED525C8}"/>
    <cellStyle name="SAPBEXexcGood1 9" xfId="1647" xr:uid="{00000000-0005-0000-0000-000089070000}"/>
    <cellStyle name="SAPBEXexcGood1 9 10" xfId="12606" xr:uid="{C0F80409-8D3D-4ECE-BB41-02841488BFE6}"/>
    <cellStyle name="SAPBEXexcGood1 9 11" xfId="3889" xr:uid="{0BA5ADD5-4DC0-419C-A285-2FEB8EBD50B0}"/>
    <cellStyle name="SAPBEXexcGood1 9 12" xfId="14740" xr:uid="{D7014FEC-7B0A-4070-BEB9-11A05828FFE3}"/>
    <cellStyle name="SAPBEXexcGood1 9 2" xfId="5661" xr:uid="{63805DE0-D385-4DFE-9412-A1A77BFE8399}"/>
    <cellStyle name="SAPBEXexcGood1 9 2 10" xfId="15729" xr:uid="{9B3328BB-4E9D-4688-969E-89EEB074D69C}"/>
    <cellStyle name="SAPBEXexcGood1 9 2 2" xfId="7130" xr:uid="{F5D447B8-ED4C-4AD0-A167-0249D527095B}"/>
    <cellStyle name="SAPBEXexcGood1 9 2 3" xfId="8351" xr:uid="{D0C7AF52-4F25-4655-8D61-63F0F7DCBDAC}"/>
    <cellStyle name="SAPBEXexcGood1 9 2 4" xfId="9603" xr:uid="{840CAA8A-68AE-4BF4-A376-65D8ECF245E5}"/>
    <cellStyle name="SAPBEXexcGood1 9 2 5" xfId="10837" xr:uid="{84DD5D79-46F8-4057-A422-7EC803664B20}"/>
    <cellStyle name="SAPBEXexcGood1 9 2 6" xfId="11996" xr:uid="{0EC38F9E-4474-4FFF-845B-8CA006B4B99E}"/>
    <cellStyle name="SAPBEXexcGood1 9 2 7" xfId="13124" xr:uid="{C08C3BC3-C576-4315-AE29-CE153BA542F4}"/>
    <cellStyle name="SAPBEXexcGood1 9 2 8" xfId="14231" xr:uid="{A4DB55AE-C4C3-45CB-AE1E-8A0A8054D9BC}"/>
    <cellStyle name="SAPBEXexcGood1 9 2 9" xfId="15137" xr:uid="{308EF5FD-51AF-4F3C-94A1-1B7ADB211F24}"/>
    <cellStyle name="SAPBEXexcGood1 9 3" xfId="4263" xr:uid="{609E0D2F-91D5-4D8F-9FCD-E283FFE18C52}"/>
    <cellStyle name="SAPBEXexcGood1 9 4" xfId="3200" xr:uid="{CC627DAE-BEE4-4889-A90F-9F1D4DF07588}"/>
    <cellStyle name="SAPBEXexcGood1 9 5" xfId="5810" xr:uid="{48A97017-7427-4676-B4F0-5DB08756A940}"/>
    <cellStyle name="SAPBEXexcGood1 9 6" xfId="7826" xr:uid="{1FCF45BC-6D9A-48B3-995D-CA4462CE455C}"/>
    <cellStyle name="SAPBEXexcGood1 9 7" xfId="9067" xr:uid="{3101244C-F9FF-476D-A421-666067AC7DE6}"/>
    <cellStyle name="SAPBEXexcGood1 9 8" xfId="10315" xr:uid="{6CB68D13-F5EE-493F-A05E-EDADF5F50FED}"/>
    <cellStyle name="SAPBEXexcGood1 9 9" xfId="11627" xr:uid="{4D39DD34-ACC3-4A60-9669-B1A46BE9ACAD}"/>
    <cellStyle name="SAPBEXexcGood1_gxaccion, 68" xfId="1648" xr:uid="{00000000-0005-0000-0000-00008A070000}"/>
    <cellStyle name="SAPBEXexcGood2" xfId="1649" xr:uid="{00000000-0005-0000-0000-00008B070000}"/>
    <cellStyle name="SAPBEXexcGood2 10" xfId="1650" xr:uid="{00000000-0005-0000-0000-00008C070000}"/>
    <cellStyle name="SAPBEXexcGood2 10 10" xfId="10417" xr:uid="{2C7C14DF-35F3-43D2-A01A-32A3BCB8CC80}"/>
    <cellStyle name="SAPBEXexcGood2 10 11" xfId="11699" xr:uid="{02E9E994-5897-4FAE-84C6-CD16850224A4}"/>
    <cellStyle name="SAPBEXexcGood2 10 12" xfId="14113" xr:uid="{81FA8564-C223-4051-B15B-B0C6606E91BD}"/>
    <cellStyle name="SAPBEXexcGood2 10 2" xfId="5662" xr:uid="{4453702E-D5FE-4156-AF94-206055E26062}"/>
    <cellStyle name="SAPBEXexcGood2 10 2 10" xfId="15730" xr:uid="{F848FCCC-9AD0-423A-9681-32F6F2849736}"/>
    <cellStyle name="SAPBEXexcGood2 10 2 2" xfId="7131" xr:uid="{A2320C77-CF2C-4164-8BA6-BB0B105F83FA}"/>
    <cellStyle name="SAPBEXexcGood2 10 2 3" xfId="8352" xr:uid="{F6550604-A69D-4951-8B17-F799B9E530D9}"/>
    <cellStyle name="SAPBEXexcGood2 10 2 4" xfId="9604" xr:uid="{54C3519A-8EBC-4B54-8B14-BA505C5EF7C6}"/>
    <cellStyle name="SAPBEXexcGood2 10 2 5" xfId="10838" xr:uid="{82989130-A832-440E-AE8E-A280A285DF98}"/>
    <cellStyle name="SAPBEXexcGood2 10 2 6" xfId="11997" xr:uid="{77DB955C-C3EC-448E-AB4B-FEED6ABC4E4D}"/>
    <cellStyle name="SAPBEXexcGood2 10 2 7" xfId="13125" xr:uid="{107F07BA-130D-4A5A-AF80-7364D75D9BA0}"/>
    <cellStyle name="SAPBEXexcGood2 10 2 8" xfId="14232" xr:uid="{190C3A3B-66C6-47FB-9A2D-2F7EC8A68172}"/>
    <cellStyle name="SAPBEXexcGood2 10 2 9" xfId="15138" xr:uid="{8EFA3A37-7839-4413-990F-F03D9B9F245E}"/>
    <cellStyle name="SAPBEXexcGood2 10 3" xfId="4265" xr:uid="{77268AC3-CCB7-4960-984C-5980C3C64975}"/>
    <cellStyle name="SAPBEXexcGood2 10 4" xfId="5023" xr:uid="{78CE563F-6449-41C1-BC65-065DF1E4920E}"/>
    <cellStyle name="SAPBEXexcGood2 10 5" xfId="3011" xr:uid="{2D5BE69D-21F3-416B-B268-0621D1233D28}"/>
    <cellStyle name="SAPBEXexcGood2 10 6" xfId="3279" xr:uid="{D91F7DDD-71E2-4474-9437-B62B22585AEC}"/>
    <cellStyle name="SAPBEXexcGood2 10 7" xfId="6381" xr:uid="{EB5AE548-4445-4A13-8E0B-ECA260E91152}"/>
    <cellStyle name="SAPBEXexcGood2 10 8" xfId="6647" xr:uid="{14668F72-7606-4A89-B79E-A83B3474AFE1}"/>
    <cellStyle name="SAPBEXexcGood2 10 9" xfId="10982" xr:uid="{BE02A5A1-F059-433A-AFD3-444490284126}"/>
    <cellStyle name="SAPBEXexcGood2 11" xfId="1651" xr:uid="{00000000-0005-0000-0000-00008D070000}"/>
    <cellStyle name="SAPBEXexcGood2 11 10" xfId="8729" xr:uid="{81783DAB-6797-418D-83AD-5488CC4A1973}"/>
    <cellStyle name="SAPBEXexcGood2 11 11" xfId="3890" xr:uid="{0F155960-DAEB-4233-89D2-5351271E8BEE}"/>
    <cellStyle name="SAPBEXexcGood2 11 12" xfId="14114" xr:uid="{2EA08B7D-695F-48F6-9687-E8B4E6E70EF9}"/>
    <cellStyle name="SAPBEXexcGood2 11 2" xfId="5663" xr:uid="{947BD9E0-C513-4844-9FE8-B8BB13C763F8}"/>
    <cellStyle name="SAPBEXexcGood2 11 2 10" xfId="15731" xr:uid="{9E4168C7-D4D0-4313-BE15-E2CF13C34E84}"/>
    <cellStyle name="SAPBEXexcGood2 11 2 2" xfId="7132" xr:uid="{CBCBBE57-2522-4565-A67E-E646A43CE5FA}"/>
    <cellStyle name="SAPBEXexcGood2 11 2 3" xfId="8353" xr:uid="{AE46935E-89CB-45F8-B1EE-F4C0E52BAB1B}"/>
    <cellStyle name="SAPBEXexcGood2 11 2 4" xfId="9605" xr:uid="{4D71E23F-47CF-4C4F-B971-AC85105857A0}"/>
    <cellStyle name="SAPBEXexcGood2 11 2 5" xfId="10839" xr:uid="{2FA18EE1-7840-4E3E-80C0-7147D1C116AA}"/>
    <cellStyle name="SAPBEXexcGood2 11 2 6" xfId="11998" xr:uid="{3FF014E7-4C55-4D64-B5CE-15728379F196}"/>
    <cellStyle name="SAPBEXexcGood2 11 2 7" xfId="13126" xr:uid="{342E0764-6E11-482B-ABF3-3CB6A27AAEBA}"/>
    <cellStyle name="SAPBEXexcGood2 11 2 8" xfId="14233" xr:uid="{C5EB77E5-93E1-414F-96AA-D450AFC7C552}"/>
    <cellStyle name="SAPBEXexcGood2 11 2 9" xfId="15139" xr:uid="{068273E7-846C-4793-9D32-B4EC599D82C3}"/>
    <cellStyle name="SAPBEXexcGood2 11 3" xfId="4266" xr:uid="{686FA2A7-CA7C-4FE3-ABFB-DDE4C1FB7501}"/>
    <cellStyle name="SAPBEXexcGood2 11 4" xfId="3198" xr:uid="{F591C65B-EF5B-4483-8B69-C7C441510BD7}"/>
    <cellStyle name="SAPBEXexcGood2 11 5" xfId="5182" xr:uid="{490A1D76-295F-4D3D-BBC0-32D99B2EA5D8}"/>
    <cellStyle name="SAPBEXexcGood2 11 6" xfId="4926" xr:uid="{F6030F45-E63A-458F-B920-519EB6F7E35D}"/>
    <cellStyle name="SAPBEXexcGood2 11 7" xfId="7923" xr:uid="{D55E44FC-693A-4734-BA44-1AB916CE3F24}"/>
    <cellStyle name="SAPBEXexcGood2 11 8" xfId="8005" xr:uid="{A3036861-92E6-4037-9329-B408ECCD44CC}"/>
    <cellStyle name="SAPBEXexcGood2 11 9" xfId="9144" xr:uid="{CA558C20-CED7-40B9-8D69-FDFBD75A7524}"/>
    <cellStyle name="SAPBEXexcGood2 12" xfId="2704" xr:uid="{00000000-0005-0000-0000-00008E070000}"/>
    <cellStyle name="SAPBEXexcGood2 13" xfId="2723" xr:uid="{00000000-0005-0000-0000-00008F070000}"/>
    <cellStyle name="SAPBEXexcGood2 14" xfId="2794" xr:uid="{111C8123-BC35-4E5E-BD25-EA6E04F166AA}"/>
    <cellStyle name="SAPBEXexcGood2 15" xfId="2846" xr:uid="{F3409EB8-9AF3-40E9-9BDE-4872F54388F2}"/>
    <cellStyle name="SAPBEXexcGood2 16" xfId="2884" xr:uid="{5C46A5F8-ECAA-4831-B826-728BB519F3EB}"/>
    <cellStyle name="SAPBEXexcGood2 17" xfId="2928" xr:uid="{473E858D-3952-4F9B-A634-DB13FC6742B9}"/>
    <cellStyle name="SAPBEXexcGood2 18" xfId="2972" xr:uid="{251A8DF6-F068-4900-A105-EF7469A5552B}"/>
    <cellStyle name="SAPBEXexcGood2 19" xfId="4264" xr:uid="{921B3DA1-07EE-4AF9-8A60-94CD48956320}"/>
    <cellStyle name="SAPBEXexcGood2 2" xfId="1652" xr:uid="{00000000-0005-0000-0000-000090070000}"/>
    <cellStyle name="SAPBEXexcGood2 2 10" xfId="11624" xr:uid="{19ED8C50-998D-4A58-B158-D8CA5CEF869F}"/>
    <cellStyle name="SAPBEXexcGood2 2 11" xfId="9141" xr:uid="{C1651BE8-245C-44DA-BAAF-12217D088784}"/>
    <cellStyle name="SAPBEXexcGood2 2 12" xfId="3891" xr:uid="{E72B5713-6CBE-437D-A5E4-5C3CB8246778}"/>
    <cellStyle name="SAPBEXexcGood2 2 13" xfId="14115" xr:uid="{C430E10E-F567-4575-BC07-A566851AC7AF}"/>
    <cellStyle name="SAPBEXexcGood2 2 2" xfId="1653" xr:uid="{00000000-0005-0000-0000-000091070000}"/>
    <cellStyle name="SAPBEXexcGood2 2 2 10" xfId="10992" xr:uid="{714B3F34-1D67-411D-8E57-8B9D4579D016}"/>
    <cellStyle name="SAPBEXexcGood2 2 2 11" xfId="12319" xr:uid="{91FDB3E3-8345-4B6F-B31B-ADA150BEA991}"/>
    <cellStyle name="SAPBEXexcGood2 2 2 12" xfId="11578" xr:uid="{A7416F78-C245-4F97-9C20-E71F2AEB053A}"/>
    <cellStyle name="SAPBEXexcGood2 2 2 2" xfId="1654" xr:uid="{00000000-0005-0000-0000-000092070000}"/>
    <cellStyle name="SAPBEXexcGood2 2 2 2 10" xfId="10993" xr:uid="{1C80C33F-BAEF-4D7E-B5E4-82D8AC6E2D9C}"/>
    <cellStyle name="SAPBEXexcGood2 2 2 2 11" xfId="13751" xr:uid="{6A5379A6-4F50-441F-A6D9-DB0809175AD2}"/>
    <cellStyle name="SAPBEXexcGood2 2 2 2 12" xfId="11576" xr:uid="{EFA5F564-8EE4-492A-9D9E-A400AB5531D8}"/>
    <cellStyle name="SAPBEXexcGood2 2 2 2 2" xfId="5665" xr:uid="{E84C3AED-53F1-4419-BC20-DB33E1CE001F}"/>
    <cellStyle name="SAPBEXexcGood2 2 2 2 2 10" xfId="15733" xr:uid="{B24D6505-BD70-49F0-9769-57E5FE8C6C37}"/>
    <cellStyle name="SAPBEXexcGood2 2 2 2 2 2" xfId="7134" xr:uid="{4FF1F2EA-BF8E-4716-8554-CBFF00AD0691}"/>
    <cellStyle name="SAPBEXexcGood2 2 2 2 2 3" xfId="8355" xr:uid="{4ED35548-3CEE-4EB7-8D34-A6F5A3A47C06}"/>
    <cellStyle name="SAPBEXexcGood2 2 2 2 2 4" xfId="9607" xr:uid="{380F6AA7-3B85-4B38-96FF-8C50269971D6}"/>
    <cellStyle name="SAPBEXexcGood2 2 2 2 2 5" xfId="10841" xr:uid="{0DB409CA-E7A1-443D-955C-6095F2C98C4A}"/>
    <cellStyle name="SAPBEXexcGood2 2 2 2 2 6" xfId="12000" xr:uid="{4288C8FA-01AE-491F-9394-052DBAA93DB2}"/>
    <cellStyle name="SAPBEXexcGood2 2 2 2 2 7" xfId="13128" xr:uid="{E15CCC56-518C-435D-8DD8-6C1B3F88BBE5}"/>
    <cellStyle name="SAPBEXexcGood2 2 2 2 2 8" xfId="14235" xr:uid="{CB6593DD-49AB-4D88-91C5-67645B1F22CC}"/>
    <cellStyle name="SAPBEXexcGood2 2 2 2 2 9" xfId="15141" xr:uid="{C36BA5CF-BCC8-4999-BCAC-3C67EB28E367}"/>
    <cellStyle name="SAPBEXexcGood2 2 2 2 3" xfId="4269" xr:uid="{D1E3F8F2-4F7A-42DD-95E6-E899582DE0E7}"/>
    <cellStyle name="SAPBEXexcGood2 2 2 2 4" xfId="3196" xr:uid="{D9E4E508-D475-49D2-A2A5-E5F5857BEB20}"/>
    <cellStyle name="SAPBEXexcGood2 2 2 2 5" xfId="6598" xr:uid="{E0FFA06E-14B0-4EAE-B85F-A79788AF005C}"/>
    <cellStyle name="SAPBEXexcGood2 2 2 2 6" xfId="6671" xr:uid="{B61FC1E6-02F0-4A1C-B0BC-B696023093E4}"/>
    <cellStyle name="SAPBEXexcGood2 2 2 2 7" xfId="8229" xr:uid="{B2814AB2-0D80-4352-A091-006B1ECC9286}"/>
    <cellStyle name="SAPBEXexcGood2 2 2 2 8" xfId="3114" xr:uid="{ED7AEB1E-50BE-4327-B385-AB1C5AD9B046}"/>
    <cellStyle name="SAPBEXexcGood2 2 2 2 9" xfId="3896" xr:uid="{A170EBDD-60B1-4BCB-988A-F29C63F2DD63}"/>
    <cellStyle name="SAPBEXexcGood2 2 2 3" xfId="4268" xr:uid="{7299D967-F1A3-414B-94EC-E1325EC0C21E}"/>
    <cellStyle name="SAPBEXexcGood2 2 2 4" xfId="3197" xr:uid="{3DF3F132-D8C1-4FB7-BEFB-BBF5CD697F30}"/>
    <cellStyle name="SAPBEXexcGood2 2 2 5" xfId="4826" xr:uid="{7E118FDC-CC8A-4363-99F6-B6A3994AF481}"/>
    <cellStyle name="SAPBEXexcGood2 2 2 6" xfId="5077" xr:uid="{23959DCD-F43E-41B1-B49C-4FFC3D3A90AB}"/>
    <cellStyle name="SAPBEXexcGood2 2 2 7" xfId="8228" xr:uid="{C97271E4-CB4E-42A4-8481-B23FC388B270}"/>
    <cellStyle name="SAPBEXexcGood2 2 2 8" xfId="8004" xr:uid="{AD556B4A-E76B-497D-BE6E-D2E5C0247E4F}"/>
    <cellStyle name="SAPBEXexcGood2 2 2 9" xfId="11625" xr:uid="{136FAB39-A7D3-41AC-AFEB-DA751E55A07C}"/>
    <cellStyle name="SAPBEXexcGood2 2 3" xfId="5664" xr:uid="{0C2A68E1-B738-416C-A555-4B221A5E93EC}"/>
    <cellStyle name="SAPBEXexcGood2 2 3 10" xfId="15732" xr:uid="{25087364-8D0D-4C82-8E75-94D65E6126BB}"/>
    <cellStyle name="SAPBEXexcGood2 2 3 2" xfId="7133" xr:uid="{45D85D4A-699A-4EB3-9F88-4C11F3CBF3C5}"/>
    <cellStyle name="SAPBEXexcGood2 2 3 3" xfId="8354" xr:uid="{5858E678-602B-4D80-A2AA-FAAD86687C51}"/>
    <cellStyle name="SAPBEXexcGood2 2 3 4" xfId="9606" xr:uid="{33034951-D0C6-4015-B0C9-60B1FB05B674}"/>
    <cellStyle name="SAPBEXexcGood2 2 3 5" xfId="10840" xr:uid="{944905EC-C10C-4112-9CE6-86813DF96B3B}"/>
    <cellStyle name="SAPBEXexcGood2 2 3 6" xfId="11999" xr:uid="{CFE50005-6E2C-476D-B990-30D6E8937C5C}"/>
    <cellStyle name="SAPBEXexcGood2 2 3 7" xfId="13127" xr:uid="{2D4B48BA-E71F-4B25-A1E3-D8B6845868C5}"/>
    <cellStyle name="SAPBEXexcGood2 2 3 8" xfId="14234" xr:uid="{225F89E2-0559-45F8-B43D-20E1F2C57800}"/>
    <cellStyle name="SAPBEXexcGood2 2 3 9" xfId="15140" xr:uid="{58DC4468-8EE0-4033-8D85-E5E06CE6CE33}"/>
    <cellStyle name="SAPBEXexcGood2 2 4" xfId="4267" xr:uid="{BF1AC0E4-DC5A-40A5-B337-C933B7C864F6}"/>
    <cellStyle name="SAPBEXexcGood2 2 5" xfId="5022" xr:uid="{612A3416-CB02-42D6-BA2E-CF531C621099}"/>
    <cellStyle name="SAPBEXexcGood2 2 6" xfId="3991" xr:uid="{9A04C617-922B-4E1D-8755-6E260230F0CB}"/>
    <cellStyle name="SAPBEXexcGood2 2 7" xfId="3093" xr:uid="{F0C06398-2E4C-4206-8FB2-1E033D406BDD}"/>
    <cellStyle name="SAPBEXexcGood2 2 8" xfId="8227" xr:uid="{6FCDFECD-9F38-410C-A160-2742A9E9DE35}"/>
    <cellStyle name="SAPBEXexcGood2 2 9" xfId="6941" xr:uid="{12B3164F-9CA5-4083-885B-C1AA5303861F}"/>
    <cellStyle name="SAPBEXexcGood2 20" xfId="3199" xr:uid="{B2934875-717E-4173-80C9-521840E0239E}"/>
    <cellStyle name="SAPBEXexcGood2 21" xfId="3990" xr:uid="{0EF7907A-8635-4060-9D1B-6E34C011F45F}"/>
    <cellStyle name="SAPBEXexcGood2 22" xfId="3280" xr:uid="{7F68619D-4245-4E19-8B29-5F947036EE01}"/>
    <cellStyle name="SAPBEXexcGood2 23" xfId="9066" xr:uid="{CDBA0905-FD45-40B0-BE26-FF3A41D3820D}"/>
    <cellStyle name="SAPBEXexcGood2 24" xfId="10314" xr:uid="{9E8FB7F9-6CC7-431C-A969-34AF5305DB5F}"/>
    <cellStyle name="SAPBEXexcGood2 25" xfId="11626" xr:uid="{CF139797-2279-41AC-88F9-2A224B2653E6}"/>
    <cellStyle name="SAPBEXexcGood2 26" xfId="12605" xr:uid="{A49CADEA-E6CF-4ED4-B740-29D246096170}"/>
    <cellStyle name="SAPBEXexcGood2 27" xfId="11700" xr:uid="{B080769F-38E9-4094-A1AD-598A31CF10C1}"/>
    <cellStyle name="SAPBEXexcGood2 28" xfId="14739" xr:uid="{90D35BB1-8129-467F-92C2-28EDA49110F7}"/>
    <cellStyle name="SAPBEXexcGood2 29" xfId="15883" xr:uid="{B68421FA-C2A0-4908-BA94-4B6FD7F3DA92}"/>
    <cellStyle name="SAPBEXexcGood2 3" xfId="1655" xr:uid="{00000000-0005-0000-0000-000093070000}"/>
    <cellStyle name="SAPBEXexcGood2 3 10" xfId="10994" xr:uid="{BB925E4F-50C7-4A4F-AA64-3D90211A60D2}"/>
    <cellStyle name="SAPBEXexcGood2 3 11" xfId="13750" xr:uid="{4665C72B-FFE6-4986-B2CA-FA1AE5F66704}"/>
    <cellStyle name="SAPBEXexcGood2 3 12" xfId="11577" xr:uid="{8A548D55-50B9-4288-94AF-40740A77AF75}"/>
    <cellStyle name="SAPBEXexcGood2 3 2" xfId="5666" xr:uid="{00D245D1-0C95-4DCD-8A8A-3606C2D09884}"/>
    <cellStyle name="SAPBEXexcGood2 3 2 10" xfId="15734" xr:uid="{19D15669-098D-48ED-AA9B-129257C65AC5}"/>
    <cellStyle name="SAPBEXexcGood2 3 2 2" xfId="7135" xr:uid="{0D16824A-6B6F-46BE-B0C0-1AF9C00124B1}"/>
    <cellStyle name="SAPBEXexcGood2 3 2 3" xfId="8356" xr:uid="{3F1303C8-D522-4E2B-A597-59D2A6CFDB1F}"/>
    <cellStyle name="SAPBEXexcGood2 3 2 4" xfId="9608" xr:uid="{179E271B-E83B-40B9-8652-BE74914542F2}"/>
    <cellStyle name="SAPBEXexcGood2 3 2 5" xfId="10842" xr:uid="{9015A95F-0B31-4F58-B3D6-837ED864FE7C}"/>
    <cellStyle name="SAPBEXexcGood2 3 2 6" xfId="12001" xr:uid="{E48F3829-B350-4A76-8C18-04831C9B93EE}"/>
    <cellStyle name="SAPBEXexcGood2 3 2 7" xfId="13129" xr:uid="{FAD39764-31FD-40D5-A6AA-80E89826B071}"/>
    <cellStyle name="SAPBEXexcGood2 3 2 8" xfId="14236" xr:uid="{14EA7C2E-1620-418F-8869-324EB6FAC025}"/>
    <cellStyle name="SAPBEXexcGood2 3 2 9" xfId="15142" xr:uid="{C9D755C6-43AA-4999-8234-5219D7F6A74C}"/>
    <cellStyle name="SAPBEXexcGood2 3 3" xfId="4270" xr:uid="{CC37FF9B-C42E-4498-AB81-B5FCFDCBFAD4}"/>
    <cellStyle name="SAPBEXexcGood2 3 4" xfId="3195" xr:uid="{B97264F9-E464-4A72-8B1C-ED819AEF4FE1}"/>
    <cellStyle name="SAPBEXexcGood2 3 5" xfId="6597" xr:uid="{10DCB3BD-0D9D-4762-ABDB-9C2B9D10C630}"/>
    <cellStyle name="SAPBEXexcGood2 3 6" xfId="7825" xr:uid="{67F8CBAD-820D-4934-996B-47E5F68CE6BE}"/>
    <cellStyle name="SAPBEXexcGood2 3 7" xfId="8230" xr:uid="{5B2895E1-1304-4028-A98F-187E5D67BE0E}"/>
    <cellStyle name="SAPBEXexcGood2 3 8" xfId="8003" xr:uid="{F38D4D5D-F9E0-4902-B0B6-4754C583AEE0}"/>
    <cellStyle name="SAPBEXexcGood2 3 9" xfId="11623" xr:uid="{521BBB93-5AFD-4C6D-B77A-DFDDC0666EAA}"/>
    <cellStyle name="SAPBEXexcGood2 4" xfId="1656" xr:uid="{00000000-0005-0000-0000-000094070000}"/>
    <cellStyle name="SAPBEXexcGood2 4 10" xfId="11239" xr:uid="{B11EE210-6D54-43A2-B919-27814D92037F}"/>
    <cellStyle name="SAPBEXexcGood2 4 11" xfId="13749" xr:uid="{0004EC65-25EC-4B2B-B27E-91642B2C83B1}"/>
    <cellStyle name="SAPBEXexcGood2 4 12" xfId="13812" xr:uid="{BB2CC3D8-8534-4221-A4BC-398B14E14B6B}"/>
    <cellStyle name="SAPBEXexcGood2 4 2" xfId="5667" xr:uid="{40629828-79B4-4011-947B-2886473F89A6}"/>
    <cellStyle name="SAPBEXexcGood2 4 2 10" xfId="15735" xr:uid="{1E1CF015-949E-4581-8F11-777168DDCDEB}"/>
    <cellStyle name="SAPBEXexcGood2 4 2 2" xfId="7136" xr:uid="{7B49C1E0-18F6-4E3F-B1F6-67E95F7A3095}"/>
    <cellStyle name="SAPBEXexcGood2 4 2 3" xfId="8357" xr:uid="{888C4381-D9D5-4794-977D-BDC897E42244}"/>
    <cellStyle name="SAPBEXexcGood2 4 2 4" xfId="9609" xr:uid="{A779B42A-6789-46BF-B635-85081BB4EB2C}"/>
    <cellStyle name="SAPBEXexcGood2 4 2 5" xfId="10843" xr:uid="{1DC06273-2B37-442A-8D47-C183E33C08A2}"/>
    <cellStyle name="SAPBEXexcGood2 4 2 6" xfId="12002" xr:uid="{BF9F8020-D480-45F3-BD42-792BE3BECB8C}"/>
    <cellStyle name="SAPBEXexcGood2 4 2 7" xfId="13130" xr:uid="{DBED9F89-AB65-4C79-B033-D25A8EBC416A}"/>
    <cellStyle name="SAPBEXexcGood2 4 2 8" xfId="14237" xr:uid="{6519DD44-092E-43C3-9BFA-718D78F03D0D}"/>
    <cellStyle name="SAPBEXexcGood2 4 2 9" xfId="15143" xr:uid="{D9B486B2-300B-4DD7-A79C-1508C7275B23}"/>
    <cellStyle name="SAPBEXexcGood2 4 3" xfId="4271" xr:uid="{824B13D3-B405-4067-9904-3FC0D2C027B6}"/>
    <cellStyle name="SAPBEXexcGood2 4 4" xfId="3076" xr:uid="{EAD7589D-004D-41E2-AE6D-7DA233461529}"/>
    <cellStyle name="SAPBEXexcGood2 4 5" xfId="6596" xr:uid="{7D75008F-CDCE-4646-BB9A-D3EEE3CF40D5}"/>
    <cellStyle name="SAPBEXexcGood2 4 6" xfId="7824" xr:uid="{3F2F48AD-4475-4516-AE31-1259D745F0D5}"/>
    <cellStyle name="SAPBEXexcGood2 4 7" xfId="7531" xr:uid="{F1FD5180-0173-4935-B625-9697E0110095}"/>
    <cellStyle name="SAPBEXexcGood2 4 8" xfId="8775" xr:uid="{3624EF1F-B085-4BFF-9167-ED558D430B78}"/>
    <cellStyle name="SAPBEXexcGood2 4 9" xfId="10656" xr:uid="{2471D651-36E5-447C-AE08-6D7FBB00F6B7}"/>
    <cellStyle name="SAPBEXexcGood2 5" xfId="1657" xr:uid="{00000000-0005-0000-0000-000095070000}"/>
    <cellStyle name="SAPBEXexcGood2 5 10" xfId="12604" xr:uid="{679CEDE7-7366-49B7-BF94-790E7874A2CA}"/>
    <cellStyle name="SAPBEXexcGood2 5 11" xfId="11378" xr:uid="{251518B5-73F2-4BE1-859E-B270CA091BF2}"/>
    <cellStyle name="SAPBEXexcGood2 5 12" xfId="14738" xr:uid="{EB57D532-A0C1-47AA-9BA1-EFE74F7E0A56}"/>
    <cellStyle name="SAPBEXexcGood2 5 2" xfId="5668" xr:uid="{B3EF50F9-5FD8-4A34-8D27-561036A9FDDE}"/>
    <cellStyle name="SAPBEXexcGood2 5 2 10" xfId="15736" xr:uid="{DBB52D6A-6CAF-4D04-8835-1ED338E07169}"/>
    <cellStyle name="SAPBEXexcGood2 5 2 2" xfId="7137" xr:uid="{ED424462-7A3E-4A32-93FA-690CF00E0F59}"/>
    <cellStyle name="SAPBEXexcGood2 5 2 3" xfId="8358" xr:uid="{F2098FAD-0732-4A23-A183-69E0354F352E}"/>
    <cellStyle name="SAPBEXexcGood2 5 2 4" xfId="9610" xr:uid="{804CEE3A-E2B0-4A6B-A146-F15E14384B94}"/>
    <cellStyle name="SAPBEXexcGood2 5 2 5" xfId="10844" xr:uid="{416BB00D-2CB4-4256-9EC5-5448105B274D}"/>
    <cellStyle name="SAPBEXexcGood2 5 2 6" xfId="12003" xr:uid="{5BFEB113-2096-44A8-BDD3-ED7FBC924E5A}"/>
    <cellStyle name="SAPBEXexcGood2 5 2 7" xfId="13131" xr:uid="{AD8140CA-7978-45F9-BE17-168B34453BBB}"/>
    <cellStyle name="SAPBEXexcGood2 5 2 8" xfId="14238" xr:uid="{CB2A33F4-C095-4BA0-B2E1-762C3AABB84E}"/>
    <cellStyle name="SAPBEXexcGood2 5 2 9" xfId="15144" xr:uid="{B02D1D04-C943-4399-B1CE-F7C67792EAB0}"/>
    <cellStyle name="SAPBEXexcGood2 5 3" xfId="4272" xr:uid="{C1CA06DF-86E4-49AE-9DEC-DECA3E5A6B92}"/>
    <cellStyle name="SAPBEXexcGood2 5 4" xfId="5021" xr:uid="{7C11DA54-0571-4B9E-B7AD-205D59863273}"/>
    <cellStyle name="SAPBEXexcGood2 5 5" xfId="5183" xr:uid="{F7BDA373-872F-40AC-8C61-8D38C50B516C}"/>
    <cellStyle name="SAPBEXexcGood2 5 6" xfId="7823" xr:uid="{F480CC12-3B10-49C5-A7CE-18C77F81AE27}"/>
    <cellStyle name="SAPBEXexcGood2 5 7" xfId="9065" xr:uid="{3FE7094B-6F4C-4C51-BF23-FA1AFDD3A320}"/>
    <cellStyle name="SAPBEXexcGood2 5 8" xfId="10313" xr:uid="{7BED35AC-D979-4E44-9AF2-107B052E0D86}"/>
    <cellStyle name="SAPBEXexcGood2 5 9" xfId="11622" xr:uid="{3CD74688-9BE5-4167-ABF8-2574981B396E}"/>
    <cellStyle name="SAPBEXexcGood2 6" xfId="1658" xr:uid="{00000000-0005-0000-0000-000096070000}"/>
    <cellStyle name="SAPBEXexcGood2 6 10" xfId="12603" xr:uid="{4A7C3628-9120-4F35-B8BD-CB37E990D38F}"/>
    <cellStyle name="SAPBEXexcGood2 6 11" xfId="11659" xr:uid="{81B0B333-8001-4A57-BCAB-A85D8F2FCF73}"/>
    <cellStyle name="SAPBEXexcGood2 6 12" xfId="14737" xr:uid="{6994DA3A-662B-4753-9FE7-3BA6FB101CBB}"/>
    <cellStyle name="SAPBEXexcGood2 6 2" xfId="5669" xr:uid="{A0AD5DBC-B498-4444-AE1E-959880F05529}"/>
    <cellStyle name="SAPBEXexcGood2 6 2 10" xfId="15737" xr:uid="{2FAAB46F-47C8-4A2A-A163-9042943D7459}"/>
    <cellStyle name="SAPBEXexcGood2 6 2 2" xfId="7138" xr:uid="{2A4A34CB-F438-43CB-92FF-DD69D60A6167}"/>
    <cellStyle name="SAPBEXexcGood2 6 2 3" xfId="8359" xr:uid="{29C723A6-4ABE-4283-8EFF-DF846FE2E6DF}"/>
    <cellStyle name="SAPBEXexcGood2 6 2 4" xfId="9611" xr:uid="{F470E727-E4A0-4D7B-AAD8-48290AAFEE82}"/>
    <cellStyle name="SAPBEXexcGood2 6 2 5" xfId="10845" xr:uid="{CC5D37A3-72FB-4FB6-9672-D6ACEC0FCCB2}"/>
    <cellStyle name="SAPBEXexcGood2 6 2 6" xfId="12004" xr:uid="{906F8197-9486-48C8-8CEC-EE345053DEB0}"/>
    <cellStyle name="SAPBEXexcGood2 6 2 7" xfId="13132" xr:uid="{CCB4DCEB-EC22-4E35-BC3C-DDB72A26618F}"/>
    <cellStyle name="SAPBEXexcGood2 6 2 8" xfId="14239" xr:uid="{516D46F7-1F0F-4F4A-9765-3066C9670A88}"/>
    <cellStyle name="SAPBEXexcGood2 6 2 9" xfId="15145" xr:uid="{42DF82FF-5EFD-4E84-AA66-57C53FB0A250}"/>
    <cellStyle name="SAPBEXexcGood2 6 3" xfId="4273" xr:uid="{8C6822FB-DAE9-4295-9FD3-62C638237679}"/>
    <cellStyle name="SAPBEXexcGood2 6 4" xfId="5020" xr:uid="{1C6C9937-A9FA-48B6-96AC-D8A3F374B95D}"/>
    <cellStyle name="SAPBEXexcGood2 6 5" xfId="3992" xr:uid="{F0BCB015-3CF2-4376-9C73-5EB11B61B63F}"/>
    <cellStyle name="SAPBEXexcGood2 6 6" xfId="5010" xr:uid="{1C34B67A-ED8B-447B-86CF-DE8109D66EB8}"/>
    <cellStyle name="SAPBEXexcGood2 6 7" xfId="9064" xr:uid="{8DE5658F-B424-4610-816C-3AF464C41BC4}"/>
    <cellStyle name="SAPBEXexcGood2 6 8" xfId="10312" xr:uid="{C68316BE-3306-419D-B80F-5FF13EAF2F93}"/>
    <cellStyle name="SAPBEXexcGood2 6 9" xfId="10983" xr:uid="{5E521E36-528C-4D15-8498-935ED43DC90A}"/>
    <cellStyle name="SAPBEXexcGood2 7" xfId="1659" xr:uid="{00000000-0005-0000-0000-000097070000}"/>
    <cellStyle name="SAPBEXexcGood2 7 10" xfId="12602" xr:uid="{C22E5DC0-574F-4A75-985E-2531B89D451C}"/>
    <cellStyle name="SAPBEXexcGood2 7 11" xfId="11657" xr:uid="{4940369B-1880-460D-8A5B-9FF2C3AAB934}"/>
    <cellStyle name="SAPBEXexcGood2 7 12" xfId="14736" xr:uid="{767A0CAB-67B5-4064-B8C2-6A74D059E814}"/>
    <cellStyle name="SAPBEXexcGood2 7 2" xfId="5670" xr:uid="{B1E99B1E-4863-475A-9C67-96D7E8C88A7C}"/>
    <cellStyle name="SAPBEXexcGood2 7 2 10" xfId="15738" xr:uid="{9FC79A58-A91C-40BE-8851-5528C26B9CAC}"/>
    <cellStyle name="SAPBEXexcGood2 7 2 2" xfId="7139" xr:uid="{2CAA4FF5-2179-4B4C-B77C-E0837539F068}"/>
    <cellStyle name="SAPBEXexcGood2 7 2 3" xfId="8360" xr:uid="{3CF00889-963D-4588-BE1D-BF1EE5F1D30A}"/>
    <cellStyle name="SAPBEXexcGood2 7 2 4" xfId="9612" xr:uid="{3063D8B2-10F7-405D-8379-C46D90A86B87}"/>
    <cellStyle name="SAPBEXexcGood2 7 2 5" xfId="10846" xr:uid="{BA009265-1D31-4871-9A27-5E6C3DFAB4CF}"/>
    <cellStyle name="SAPBEXexcGood2 7 2 6" xfId="12005" xr:uid="{9ACDAD13-05C5-4EF3-9455-FF096EC55B47}"/>
    <cellStyle name="SAPBEXexcGood2 7 2 7" xfId="13133" xr:uid="{0FEF42A6-8B7A-4D8E-8E0C-CF7B7D1785EE}"/>
    <cellStyle name="SAPBEXexcGood2 7 2 8" xfId="14240" xr:uid="{FDE4BC76-CF89-4E96-ADD3-077274624B92}"/>
    <cellStyle name="SAPBEXexcGood2 7 2 9" xfId="15146" xr:uid="{7CE53360-4F0C-4BF9-BFF1-E4FB1DBE50F1}"/>
    <cellStyle name="SAPBEXexcGood2 7 3" xfId="4274" xr:uid="{BBA2C99E-1E89-497C-86D9-E12B638FFF31}"/>
    <cellStyle name="SAPBEXexcGood2 7 4" xfId="5019" xr:uid="{1A6CCA9D-3950-437A-920C-1C7242AC9B77}"/>
    <cellStyle name="SAPBEXexcGood2 7 5" xfId="5184" xr:uid="{2C9038AE-134D-439D-84E4-A1A59B9279A5}"/>
    <cellStyle name="SAPBEXexcGood2 7 6" xfId="5006" xr:uid="{C3549F72-4F8D-4806-9C17-43A6FF71A3B7}"/>
    <cellStyle name="SAPBEXexcGood2 7 7" xfId="9063" xr:uid="{DF320400-F642-4FCB-A1F2-0C470B7CD03C}"/>
    <cellStyle name="SAPBEXexcGood2 7 8" xfId="10311" xr:uid="{40699C66-A2F9-414F-93E5-83D065B530CD}"/>
    <cellStyle name="SAPBEXexcGood2 7 9" xfId="11621" xr:uid="{542DCB3F-06E1-42C0-BC82-0A7A90B73683}"/>
    <cellStyle name="SAPBEXexcGood2 8" xfId="1660" xr:uid="{00000000-0005-0000-0000-000098070000}"/>
    <cellStyle name="SAPBEXexcGood2 8 10" xfId="10995" xr:uid="{87CDDA58-C9D3-4E44-8B96-CC622E03D1C2}"/>
    <cellStyle name="SAPBEXexcGood2 8 11" xfId="8845" xr:uid="{6BD07E6A-8804-42DD-B28E-912C094F2FEB}"/>
    <cellStyle name="SAPBEXexcGood2 8 12" xfId="11587" xr:uid="{42C029DE-7E49-4048-BA9B-3C552E4E44C6}"/>
    <cellStyle name="SAPBEXexcGood2 8 2" xfId="5671" xr:uid="{26BE1FC4-CF45-47F7-8ADF-9AEAA8DD493D}"/>
    <cellStyle name="SAPBEXexcGood2 8 2 10" xfId="15739" xr:uid="{2E6D7F5F-4D67-499F-A4B6-91D0896EFE91}"/>
    <cellStyle name="SAPBEXexcGood2 8 2 2" xfId="7140" xr:uid="{040B1AB9-8DA3-434F-9980-670699373481}"/>
    <cellStyle name="SAPBEXexcGood2 8 2 3" xfId="8361" xr:uid="{649215DD-E907-42B9-9BF4-F945136BB6C2}"/>
    <cellStyle name="SAPBEXexcGood2 8 2 4" xfId="9613" xr:uid="{5406BFEC-0BD4-4221-B050-C27A7FC3B715}"/>
    <cellStyle name="SAPBEXexcGood2 8 2 5" xfId="10847" xr:uid="{3B561D3C-7CE6-49B7-8444-CE7A594CD48A}"/>
    <cellStyle name="SAPBEXexcGood2 8 2 6" xfId="12006" xr:uid="{5C89A083-0A96-4F4C-9125-2CA2C3EDCF79}"/>
    <cellStyle name="SAPBEXexcGood2 8 2 7" xfId="13134" xr:uid="{B026EDF0-22C5-4075-B4E0-AF2E8C2CA270}"/>
    <cellStyle name="SAPBEXexcGood2 8 2 8" xfId="14241" xr:uid="{39257E7B-DBD7-4473-A97F-70351715D39B}"/>
    <cellStyle name="SAPBEXexcGood2 8 2 9" xfId="15147" xr:uid="{C4B4F3C3-8C60-4259-AAF9-AA3A59598964}"/>
    <cellStyle name="SAPBEXexcGood2 8 3" xfId="4275" xr:uid="{74F1FF0E-53EA-4556-9C07-82232ED5087B}"/>
    <cellStyle name="SAPBEXexcGood2 8 4" xfId="5018" xr:uid="{D92B63C4-8006-4494-9793-F1A6BDE02B58}"/>
    <cellStyle name="SAPBEXexcGood2 8 5" xfId="3024" xr:uid="{39B83B1E-4DC5-4A66-99A6-83F6706D2446}"/>
    <cellStyle name="SAPBEXexcGood2 8 6" xfId="3184" xr:uid="{D89C6DAF-D7F5-4439-BB95-4677D362DEB3}"/>
    <cellStyle name="SAPBEXexcGood2 8 7" xfId="8231" xr:uid="{5EF37DD3-D9B9-40B3-8FFD-9D572ED6AEE0}"/>
    <cellStyle name="SAPBEXexcGood2 8 8" xfId="7636" xr:uid="{4F294A5B-B4C1-44DE-8D45-66F82E803172}"/>
    <cellStyle name="SAPBEXexcGood2 8 9" xfId="10986" xr:uid="{6A1CEB8A-FA1B-492C-B156-3B66C4936A2C}"/>
    <cellStyle name="SAPBEXexcGood2 9" xfId="1661" xr:uid="{00000000-0005-0000-0000-000099070000}"/>
    <cellStyle name="SAPBEXexcGood2 9 10" xfId="10996" xr:uid="{46534479-AE96-4DF0-A6CD-34AC43BA2BF4}"/>
    <cellStyle name="SAPBEXexcGood2 9 11" xfId="7864" xr:uid="{6D089226-C856-48F8-8295-D404EA57E02D}"/>
    <cellStyle name="SAPBEXexcGood2 9 12" xfId="10086" xr:uid="{97987A3B-659D-4526-ABDC-AFB980041BB4}"/>
    <cellStyle name="SAPBEXexcGood2 9 2" xfId="5672" xr:uid="{67C2D221-F57A-4D10-B4BF-6488D039A842}"/>
    <cellStyle name="SAPBEXexcGood2 9 2 10" xfId="15740" xr:uid="{D726AAAB-48EB-480A-82F5-BD5A071B2AA6}"/>
    <cellStyle name="SAPBEXexcGood2 9 2 2" xfId="7141" xr:uid="{4393D1E0-4F53-43D4-9571-49E11913EFF7}"/>
    <cellStyle name="SAPBEXexcGood2 9 2 3" xfId="8362" xr:uid="{54F609B9-54D4-4527-8B6A-E13129E90076}"/>
    <cellStyle name="SAPBEXexcGood2 9 2 4" xfId="9614" xr:uid="{208E9CB5-5429-488A-B21F-336F3515C68D}"/>
    <cellStyle name="SAPBEXexcGood2 9 2 5" xfId="10848" xr:uid="{93964D01-1949-4A79-86F2-1CDD3293E86C}"/>
    <cellStyle name="SAPBEXexcGood2 9 2 6" xfId="12007" xr:uid="{077334FD-5FD8-4E7F-8DCB-1395173A1C83}"/>
    <cellStyle name="SAPBEXexcGood2 9 2 7" xfId="13135" xr:uid="{66053B59-16A6-4E1D-8279-37985B509CAB}"/>
    <cellStyle name="SAPBEXexcGood2 9 2 8" xfId="14242" xr:uid="{474CA48E-221A-4C18-963C-4D11D8760993}"/>
    <cellStyle name="SAPBEXexcGood2 9 2 9" xfId="15148" xr:uid="{FEB9756A-2545-403C-BB33-E3E689D30E35}"/>
    <cellStyle name="SAPBEXexcGood2 9 3" xfId="4276" xr:uid="{E9F53B31-E3F5-46D2-8E00-CB0FC92E8FC0}"/>
    <cellStyle name="SAPBEXexcGood2 9 4" xfId="5017" xr:uid="{37BC2F2B-54EF-41C4-906E-B5AEF2FBBF42}"/>
    <cellStyle name="SAPBEXexcGood2 9 5" xfId="3039" xr:uid="{7977C15C-F183-4A1D-9144-136F9623D91A}"/>
    <cellStyle name="SAPBEXexcGood2 9 6" xfId="4999" xr:uid="{CB565326-C104-4F2D-9B47-7E0378E05384}"/>
    <cellStyle name="SAPBEXexcGood2 9 7" xfId="8232" xr:uid="{EB2C97FA-C76D-4CDB-A1C9-8090BE1A7C32}"/>
    <cellStyle name="SAPBEXexcGood2 9 8" xfId="7970" xr:uid="{BC70C4CE-35DC-400E-8C9C-5A064A079771}"/>
    <cellStyle name="SAPBEXexcGood2 9 9" xfId="10988" xr:uid="{E0474673-FA46-4897-A8E7-BE5D50D7F19C}"/>
    <cellStyle name="SAPBEXexcGood2_gxaccion, 68" xfId="1662" xr:uid="{00000000-0005-0000-0000-00009A070000}"/>
    <cellStyle name="SAPBEXexcGood3" xfId="1663" xr:uid="{00000000-0005-0000-0000-00009B070000}"/>
    <cellStyle name="SAPBEXexcGood3 10" xfId="1664" xr:uid="{00000000-0005-0000-0000-00009C070000}"/>
    <cellStyle name="SAPBEXexcGood3 10 10" xfId="10998" xr:uid="{BC9FB81A-51E1-441E-B951-94365F421641}"/>
    <cellStyle name="SAPBEXexcGood3 10 11" xfId="13748" xr:uid="{231A22F6-4D56-4455-B7D7-89CEE785B531}"/>
    <cellStyle name="SAPBEXexcGood3 10 12" xfId="10499" xr:uid="{0314F537-05E7-4CA7-A86A-FAF7B520E7A0}"/>
    <cellStyle name="SAPBEXexcGood3 10 2" xfId="5673" xr:uid="{CD5DEC89-C136-482B-9663-E394AEFB647D}"/>
    <cellStyle name="SAPBEXexcGood3 10 2 10" xfId="15741" xr:uid="{7A402D5F-A123-4A5A-B771-580E7F54534B}"/>
    <cellStyle name="SAPBEXexcGood3 10 2 2" xfId="7142" xr:uid="{75CEE074-110E-4535-97E4-83F3E1807EB3}"/>
    <cellStyle name="SAPBEXexcGood3 10 2 3" xfId="8363" xr:uid="{63FB732D-2BAB-4684-94FF-2BE2E72A3022}"/>
    <cellStyle name="SAPBEXexcGood3 10 2 4" xfId="9615" xr:uid="{E2F6DBE1-224E-4476-B1D4-8185B134DD56}"/>
    <cellStyle name="SAPBEXexcGood3 10 2 5" xfId="10849" xr:uid="{8AF421FD-5735-44F2-BF48-CEC4AD0195DD}"/>
    <cellStyle name="SAPBEXexcGood3 10 2 6" xfId="12008" xr:uid="{15FB928D-8185-49E3-8922-F98E4B2ABC58}"/>
    <cellStyle name="SAPBEXexcGood3 10 2 7" xfId="13136" xr:uid="{5ADB8BEC-5C42-435E-9A17-E967D0EEC239}"/>
    <cellStyle name="SAPBEXexcGood3 10 2 8" xfId="14243" xr:uid="{EFD10FC1-7DB9-46B5-B7C2-3179C85080B5}"/>
    <cellStyle name="SAPBEXexcGood3 10 2 9" xfId="15149" xr:uid="{E8496D67-918B-42B7-A672-1A7F8A98FB91}"/>
    <cellStyle name="SAPBEXexcGood3 10 3" xfId="4278" xr:uid="{4D0B8037-7E98-467E-B3FC-304DD03F363B}"/>
    <cellStyle name="SAPBEXexcGood3 10 4" xfId="5015" xr:uid="{6ADCC365-D4CE-47DF-B0D6-F88FB755ED11}"/>
    <cellStyle name="SAPBEXexcGood3 10 5" xfId="6595" xr:uid="{86641DC3-34D6-485C-A213-EA5AC788CF5A}"/>
    <cellStyle name="SAPBEXexcGood3 10 6" xfId="4778" xr:uid="{141D6268-020F-4669-8C13-0EFD3D42A9E2}"/>
    <cellStyle name="SAPBEXexcGood3 10 7" xfId="8234" xr:uid="{9B7511BE-438B-474D-B991-A8594A05ACAC}"/>
    <cellStyle name="SAPBEXexcGood3 10 8" xfId="6042" xr:uid="{32A98E9C-C021-4608-89BB-718BF7670B43}"/>
    <cellStyle name="SAPBEXexcGood3 10 9" xfId="11620" xr:uid="{9DDF9B35-3C9F-447D-805A-22EC04A6EB30}"/>
    <cellStyle name="SAPBEXexcGood3 11" xfId="1665" xr:uid="{00000000-0005-0000-0000-00009D070000}"/>
    <cellStyle name="SAPBEXexcGood3 11 10" xfId="10999" xr:uid="{2DCEDBEE-BEC1-4929-A3A3-CEDD5882775D}"/>
    <cellStyle name="SAPBEXexcGood3 11 11" xfId="13747" xr:uid="{B00BDFCE-DF8D-47E8-A5A7-18097C254E9A}"/>
    <cellStyle name="SAPBEXexcGood3 11 12" xfId="10496" xr:uid="{62165C75-CCE5-4FC8-89B7-725E5AB06361}"/>
    <cellStyle name="SAPBEXexcGood3 11 2" xfId="5674" xr:uid="{3611EA22-C487-478E-AE3D-3CEFF888FFDB}"/>
    <cellStyle name="SAPBEXexcGood3 11 2 10" xfId="15742" xr:uid="{DF6317DA-750E-4DD6-A444-50A4A377DDCB}"/>
    <cellStyle name="SAPBEXexcGood3 11 2 2" xfId="7143" xr:uid="{B963AD25-A23A-44C2-A9BA-24F6716123F4}"/>
    <cellStyle name="SAPBEXexcGood3 11 2 3" xfId="8364" xr:uid="{BB44887D-829C-4099-8833-1EFC5F7628DD}"/>
    <cellStyle name="SAPBEXexcGood3 11 2 4" xfId="9616" xr:uid="{04E16579-EEDB-45D8-938F-69B23B2095F1}"/>
    <cellStyle name="SAPBEXexcGood3 11 2 5" xfId="10850" xr:uid="{390BDEA6-DE3E-497A-BA75-56EA89AAC109}"/>
    <cellStyle name="SAPBEXexcGood3 11 2 6" xfId="12009" xr:uid="{FE2BDAB1-3428-4073-BA8A-ADE1A776E594}"/>
    <cellStyle name="SAPBEXexcGood3 11 2 7" xfId="13137" xr:uid="{FCDEB775-DD11-4DF3-9DDA-6FE364985196}"/>
    <cellStyle name="SAPBEXexcGood3 11 2 8" xfId="14244" xr:uid="{8DC020BD-358A-4532-9CAE-D0FD86698DDA}"/>
    <cellStyle name="SAPBEXexcGood3 11 2 9" xfId="15150" xr:uid="{4700E18F-E188-43D7-B285-BC582F7FF158}"/>
    <cellStyle name="SAPBEXexcGood3 11 3" xfId="4279" xr:uid="{CE13868E-929E-4860-B690-D963FA222C9D}"/>
    <cellStyle name="SAPBEXexcGood3 11 4" xfId="3194" xr:uid="{3154A965-3C3A-4E67-9797-D46C29B71CAF}"/>
    <cellStyle name="SAPBEXexcGood3 11 5" xfId="6594" xr:uid="{B68E1BAF-9487-4A84-B5DB-A522B38635CE}"/>
    <cellStyle name="SAPBEXexcGood3 11 6" xfId="7822" xr:uid="{D1E40094-2A09-4D7C-9B6C-D0CCF52B869F}"/>
    <cellStyle name="SAPBEXexcGood3 11 7" xfId="8235" xr:uid="{9EFDAACF-8CDA-4443-9B2B-C9CED85624D4}"/>
    <cellStyle name="SAPBEXexcGood3 11 8" xfId="6048" xr:uid="{53BF10A7-A7E6-416A-8AC8-A6E436EFC9FB}"/>
    <cellStyle name="SAPBEXexcGood3 11 9" xfId="11619" xr:uid="{DB802F4A-72C2-408D-81A3-131504E261DA}"/>
    <cellStyle name="SAPBEXexcGood3 12" xfId="2705" xr:uid="{00000000-0005-0000-0000-00009E070000}"/>
    <cellStyle name="SAPBEXexcGood3 13" xfId="2722" xr:uid="{00000000-0005-0000-0000-00009F070000}"/>
    <cellStyle name="SAPBEXexcGood3 14" xfId="2795" xr:uid="{3E8562BC-653D-4F55-B57C-599D6C548AEC}"/>
    <cellStyle name="SAPBEXexcGood3 15" xfId="2847" xr:uid="{2F0C7AA7-2F1E-4AB4-9C30-FA1FFE415696}"/>
    <cellStyle name="SAPBEXexcGood3 16" xfId="2885" xr:uid="{FBE5EA7D-42A0-4509-9994-1A9B4C96D104}"/>
    <cellStyle name="SAPBEXexcGood3 17" xfId="2929" xr:uid="{15E51E0B-614B-454D-BF0F-C4CF1D75D67C}"/>
    <cellStyle name="SAPBEXexcGood3 18" xfId="2973" xr:uid="{8FD572D0-ABA7-4722-80DA-7AB29CE758DA}"/>
    <cellStyle name="SAPBEXexcGood3 19" xfId="4277" xr:uid="{D0422745-E93A-4A7C-99EE-DB9289397AD8}"/>
    <cellStyle name="SAPBEXexcGood3 2" xfId="1666" xr:uid="{00000000-0005-0000-0000-0000A0070000}"/>
    <cellStyle name="SAPBEXexcGood3 2 10" xfId="10989" xr:uid="{BC68C317-8D80-41EE-AAEC-2890832A8813}"/>
    <cellStyle name="SAPBEXexcGood3 2 11" xfId="11240" xr:uid="{EB1FB350-6164-4E51-A614-3490C97CEBD5}"/>
    <cellStyle name="SAPBEXexcGood3 2 12" xfId="13746" xr:uid="{494E0268-EBF9-4373-AAC1-168248F0BE1C}"/>
    <cellStyle name="SAPBEXexcGood3 2 13" xfId="13813" xr:uid="{111F5EAF-B84A-4D2E-86B7-FB4303DA5220}"/>
    <cellStyle name="SAPBEXexcGood3 2 2" xfId="1667" xr:uid="{00000000-0005-0000-0000-0000A1070000}"/>
    <cellStyle name="SAPBEXexcGood3 2 2 10" xfId="12601" xr:uid="{4EDB7491-46EF-4DAD-BCB9-0052139F5F64}"/>
    <cellStyle name="SAPBEXexcGood3 2 2 11" xfId="11613" xr:uid="{81778058-89CE-42B9-8665-D2BAA43C0B83}"/>
    <cellStyle name="SAPBEXexcGood3 2 2 12" xfId="14735" xr:uid="{5D0988D3-BC7B-4657-9FF2-97E5D204F682}"/>
    <cellStyle name="SAPBEXexcGood3 2 2 2" xfId="1668" xr:uid="{00000000-0005-0000-0000-0000A2070000}"/>
    <cellStyle name="SAPBEXexcGood3 2 2 2 10" xfId="12600" xr:uid="{B0FDF953-A588-4715-B64F-C17B656E4B84}"/>
    <cellStyle name="SAPBEXexcGood3 2 2 2 11" xfId="9136" xr:uid="{6AD37BE0-568F-4111-8B3B-1002EE952919}"/>
    <cellStyle name="SAPBEXexcGood3 2 2 2 12" xfId="14734" xr:uid="{8FF192A0-F0D0-48A4-BCFE-976C1A1E5B2C}"/>
    <cellStyle name="SAPBEXexcGood3 2 2 2 2" xfId="5676" xr:uid="{5800B1E5-1F9B-484E-BE88-B16513094C7A}"/>
    <cellStyle name="SAPBEXexcGood3 2 2 2 2 10" xfId="15744" xr:uid="{49105CA9-217A-4F1B-B061-940EB59C9E8E}"/>
    <cellStyle name="SAPBEXexcGood3 2 2 2 2 2" xfId="7145" xr:uid="{D19B3A38-EEAB-424A-8120-CC03EEA55C90}"/>
    <cellStyle name="SAPBEXexcGood3 2 2 2 2 3" xfId="8366" xr:uid="{09572A8A-801F-4B25-9025-00BB5F7D8994}"/>
    <cellStyle name="SAPBEXexcGood3 2 2 2 2 4" xfId="9618" xr:uid="{F2CFDC34-1839-457B-BB35-CF57EA3B49F6}"/>
    <cellStyle name="SAPBEXexcGood3 2 2 2 2 5" xfId="10852" xr:uid="{36B64D1D-5884-4E16-BA52-E4CDE7085BA0}"/>
    <cellStyle name="SAPBEXexcGood3 2 2 2 2 6" xfId="12011" xr:uid="{6F75B001-2CAA-4B1C-9E67-41F7CDACF5DA}"/>
    <cellStyle name="SAPBEXexcGood3 2 2 2 2 7" xfId="13139" xr:uid="{20C3271C-F7B0-494E-B719-7B386B6E085B}"/>
    <cellStyle name="SAPBEXexcGood3 2 2 2 2 8" xfId="14246" xr:uid="{F38237F4-708C-482B-9AA1-BBF691D0038C}"/>
    <cellStyle name="SAPBEXexcGood3 2 2 2 2 9" xfId="15152" xr:uid="{5F76CF44-21B4-431B-9BE5-D8E3BD05DE06}"/>
    <cellStyle name="SAPBEXexcGood3 2 2 2 3" xfId="4282" xr:uid="{7F7D3EAC-A148-4AF0-BED6-32AB6AF4BF58}"/>
    <cellStyle name="SAPBEXexcGood3 2 2 2 4" xfId="5013" xr:uid="{BA401CF3-C09C-4B5F-9438-CA9ED33751F7}"/>
    <cellStyle name="SAPBEXexcGood3 2 2 2 5" xfId="4047" xr:uid="{E7D9F990-BC6C-4918-AAFD-488B713773CB}"/>
    <cellStyle name="SAPBEXexcGood3 2 2 2 6" xfId="3071" xr:uid="{A503A224-AD88-4EFC-82D6-E5E01A7B6D73}"/>
    <cellStyle name="SAPBEXexcGood3 2 2 2 7" xfId="9061" xr:uid="{943E0FF7-681E-4007-9FFA-99E7B5C3BB66}"/>
    <cellStyle name="SAPBEXexcGood3 2 2 2 8" xfId="10309" xr:uid="{C0A977F6-B1A6-4450-B3E6-2237CEACD6AF}"/>
    <cellStyle name="SAPBEXexcGood3 2 2 2 9" xfId="10375" xr:uid="{862EA464-6820-4DB7-AC6B-4D3878ACCE02}"/>
    <cellStyle name="SAPBEXexcGood3 2 2 3" xfId="4281" xr:uid="{06B8F514-C409-4981-BF74-09721C18310B}"/>
    <cellStyle name="SAPBEXexcGood3 2 2 4" xfId="3193" xr:uid="{1E75EF9E-B894-4B23-B4EB-EF9F82F5EAA0}"/>
    <cellStyle name="SAPBEXexcGood3 2 2 5" xfId="3037" xr:uid="{73F7C4E9-D7A6-4CAC-8C51-E033EFE6AC4F}"/>
    <cellStyle name="SAPBEXexcGood3 2 2 6" xfId="7820" xr:uid="{2A866DAF-E202-4133-A1EF-DC0A32C2407B}"/>
    <cellStyle name="SAPBEXexcGood3 2 2 7" xfId="9062" xr:uid="{AE0AB267-4A89-4053-A77E-3D8DF2B06286}"/>
    <cellStyle name="SAPBEXexcGood3 2 2 8" xfId="10310" xr:uid="{0D514ACF-24B4-4F60-8577-CEB26A5C342C}"/>
    <cellStyle name="SAPBEXexcGood3 2 2 9" xfId="9143" xr:uid="{F2CC073C-22CE-4AFC-B8FE-7F25240CDD64}"/>
    <cellStyle name="SAPBEXexcGood3 2 3" xfId="5675" xr:uid="{5B8D892F-3094-4897-B92F-725AF295DC2D}"/>
    <cellStyle name="SAPBEXexcGood3 2 3 10" xfId="15743" xr:uid="{A5749788-3D42-409D-BD11-3215C7CEE55A}"/>
    <cellStyle name="SAPBEXexcGood3 2 3 2" xfId="7144" xr:uid="{7C4DE9C0-3D57-4152-876D-0C986E55C9F9}"/>
    <cellStyle name="SAPBEXexcGood3 2 3 3" xfId="8365" xr:uid="{C0F25F07-C94D-4C81-9B9B-D862EF83ACD0}"/>
    <cellStyle name="SAPBEXexcGood3 2 3 4" xfId="9617" xr:uid="{288AD0C1-B4F2-4932-B223-94D8E3418C44}"/>
    <cellStyle name="SAPBEXexcGood3 2 3 5" xfId="10851" xr:uid="{FF0F526C-A693-4C67-80A3-EFACF0B25B64}"/>
    <cellStyle name="SAPBEXexcGood3 2 3 6" xfId="12010" xr:uid="{FA636EFA-65C3-4605-A2D3-719E0B9C535C}"/>
    <cellStyle name="SAPBEXexcGood3 2 3 7" xfId="13138" xr:uid="{CDBFC42B-F95C-4824-8C7A-489097678417}"/>
    <cellStyle name="SAPBEXexcGood3 2 3 8" xfId="14245" xr:uid="{C32B43AF-0CA6-46B4-9793-767BCEDF35B0}"/>
    <cellStyle name="SAPBEXexcGood3 2 3 9" xfId="15151" xr:uid="{1D0332DF-06BD-447C-AB8F-1AA3BA4D0076}"/>
    <cellStyle name="SAPBEXexcGood3 2 4" xfId="4280" xr:uid="{2D6109F0-E533-4E4E-A92B-12E4E96AAEBB}"/>
    <cellStyle name="SAPBEXexcGood3 2 5" xfId="5014" xr:uid="{85C1A698-C1E1-499D-AC9F-B04DFA2F8450}"/>
    <cellStyle name="SAPBEXexcGood3 2 6" xfId="6593" xr:uid="{FB55E828-458B-43F3-B6B5-BEA3D75CDD29}"/>
    <cellStyle name="SAPBEXexcGood3 2 7" xfId="7821" xr:uid="{38B5FA62-DF2E-4D33-B3C8-E12374CDDDDC}"/>
    <cellStyle name="SAPBEXexcGood3 2 8" xfId="7532" xr:uid="{E2605DC6-8323-4675-9D38-2BDE327D37C2}"/>
    <cellStyle name="SAPBEXexcGood3 2 9" xfId="8776" xr:uid="{98AB6498-539B-46C9-B767-90799C22DE1C}"/>
    <cellStyle name="SAPBEXexcGood3 20" xfId="5016" xr:uid="{8A2E4A61-EE47-49FA-8D39-9CF1D55F0809}"/>
    <cellStyle name="SAPBEXexcGood3 21" xfId="4827" xr:uid="{475863C0-7F73-414A-A41A-8E67C780C2A3}"/>
    <cellStyle name="SAPBEXexcGood3 22" xfId="3179" xr:uid="{1AFDA973-1D27-4B41-AE13-8800BAC6A272}"/>
    <cellStyle name="SAPBEXexcGood3 23" xfId="8233" xr:uid="{5941D353-F6DF-47CD-96BA-08CF9A389069}"/>
    <cellStyle name="SAPBEXexcGood3 24" xfId="7818" xr:uid="{DEA1646A-60C6-41D4-9485-E9302FEE2CF0}"/>
    <cellStyle name="SAPBEXexcGood3 25" xfId="10987" xr:uid="{A861BF05-1484-47F7-9752-ADF23A992026}"/>
    <cellStyle name="SAPBEXexcGood3 26" xfId="10997" xr:uid="{BF84C929-B951-4254-8A2F-322529F32EB3}"/>
    <cellStyle name="SAPBEXexcGood3 27" xfId="12320" xr:uid="{4A5CE440-4B4A-430D-9EC1-4BF3A27D3793}"/>
    <cellStyle name="SAPBEXexcGood3 28" xfId="12459" xr:uid="{D4BB1F2B-4058-48C2-AF4A-42EF67244F07}"/>
    <cellStyle name="SAPBEXexcGood3 29" xfId="15884" xr:uid="{12DFBDBC-8E93-4BB9-9FB9-6BC7DA0D620A}"/>
    <cellStyle name="SAPBEXexcGood3 3" xfId="1669" xr:uid="{00000000-0005-0000-0000-0000A3070000}"/>
    <cellStyle name="SAPBEXexcGood3 3 10" xfId="12599" xr:uid="{887A127B-EA44-43C7-9C5B-B1E830F7D44E}"/>
    <cellStyle name="SAPBEXexcGood3 3 11" xfId="10711" xr:uid="{B3B4C73A-F4FD-4E30-8137-4544CBBA09A6}"/>
    <cellStyle name="SAPBEXexcGood3 3 12" xfId="14733" xr:uid="{6101A101-1B43-4C38-AEC3-5D3BC29F1EB6}"/>
    <cellStyle name="SAPBEXexcGood3 3 2" xfId="5677" xr:uid="{2DFA7AB7-2739-4EE4-98C4-AA515416C19D}"/>
    <cellStyle name="SAPBEXexcGood3 3 2 10" xfId="15745" xr:uid="{53DD4686-B745-4F63-A0A9-CA31269CFE81}"/>
    <cellStyle name="SAPBEXexcGood3 3 2 2" xfId="7146" xr:uid="{B7D21747-B0AE-40F0-BC44-CBBD17C2E0E3}"/>
    <cellStyle name="SAPBEXexcGood3 3 2 3" xfId="8367" xr:uid="{969F38AF-AEC4-40EF-98B2-D1C0F96BF6EC}"/>
    <cellStyle name="SAPBEXexcGood3 3 2 4" xfId="9619" xr:uid="{57E29E25-0A98-4057-ACF5-FF8817BDBE54}"/>
    <cellStyle name="SAPBEXexcGood3 3 2 5" xfId="10853" xr:uid="{50E9AA25-28FD-4205-8731-C114AAC1A5AD}"/>
    <cellStyle name="SAPBEXexcGood3 3 2 6" xfId="12012" xr:uid="{0E40FA50-AE95-442C-98FF-545DE3C5E35E}"/>
    <cellStyle name="SAPBEXexcGood3 3 2 7" xfId="13140" xr:uid="{6DBEEDC6-D97F-416F-B93C-AF0385F8ED57}"/>
    <cellStyle name="SAPBEXexcGood3 3 2 8" xfId="14247" xr:uid="{4493806F-9D78-430D-8000-9467F65BED7A}"/>
    <cellStyle name="SAPBEXexcGood3 3 2 9" xfId="15153" xr:uid="{D121A6F7-5F0B-42FD-BD37-730F69FEA015}"/>
    <cellStyle name="SAPBEXexcGood3 3 3" xfId="4283" xr:uid="{F5831E8F-7A69-45F1-849E-740F183B34E1}"/>
    <cellStyle name="SAPBEXexcGood3 3 4" xfId="3192" xr:uid="{C6A1507A-EA62-44B3-A739-5877909B59BC}"/>
    <cellStyle name="SAPBEXexcGood3 3 5" xfId="3000" xr:uid="{F328DD28-8FB3-40C7-84F5-7C18A2E9CC5A}"/>
    <cellStyle name="SAPBEXexcGood3 3 6" xfId="3067" xr:uid="{01CFF98D-24F8-45DF-A6C3-642C74D7A968}"/>
    <cellStyle name="SAPBEXexcGood3 3 7" xfId="9060" xr:uid="{F5A67958-5E07-430B-A8C0-7FE2219789DB}"/>
    <cellStyle name="SAPBEXexcGood3 3 8" xfId="10308" xr:uid="{DB8EB9F8-8AEB-406A-B6B8-0A956ECC6941}"/>
    <cellStyle name="SAPBEXexcGood3 3 9" xfId="10382" xr:uid="{732E5FB8-669B-4B34-91FA-B2ACD5FE6309}"/>
    <cellStyle name="SAPBEXexcGood3 4" xfId="1670" xr:uid="{00000000-0005-0000-0000-0000A4070000}"/>
    <cellStyle name="SAPBEXexcGood3 4 10" xfId="11000" xr:uid="{582358A2-91F8-49A3-8FBE-1865A7151640}"/>
    <cellStyle name="SAPBEXexcGood3 4 11" xfId="11517" xr:uid="{6A1115D3-ED7C-4A35-80C5-430C2FAA9D9C}"/>
    <cellStyle name="SAPBEXexcGood3 4 12" xfId="12598" xr:uid="{1BBA3004-E200-455C-A752-64C3E1F2ED01}"/>
    <cellStyle name="SAPBEXexcGood3 4 2" xfId="5678" xr:uid="{5685CE5A-871E-431F-B1AB-06FF0E846C9B}"/>
    <cellStyle name="SAPBEXexcGood3 4 2 10" xfId="15746" xr:uid="{8CBF0A18-499F-4175-8F80-9F0BFD43396D}"/>
    <cellStyle name="SAPBEXexcGood3 4 2 2" xfId="7147" xr:uid="{80829897-D1B3-4EB7-B99D-19406E05A649}"/>
    <cellStyle name="SAPBEXexcGood3 4 2 3" xfId="8368" xr:uid="{DF01BF8E-4967-4991-8D07-2F65577EDB59}"/>
    <cellStyle name="SAPBEXexcGood3 4 2 4" xfId="9620" xr:uid="{FAB0E140-FE34-49CD-89AB-00F890679A81}"/>
    <cellStyle name="SAPBEXexcGood3 4 2 5" xfId="10854" xr:uid="{FB7DE12D-900D-46D6-B3C8-F97957D54619}"/>
    <cellStyle name="SAPBEXexcGood3 4 2 6" xfId="12013" xr:uid="{E9588E03-0687-4387-9982-BA7D930A2642}"/>
    <cellStyle name="SAPBEXexcGood3 4 2 7" xfId="13141" xr:uid="{A37F0E36-8619-4F40-AB59-91DE8400CD2C}"/>
    <cellStyle name="SAPBEXexcGood3 4 2 8" xfId="14248" xr:uid="{BE9EE56D-CD64-4392-BAC9-22DEFFB8E56E}"/>
    <cellStyle name="SAPBEXexcGood3 4 2 9" xfId="15154" xr:uid="{3422D75F-1689-4D9C-BAEA-0DA21AA69105}"/>
    <cellStyle name="SAPBEXexcGood3 4 3" xfId="4284" xr:uid="{205F915D-28A4-40A4-9149-6BDC862857BA}"/>
    <cellStyle name="SAPBEXexcGood3 4 4" xfId="5012" xr:uid="{E1E03566-9784-47F1-8996-0DF7BEBBE00F}"/>
    <cellStyle name="SAPBEXexcGood3 4 5" xfId="3021" xr:uid="{09FFABBA-337A-4EA6-B4FB-992C9FCB112A}"/>
    <cellStyle name="SAPBEXexcGood3 4 6" xfId="5826" xr:uid="{FB954CF5-F42B-40FA-82B8-E67909F543A2}"/>
    <cellStyle name="SAPBEXexcGood3 4 7" xfId="3914" xr:uid="{C25EE9EA-6D84-4140-BF1D-5092B221E7FE}"/>
    <cellStyle name="SAPBEXexcGood3 4 8" xfId="6311" xr:uid="{01BCC575-D130-43BB-8DD2-733E99F610B5}"/>
    <cellStyle name="SAPBEXexcGood3 4 9" xfId="10658" xr:uid="{83B70082-71B9-42C3-8979-D5D0E88F1382}"/>
    <cellStyle name="SAPBEXexcGood3 5" xfId="1671" xr:uid="{00000000-0005-0000-0000-0000A5070000}"/>
    <cellStyle name="SAPBEXexcGood3 5 10" xfId="11001" xr:uid="{DA2F13B6-33E6-4E24-9D89-6C7007D1C77B}"/>
    <cellStyle name="SAPBEXexcGood3 5 11" xfId="8156" xr:uid="{66240DDD-31E3-4A32-A610-47FE6950B973}"/>
    <cellStyle name="SAPBEXexcGood3 5 12" xfId="11007" xr:uid="{B0FBFBF0-BCEE-419A-A2D9-673D702025BD}"/>
    <cellStyle name="SAPBEXexcGood3 5 2" xfId="5679" xr:uid="{D41CE670-C37B-43D4-A85E-82B00D0EE447}"/>
    <cellStyle name="SAPBEXexcGood3 5 2 10" xfId="15747" xr:uid="{76513BA7-9E2A-4D25-AB5E-ED01A8F9014B}"/>
    <cellStyle name="SAPBEXexcGood3 5 2 2" xfId="7148" xr:uid="{2CE60EEA-B769-4857-83C7-50FAFDBB86A8}"/>
    <cellStyle name="SAPBEXexcGood3 5 2 3" xfId="8369" xr:uid="{B48E3836-96FE-494B-9F41-D6CB67856A9B}"/>
    <cellStyle name="SAPBEXexcGood3 5 2 4" xfId="9621" xr:uid="{4244C74C-783E-4BBC-830B-9BD2937DBBEE}"/>
    <cellStyle name="SAPBEXexcGood3 5 2 5" xfId="10855" xr:uid="{5BC2BC35-099E-4632-96D4-37173BF71E88}"/>
    <cellStyle name="SAPBEXexcGood3 5 2 6" xfId="12014" xr:uid="{2CF461A6-4618-48A3-934C-0BD507FEFCEE}"/>
    <cellStyle name="SAPBEXexcGood3 5 2 7" xfId="13142" xr:uid="{0BA47EA5-126B-437F-B010-F025F1DDD4C1}"/>
    <cellStyle name="SAPBEXexcGood3 5 2 8" xfId="14249" xr:uid="{44A0D802-6528-4965-BD48-BFAD0ADB8C25}"/>
    <cellStyle name="SAPBEXexcGood3 5 2 9" xfId="15155" xr:uid="{9BF623F3-CFFF-4CC4-8A00-DCF275C43B68}"/>
    <cellStyle name="SAPBEXexcGood3 5 3" xfId="4285" xr:uid="{39D96E8B-4BC9-4701-9999-71DDF6FAB9AA}"/>
    <cellStyle name="SAPBEXexcGood3 5 4" xfId="3191" xr:uid="{AA792039-0E55-4BB6-8495-8FC82E031E71}"/>
    <cellStyle name="SAPBEXexcGood3 5 5" xfId="3041" xr:uid="{FD127E7D-9255-4BF4-96D7-84731C84E791}"/>
    <cellStyle name="SAPBEXexcGood3 5 6" xfId="5830" xr:uid="{33B78876-612A-461F-90CB-0AA5B2B57E71}"/>
    <cellStyle name="SAPBEXexcGood3 5 7" xfId="3915" xr:uid="{19D8CAFE-7093-4B8E-BAC1-C6EBF64C7F35}"/>
    <cellStyle name="SAPBEXexcGood3 5 8" xfId="6319" xr:uid="{7E414D60-CC02-40AF-8132-01E88B71C425}"/>
    <cellStyle name="SAPBEXexcGood3 5 9" xfId="10657" xr:uid="{E4984DD3-73CC-47F2-B414-806B8839CAB8}"/>
    <cellStyle name="SAPBEXexcGood3 6" xfId="1672" xr:uid="{00000000-0005-0000-0000-0000A6070000}"/>
    <cellStyle name="SAPBEXexcGood3 6 10" xfId="11002" xr:uid="{7FD18645-6E9E-4477-B4B6-DF2B9A9B6C48}"/>
    <cellStyle name="SAPBEXexcGood3 6 11" xfId="9059" xr:uid="{9124BD85-F413-42CF-A1DC-6ED236F3D0B7}"/>
    <cellStyle name="SAPBEXexcGood3 6 12" xfId="11012" xr:uid="{E5704B9E-4BC7-40BB-85A8-4F0BF2EC7191}"/>
    <cellStyle name="SAPBEXexcGood3 6 2" xfId="5680" xr:uid="{873DE8AD-555D-4659-B883-EED91345D03E}"/>
    <cellStyle name="SAPBEXexcGood3 6 2 10" xfId="15748" xr:uid="{F0F553E2-C338-4F41-BCB4-D0E6AE429DEE}"/>
    <cellStyle name="SAPBEXexcGood3 6 2 2" xfId="7149" xr:uid="{43A1C41F-DF32-4B0B-9395-EA1EE0F960B7}"/>
    <cellStyle name="SAPBEXexcGood3 6 2 3" xfId="8370" xr:uid="{70FC5F95-14A8-4352-A340-0AC565C4172F}"/>
    <cellStyle name="SAPBEXexcGood3 6 2 4" xfId="9622" xr:uid="{8BCED931-9DF3-4629-A6D3-6B3A04D92123}"/>
    <cellStyle name="SAPBEXexcGood3 6 2 5" xfId="10856" xr:uid="{310B7C0B-5246-4684-AFD7-475FB287073F}"/>
    <cellStyle name="SAPBEXexcGood3 6 2 6" xfId="12015" xr:uid="{A779F00B-CA68-4C76-BDB7-CD848EF42A3B}"/>
    <cellStyle name="SAPBEXexcGood3 6 2 7" xfId="13143" xr:uid="{F9156F50-74E3-4D33-98DC-DC278059A393}"/>
    <cellStyle name="SAPBEXexcGood3 6 2 8" xfId="14250" xr:uid="{B8BFEF24-177D-41E4-A2DF-9A5DF2A8E01A}"/>
    <cellStyle name="SAPBEXexcGood3 6 2 9" xfId="15156" xr:uid="{8B10FD19-0089-46B7-8997-721F3761EA20}"/>
    <cellStyle name="SAPBEXexcGood3 6 3" xfId="4286" xr:uid="{263A658C-F4F8-4821-A037-D538A07E4FFB}"/>
    <cellStyle name="SAPBEXexcGood3 6 4" xfId="3190" xr:uid="{97FC4D96-6886-447B-AFD7-E4EF3D60987F}"/>
    <cellStyle name="SAPBEXexcGood3 6 5" xfId="5185" xr:uid="{2A5E2289-A74E-4D4F-B792-FF1E1830EB6B}"/>
    <cellStyle name="SAPBEXexcGood3 6 6" xfId="4925" xr:uid="{36CEC0AC-13D9-468F-983D-FD1F32DC1504}"/>
    <cellStyle name="SAPBEXexcGood3 6 7" xfId="6785" xr:uid="{6B3CBCC7-1AED-45F3-AFD0-695755AA0B7C}"/>
    <cellStyle name="SAPBEXexcGood3 6 8" xfId="7813" xr:uid="{41266A9F-0E84-49A7-A9F8-50A562349959}"/>
    <cellStyle name="SAPBEXexcGood3 6 9" xfId="3019" xr:uid="{53EF66F6-A782-4F2E-BDF4-308518E93CA0}"/>
    <cellStyle name="SAPBEXexcGood3 7" xfId="1673" xr:uid="{00000000-0005-0000-0000-0000A7070000}"/>
    <cellStyle name="SAPBEXexcGood3 7 10" xfId="11003" xr:uid="{C5B8B6CF-A43C-42FD-BE59-CBA0C5FB2299}"/>
    <cellStyle name="SAPBEXexcGood3 7 11" xfId="12321" xr:uid="{0B5CD3BC-D365-4838-BD0A-CA26605C5C03}"/>
    <cellStyle name="SAPBEXexcGood3 7 12" xfId="11016" xr:uid="{EAD6CEEB-10F9-49A1-BCE7-C1ABAC5A38E1}"/>
    <cellStyle name="SAPBEXexcGood3 7 2" xfId="5681" xr:uid="{E771571F-C51E-4ADA-AB50-3BDA94AEDDEA}"/>
    <cellStyle name="SAPBEXexcGood3 7 2 10" xfId="15749" xr:uid="{38741631-5D40-4B48-A678-5771ADB9BAC4}"/>
    <cellStyle name="SAPBEXexcGood3 7 2 2" xfId="7150" xr:uid="{BC367F38-B263-4673-871E-1842B0FB8D2A}"/>
    <cellStyle name="SAPBEXexcGood3 7 2 3" xfId="8371" xr:uid="{B5E99E0B-F7FB-4F7E-A351-EFFAD076EBF0}"/>
    <cellStyle name="SAPBEXexcGood3 7 2 4" xfId="9623" xr:uid="{EAE08CD3-8059-4CAB-B97C-9FCF5AC136DC}"/>
    <cellStyle name="SAPBEXexcGood3 7 2 5" xfId="10857" xr:uid="{B100F55D-8969-467E-8C4F-17FF2FB9274F}"/>
    <cellStyle name="SAPBEXexcGood3 7 2 6" xfId="12016" xr:uid="{E6D0DD7D-C7D9-409F-9C61-0C8D11267D41}"/>
    <cellStyle name="SAPBEXexcGood3 7 2 7" xfId="13144" xr:uid="{27817EC1-8DC9-47B5-AC22-074EAD0BC831}"/>
    <cellStyle name="SAPBEXexcGood3 7 2 8" xfId="14251" xr:uid="{E13E6B61-84CA-4EC2-9348-3A84EEF74C26}"/>
    <cellStyle name="SAPBEXexcGood3 7 2 9" xfId="15157" xr:uid="{D7CDA21F-9E96-4061-BAB6-86BF6F2DE809}"/>
    <cellStyle name="SAPBEXexcGood3 7 3" xfId="4287" xr:uid="{FF3145CC-E046-4E38-8622-AC5149596AF2}"/>
    <cellStyle name="SAPBEXexcGood3 7 4" xfId="3189" xr:uid="{C6B31877-28CF-430F-A0C4-10C43B5170A8}"/>
    <cellStyle name="SAPBEXexcGood3 7 5" xfId="4828" xr:uid="{258F8129-E275-449A-A80B-A6D53BB581A2}"/>
    <cellStyle name="SAPBEXexcGood3 7 6" xfId="4924" xr:uid="{A3B902B8-34AF-4E51-90CB-E5D955CD5879}"/>
    <cellStyle name="SAPBEXexcGood3 7 7" xfId="3916" xr:uid="{A6D8B37E-477C-4E1E-8B83-9A3F2CFD083D}"/>
    <cellStyle name="SAPBEXexcGood3 7 8" xfId="7799" xr:uid="{A442F723-BC1F-46A9-9032-26850DF9629E}"/>
    <cellStyle name="SAPBEXexcGood3 7 9" xfId="10376" xr:uid="{5C91CC1F-B11F-406E-B002-80131CA40E70}"/>
    <cellStyle name="SAPBEXexcGood3 8" xfId="1674" xr:uid="{00000000-0005-0000-0000-0000A8070000}"/>
    <cellStyle name="SAPBEXexcGood3 8 10" xfId="11004" xr:uid="{67E01C8E-6F3F-44E0-AB7E-BC2FA30DEE30}"/>
    <cellStyle name="SAPBEXexcGood3 8 11" xfId="13745" xr:uid="{84CE7D11-968E-4D1F-9D27-11ED63A24773}"/>
    <cellStyle name="SAPBEXexcGood3 8 12" xfId="11036" xr:uid="{3365463E-AFA6-466C-B4A9-9313E1C60B58}"/>
    <cellStyle name="SAPBEXexcGood3 8 2" xfId="5682" xr:uid="{7D10A6A9-DDB5-454D-B82D-AFA7CE4405F3}"/>
    <cellStyle name="SAPBEXexcGood3 8 2 10" xfId="15750" xr:uid="{5142A718-4660-4E70-AC2A-EF6F5E8019A6}"/>
    <cellStyle name="SAPBEXexcGood3 8 2 2" xfId="7151" xr:uid="{3045AF58-F747-4781-88CF-C294D03A80E0}"/>
    <cellStyle name="SAPBEXexcGood3 8 2 3" xfId="8372" xr:uid="{54F2F87A-0240-41A1-8B09-541E625CB6A3}"/>
    <cellStyle name="SAPBEXexcGood3 8 2 4" xfId="9624" xr:uid="{B649B87C-4C39-484C-89FB-176753593794}"/>
    <cellStyle name="SAPBEXexcGood3 8 2 5" xfId="10858" xr:uid="{A8F6A29E-EA1C-4D3A-A579-34DCF7B670BC}"/>
    <cellStyle name="SAPBEXexcGood3 8 2 6" xfId="12017" xr:uid="{4E95CC75-01B4-486B-99C5-D330E548E5B8}"/>
    <cellStyle name="SAPBEXexcGood3 8 2 7" xfId="13145" xr:uid="{A70BE8D3-A834-423A-8723-A1389133C410}"/>
    <cellStyle name="SAPBEXexcGood3 8 2 8" xfId="14252" xr:uid="{01706C2F-2BCD-4790-9CEE-8BC97B7D710C}"/>
    <cellStyle name="SAPBEXexcGood3 8 2 9" xfId="15158" xr:uid="{B3DA386B-E1DC-47CF-A112-C0E9E2175C82}"/>
    <cellStyle name="SAPBEXexcGood3 8 3" xfId="4288" xr:uid="{7836FD58-BEFE-4E4A-A2C8-1CBFA3D3D762}"/>
    <cellStyle name="SAPBEXexcGood3 8 4" xfId="3075" xr:uid="{1CED7264-2A9F-43CF-BD20-15F804450B98}"/>
    <cellStyle name="SAPBEXexcGood3 8 5" xfId="6592" xr:uid="{D8F41476-712A-4C42-9B15-5852E465F889}"/>
    <cellStyle name="SAPBEXexcGood3 8 6" xfId="6308" xr:uid="{8E9B8765-1385-42A4-8C71-ACF72428C244}"/>
    <cellStyle name="SAPBEXexcGood3 8 7" xfId="6784" xr:uid="{BE6A3A81-6E8F-4438-85A4-3DF502230316}"/>
    <cellStyle name="SAPBEXexcGood3 8 8" xfId="6058" xr:uid="{484D58BC-8001-4A00-8EAC-9D3A0AD44F8A}"/>
    <cellStyle name="SAPBEXexcGood3 8 9" xfId="3047" xr:uid="{A0D231B8-3FEC-4B27-A12E-9EBA8FAD2115}"/>
    <cellStyle name="SAPBEXexcGood3 9" xfId="1675" xr:uid="{00000000-0005-0000-0000-0000A9070000}"/>
    <cellStyle name="SAPBEXexcGood3 9 10" xfId="11005" xr:uid="{A8A6950D-8F1B-4925-8564-C3AB8E133C7D}"/>
    <cellStyle name="SAPBEXexcGood3 9 11" xfId="13744" xr:uid="{EB6CD387-DC03-4026-82FA-B2EF2CC4F6AC}"/>
    <cellStyle name="SAPBEXexcGood3 9 12" xfId="11245" xr:uid="{BAF53F84-4974-4CF9-AC1D-28635AA2ED7A}"/>
    <cellStyle name="SAPBEXexcGood3 9 2" xfId="5683" xr:uid="{2479775A-5DE5-455B-866F-7F34A07914DA}"/>
    <cellStyle name="SAPBEXexcGood3 9 2 10" xfId="15751" xr:uid="{5E52B8F6-4054-4284-B041-92517C345FC1}"/>
    <cellStyle name="SAPBEXexcGood3 9 2 2" xfId="7152" xr:uid="{FC0A468C-A096-412E-8212-578E08B46F0B}"/>
    <cellStyle name="SAPBEXexcGood3 9 2 3" xfId="8373" xr:uid="{0D668FC2-1318-4716-96E3-B1B15B2BD7EB}"/>
    <cellStyle name="SAPBEXexcGood3 9 2 4" xfId="9625" xr:uid="{E6AFC746-33AB-4F3C-91D1-C7D584541A17}"/>
    <cellStyle name="SAPBEXexcGood3 9 2 5" xfId="10859" xr:uid="{5E9581A7-F878-4B54-BB99-025DBAA1B034}"/>
    <cellStyle name="SAPBEXexcGood3 9 2 6" xfId="12018" xr:uid="{2D3D918B-E4EF-403F-9F02-7E3C96383DF0}"/>
    <cellStyle name="SAPBEXexcGood3 9 2 7" xfId="13146" xr:uid="{77B4A322-1CF5-4821-8F23-14C850772E64}"/>
    <cellStyle name="SAPBEXexcGood3 9 2 8" xfId="14253" xr:uid="{7EB7C1E1-DAE1-416F-9BA5-DF8966666E14}"/>
    <cellStyle name="SAPBEXexcGood3 9 2 9" xfId="15159" xr:uid="{0B31D030-FDEC-4798-9C3D-F2166217A5C3}"/>
    <cellStyle name="SAPBEXexcGood3 9 3" xfId="4289" xr:uid="{081F74A5-4DA1-48C0-98D7-4EC1FEAB6BF8}"/>
    <cellStyle name="SAPBEXexcGood3 9 4" xfId="5011" xr:uid="{AD2B6D11-27FC-44BE-A420-35BBA8B91216}"/>
    <cellStyle name="SAPBEXexcGood3 9 5" xfId="6591" xr:uid="{B6DDE695-0C6B-4D2B-91B7-36411C5D5784}"/>
    <cellStyle name="SAPBEXexcGood3 9 6" xfId="7819" xr:uid="{E8A8A125-D557-436E-B1A3-B2A4F85831BA}"/>
    <cellStyle name="SAPBEXexcGood3 9 7" xfId="3917" xr:uid="{A1A7217D-56CD-4159-BE33-1DD51B718FA9}"/>
    <cellStyle name="SAPBEXexcGood3 9 8" xfId="7794" xr:uid="{67E2118F-D349-4FCF-93DB-6A2911FBA9FC}"/>
    <cellStyle name="SAPBEXexcGood3 9 9" xfId="10377" xr:uid="{6E81F728-63AE-4189-9DB0-3295BEAA3921}"/>
    <cellStyle name="SAPBEXexcGood3_gxaccion, 68" xfId="1676" xr:uid="{00000000-0005-0000-0000-0000AA070000}"/>
    <cellStyle name="SAPBEXfilterDrill" xfId="1677" xr:uid="{00000000-0005-0000-0000-0000AB070000}"/>
    <cellStyle name="SAPBEXfilterDrill 10" xfId="1678" xr:uid="{00000000-0005-0000-0000-0000AC070000}"/>
    <cellStyle name="SAPBEXfilterDrill 10 10" xfId="11377" xr:uid="{ADA1BFFC-0A0F-49DC-857E-3D27B0E19B3B}"/>
    <cellStyle name="SAPBEXfilterDrill 10 11" xfId="14732" xr:uid="{3A2805D8-32A8-4C6E-B1B9-A5F2F8F1E6B0}"/>
    <cellStyle name="SAPBEXfilterDrill 10 2" xfId="4291" xr:uid="{6857C1A1-7F83-4901-8A37-2CE7F28C7578}"/>
    <cellStyle name="SAPBEXfilterDrill 10 3" xfId="5009" xr:uid="{BD41CAC9-8923-4E61-A8C5-7A2EA21D8E9B}"/>
    <cellStyle name="SAPBEXfilterDrill 10 4" xfId="5203" xr:uid="{E69FBEFD-0AE7-4CD9-B2CD-F963E1115E71}"/>
    <cellStyle name="SAPBEXfilterDrill 10 5" xfId="4923" xr:uid="{0C315D90-6EDA-40DF-BD8C-C0B71BA3C80C}"/>
    <cellStyle name="SAPBEXfilterDrill 10 6" xfId="9058" xr:uid="{624516EA-A8E0-49C4-BDFD-DFD105146390}"/>
    <cellStyle name="SAPBEXfilterDrill 10 7" xfId="10306" xr:uid="{C5BA15EE-7707-4A71-A8DB-52C61C20CAF4}"/>
    <cellStyle name="SAPBEXfilterDrill 10 8" xfId="8842" xr:uid="{6EA37344-757C-4F1A-83CC-782302DE12A9}"/>
    <cellStyle name="SAPBEXfilterDrill 10 9" xfId="12597" xr:uid="{6A0ADE8B-0A3A-4CCB-B0F7-FFE65BE56889}"/>
    <cellStyle name="SAPBEXfilterDrill 11" xfId="1679" xr:uid="{00000000-0005-0000-0000-0000AD070000}"/>
    <cellStyle name="SAPBEXfilterDrill 11 10" xfId="11376" xr:uid="{18F49877-18AF-4E42-962B-272E3C1C2855}"/>
    <cellStyle name="SAPBEXfilterDrill 11 11" xfId="14731" xr:uid="{BE1B6899-A697-4240-A9E7-3E8B0D1269C9}"/>
    <cellStyle name="SAPBEXfilterDrill 11 2" xfId="4292" xr:uid="{24733E2B-1D0D-4392-BDA3-A0180717B54B}"/>
    <cellStyle name="SAPBEXfilterDrill 11 3" xfId="5008" xr:uid="{1FD3C634-519A-4C11-B410-1394622CFF11}"/>
    <cellStyle name="SAPBEXfilterDrill 11 4" xfId="5191" xr:uid="{62DE6F5B-2F0B-4C1F-B4FE-F3EC9A53760E}"/>
    <cellStyle name="SAPBEXfilterDrill 11 5" xfId="4922" xr:uid="{7AA1F610-77CE-459F-9DE2-53D4A93DC040}"/>
    <cellStyle name="SAPBEXfilterDrill 11 6" xfId="9057" xr:uid="{79000205-FBCA-48E5-8169-C6849BB25E1E}"/>
    <cellStyle name="SAPBEXfilterDrill 11 7" xfId="10305" xr:uid="{F4437EDD-81AD-4FF8-A0BC-AA490B9690A6}"/>
    <cellStyle name="SAPBEXfilterDrill 11 8" xfId="8846" xr:uid="{2B63C653-590A-4596-A640-64B400BFB3C5}"/>
    <cellStyle name="SAPBEXfilterDrill 11 9" xfId="12596" xr:uid="{54724E6B-91BB-4DB4-84A4-5D343A503CDC}"/>
    <cellStyle name="SAPBEXfilterDrill 12" xfId="2741" xr:uid="{00000000-0005-0000-0000-0000AE070000}"/>
    <cellStyle name="SAPBEXfilterDrill 13" xfId="2796" xr:uid="{3CF5252D-1D45-4A24-B33F-18AA4341DA0B}"/>
    <cellStyle name="SAPBEXfilterDrill 14" xfId="2848" xr:uid="{CEADDD74-D64E-404A-BAB3-FC097E5839FD}"/>
    <cellStyle name="SAPBEXfilterDrill 15" xfId="2886" xr:uid="{28A0E782-5A59-4B54-8CBB-7E198E510598}"/>
    <cellStyle name="SAPBEXfilterDrill 16" xfId="2930" xr:uid="{4788D370-39F2-484D-B733-FB37367968E9}"/>
    <cellStyle name="SAPBEXfilterDrill 17" xfId="2974" xr:uid="{E918AC70-6719-4835-B9BE-9230AB0F0847}"/>
    <cellStyle name="SAPBEXfilterDrill 18" xfId="15885" xr:uid="{7E4D7454-165A-4B8E-AB44-662DCE3A936B}"/>
    <cellStyle name="SAPBEXfilterDrill 2" xfId="1680" xr:uid="{00000000-0005-0000-0000-0000AF070000}"/>
    <cellStyle name="SAPBEXfilterDrill 2 10" xfId="11006" xr:uid="{DBAD15E0-335E-47AA-91A4-8E2071F8B874}"/>
    <cellStyle name="SAPBEXfilterDrill 2 11" xfId="9978" xr:uid="{585D7CD8-D2F7-44FC-8F0C-808CA1167187}"/>
    <cellStyle name="SAPBEXfilterDrill 2 12" xfId="12580" xr:uid="{D7C74195-5F7E-4A2E-97BA-AB86F874FA25}"/>
    <cellStyle name="SAPBEXfilterDrill 2 2" xfId="1681" xr:uid="{00000000-0005-0000-0000-0000B0070000}"/>
    <cellStyle name="SAPBEXfilterDrill 2 2 2" xfId="1682" xr:uid="{00000000-0005-0000-0000-0000B1070000}"/>
    <cellStyle name="SAPBEXfilterDrill 2 2 2 10" xfId="11416" xr:uid="{83409D02-7FDA-48E4-B1B6-3AF5753948C0}"/>
    <cellStyle name="SAPBEXfilterDrill 2 2 2 11" xfId="11043" xr:uid="{BF759980-BAF1-4498-B90C-3B7E2B2BBA4D}"/>
    <cellStyle name="SAPBEXfilterDrill 2 2 2 2" xfId="4295" xr:uid="{58550924-230B-4D45-9EDB-2BB41919F86B}"/>
    <cellStyle name="SAPBEXfilterDrill 2 2 2 3" xfId="5005" xr:uid="{24482684-1EAB-4F70-839A-FECB5957765C}"/>
    <cellStyle name="SAPBEXfilterDrill 2 2 2 4" xfId="3158" xr:uid="{92003A45-2C6C-4568-9E82-172737E956AD}"/>
    <cellStyle name="SAPBEXfilterDrill 2 2 2 5" xfId="6043" xr:uid="{D86B0FED-A1AA-49E6-B175-9956A3D52DBF}"/>
    <cellStyle name="SAPBEXfilterDrill 2 2 2 6" xfId="5164" xr:uid="{780DBBB8-DEF0-4C89-AEA6-49A0F63F5573}"/>
    <cellStyle name="SAPBEXfilterDrill 2 2 2 7" xfId="7634" xr:uid="{3B705152-82D3-4AA9-8695-3A3695306352}"/>
    <cellStyle name="SAPBEXfilterDrill 2 2 2 8" xfId="8921" xr:uid="{B26F352E-B535-46BC-9CF6-465A3EAB66F5}"/>
    <cellStyle name="SAPBEXfilterDrill 2 2 2 9" xfId="11008" xr:uid="{E121E05D-0D3B-4D0A-9B52-6F4BC478F4C6}"/>
    <cellStyle name="SAPBEXfilterDrill 2 3" xfId="4293" xr:uid="{1C7C9341-72A6-4620-B76E-DC587030F1DB}"/>
    <cellStyle name="SAPBEXfilterDrill 2 4" xfId="5007" xr:uid="{40ACE7BD-7752-473E-8220-3D6176BC0450}"/>
    <cellStyle name="SAPBEXfilterDrill 2 5" xfId="3032" xr:uid="{59B4FEFB-464E-484E-8FF9-10E740559F5A}"/>
    <cellStyle name="SAPBEXfilterDrill 2 6" xfId="6041" xr:uid="{D6AE1D3D-B309-47B0-B3A6-87CBF4BB6B55}"/>
    <cellStyle name="SAPBEXfilterDrill 2 7" xfId="6456" xr:uid="{FA08FE82-5489-408C-AA60-9116A69FA49D}"/>
    <cellStyle name="SAPBEXfilterDrill 2 8" xfId="7790" xr:uid="{DB9A791C-6B0B-4EB2-887A-6C3DBE4B631A}"/>
    <cellStyle name="SAPBEXfilterDrill 2 9" xfId="10659" xr:uid="{68BA8BED-AAC3-4639-8346-BE48A55322D3}"/>
    <cellStyle name="SAPBEXfilterDrill 3" xfId="1683" xr:uid="{00000000-0005-0000-0000-0000B2070000}"/>
    <cellStyle name="SAPBEXfilterDrill 3 10" xfId="12322" xr:uid="{6610FCE2-3130-4F78-B157-61B24EF1B40D}"/>
    <cellStyle name="SAPBEXfilterDrill 3 11" xfId="12109" xr:uid="{C3D2B6A1-4F47-45B1-A6FA-2BABFBDA8B61}"/>
    <cellStyle name="SAPBEXfilterDrill 3 2" xfId="4296" xr:uid="{09B582BE-158F-4C8F-B99C-DCB47A2F7084}"/>
    <cellStyle name="SAPBEXfilterDrill 3 3" xfId="3188" xr:uid="{9A8836DC-C3DC-403E-8C05-5A638EFBEEED}"/>
    <cellStyle name="SAPBEXfilterDrill 3 4" xfId="4829" xr:uid="{A1EC1DD0-F33B-48A8-BF63-22CB24673995}"/>
    <cellStyle name="SAPBEXfilterDrill 3 5" xfId="6045" xr:uid="{58E54133-74A8-44AB-ADF4-D4FEAF509666}"/>
    <cellStyle name="SAPBEXfilterDrill 3 6" xfId="3023" xr:uid="{0ACAE4E9-B9E3-492A-AE01-D76270665510}"/>
    <cellStyle name="SAPBEXfilterDrill 3 7" xfId="7633" xr:uid="{C42DEA1A-FE99-4C1E-B0FF-B60F95AFB3BF}"/>
    <cellStyle name="SAPBEXfilterDrill 3 8" xfId="11618" xr:uid="{19F044BE-2DE5-41E8-A85D-3F6D70FE64C6}"/>
    <cellStyle name="SAPBEXfilterDrill 3 9" xfId="11009" xr:uid="{97E24BB9-256D-4957-85A6-78472776584E}"/>
    <cellStyle name="SAPBEXfilterDrill 4" xfId="1684" xr:uid="{00000000-0005-0000-0000-0000B3070000}"/>
    <cellStyle name="SAPBEXfilterDrill 4 10" xfId="13743" xr:uid="{547BFEF0-318A-424A-9A93-6DB98D39E9BC}"/>
    <cellStyle name="SAPBEXfilterDrill 4 11" xfId="12458" xr:uid="{54E209BF-0623-49C5-A10B-C933AE2B1513}"/>
    <cellStyle name="SAPBEXfilterDrill 4 2" xfId="4297" xr:uid="{748A08B4-253B-4CB3-A68F-EC8FF19A934B}"/>
    <cellStyle name="SAPBEXfilterDrill 4 3" xfId="5004" xr:uid="{C5DD163B-6996-49A8-9801-3574B490CDE2}"/>
    <cellStyle name="SAPBEXfilterDrill 4 4" xfId="6590" xr:uid="{4B3606EA-6E5F-4955-91AB-CFD5E473EBD3}"/>
    <cellStyle name="SAPBEXfilterDrill 4 5" xfId="6309" xr:uid="{3AAE7386-BD5E-4E3A-8C5D-7241664CA3C8}"/>
    <cellStyle name="SAPBEXfilterDrill 4 6" xfId="3157" xr:uid="{DDB919EE-1DC8-41BA-9CBE-5DA1FF4CF693}"/>
    <cellStyle name="SAPBEXfilterDrill 4 7" xfId="7632" xr:uid="{B90BC1A9-5544-45C6-A924-281B8DA7B414}"/>
    <cellStyle name="SAPBEXfilterDrill 4 8" xfId="8860" xr:uid="{96E858CB-E29A-4947-8CF5-BAA29B7A9DC5}"/>
    <cellStyle name="SAPBEXfilterDrill 4 9" xfId="11010" xr:uid="{1528E59D-6846-4474-A3F8-94E30AF1C5B1}"/>
    <cellStyle name="SAPBEXfilterDrill 5" xfId="1685" xr:uid="{00000000-0005-0000-0000-0000B4070000}"/>
    <cellStyle name="SAPBEXfilterDrill 5 10" xfId="13742" xr:uid="{16641D31-FCBF-4987-881C-E917AB918938}"/>
    <cellStyle name="SAPBEXfilterDrill 5 11" xfId="12457" xr:uid="{7D143330-88AE-44EA-8B3C-8C91676D1B7D}"/>
    <cellStyle name="SAPBEXfilterDrill 5 2" xfId="4298" xr:uid="{03EAC41D-7BB8-432B-8A43-11779808117B}"/>
    <cellStyle name="SAPBEXfilterDrill 5 3" xfId="3187" xr:uid="{2D2997A1-5197-4C70-B39E-5D641E01AAAD}"/>
    <cellStyle name="SAPBEXfilterDrill 5 4" xfId="6589" xr:uid="{F0FC40A5-909D-4ED6-BAC5-BC79E6CE1AF7}"/>
    <cellStyle name="SAPBEXfilterDrill 5 5" xfId="7817" xr:uid="{F048E259-D8BB-45EA-BD1D-3BC8A941755E}"/>
    <cellStyle name="SAPBEXfilterDrill 5 6" xfId="4048" xr:uid="{3C936B7E-26C8-432E-BB41-447D17A33EFE}"/>
    <cellStyle name="SAPBEXfilterDrill 5 7" xfId="8512" xr:uid="{1D94386D-3F36-4791-A1D2-C62185476590}"/>
    <cellStyle name="SAPBEXfilterDrill 5 8" xfId="11617" xr:uid="{4C6188FC-EA54-4504-9418-71562613F052}"/>
    <cellStyle name="SAPBEXfilterDrill 5 9" xfId="11011" xr:uid="{1951EFC8-8ADE-4933-B8E7-AAC3D151D5CB}"/>
    <cellStyle name="SAPBEXfilterDrill 6" xfId="1686" xr:uid="{00000000-0005-0000-0000-0000B5070000}"/>
    <cellStyle name="SAPBEXfilterDrill 6 10" xfId="13741" xr:uid="{EE33994E-B267-4053-A6F0-C64DE900408D}"/>
    <cellStyle name="SAPBEXfilterDrill 6 11" xfId="13506" xr:uid="{E46092AF-1EDA-432F-BC85-8CF198AE9D8B}"/>
    <cellStyle name="SAPBEXfilterDrill 6 2" xfId="4299" xr:uid="{8EB91EB2-2486-49F6-8A04-0E5750443433}"/>
    <cellStyle name="SAPBEXfilterDrill 6 3" xfId="5003" xr:uid="{A39161D1-0939-4F9F-BF74-C32DDAE5B674}"/>
    <cellStyle name="SAPBEXfilterDrill 6 4" xfId="6588" xr:uid="{913518BE-B830-4314-8A1F-5F6E496381DB}"/>
    <cellStyle name="SAPBEXfilterDrill 6 5" xfId="7816" xr:uid="{83310C29-B0E0-4F9A-9B73-E036A6D3926F}"/>
    <cellStyle name="SAPBEXfilterDrill 6 6" xfId="7533" xr:uid="{E151785F-0C8E-4231-813F-6B0E41A7F21B}"/>
    <cellStyle name="SAPBEXfilterDrill 6 7" xfId="8777" xr:uid="{A95389DF-8086-4564-8C2A-4172589D2354}"/>
    <cellStyle name="SAPBEXfilterDrill 6 8" xfId="8843" xr:uid="{C2CFF168-D5AB-4B5A-9D36-8F31EEA644AB}"/>
    <cellStyle name="SAPBEXfilterDrill 6 9" xfId="11241" xr:uid="{00129154-85E6-4877-8174-639F350DBFBC}"/>
    <cellStyle name="SAPBEXfilterDrill 7" xfId="1687" xr:uid="{00000000-0005-0000-0000-0000B6070000}"/>
    <cellStyle name="SAPBEXfilterDrill 7 10" xfId="11415" xr:uid="{16952649-0253-4187-8187-3D8560DFF4E8}"/>
    <cellStyle name="SAPBEXfilterDrill 7 11" xfId="14730" xr:uid="{0C24FB06-896F-4F45-87F9-BD2DE13371BA}"/>
    <cellStyle name="SAPBEXfilterDrill 7 2" xfId="4300" xr:uid="{C1837DE3-E08A-4E6E-825E-8119C5321CC0}"/>
    <cellStyle name="SAPBEXfilterDrill 7 3" xfId="3186" xr:uid="{13A4CE65-E672-42D4-A30F-87EC6393EF95}"/>
    <cellStyle name="SAPBEXfilterDrill 7 4" xfId="3040" xr:uid="{9A8A1DA7-DF4A-4D5F-986B-B6206FBBFFF0}"/>
    <cellStyle name="SAPBEXfilterDrill 7 5" xfId="7815" xr:uid="{BFCEE68A-BC6F-4590-A1DD-1E207195463B}"/>
    <cellStyle name="SAPBEXfilterDrill 7 6" xfId="9056" xr:uid="{22F53271-1D0F-4145-8C50-45DA8C0E6B54}"/>
    <cellStyle name="SAPBEXfilterDrill 7 7" xfId="10304" xr:uid="{072C161B-AAD5-4A20-89E5-2C3EE051C6C9}"/>
    <cellStyle name="SAPBEXfilterDrill 7 8" xfId="10378" xr:uid="{0454BC47-634C-4C9C-B1C1-E2F49FB22A20}"/>
    <cellStyle name="SAPBEXfilterDrill 7 9" xfId="12595" xr:uid="{37228C2D-2172-45BA-B45C-02046D842CDC}"/>
    <cellStyle name="SAPBEXfilterDrill 8" xfId="1688" xr:uid="{00000000-0005-0000-0000-0000B7070000}"/>
    <cellStyle name="SAPBEXfilterDrill 8 10" xfId="11414" xr:uid="{61EEF1B1-AB83-426B-B10F-1AB4C745BB3A}"/>
    <cellStyle name="SAPBEXfilterDrill 8 11" xfId="14729" xr:uid="{B2E3C2D0-AC7D-4BBC-AB33-3213A0931A88}"/>
    <cellStyle name="SAPBEXfilterDrill 8 2" xfId="4301" xr:uid="{58F34893-0BDA-4B39-B40B-4C22E764B765}"/>
    <cellStyle name="SAPBEXfilterDrill 8 3" xfId="5002" xr:uid="{1EAB5796-F689-4641-9191-F752DF054837}"/>
    <cellStyle name="SAPBEXfilterDrill 8 4" xfId="3036" xr:uid="{59191F4D-D189-41B1-9E1C-776D3B6E57B5}"/>
    <cellStyle name="SAPBEXfilterDrill 8 5" xfId="6046" xr:uid="{03F8DD14-5781-4B08-8E33-553AF7B7CB0F}"/>
    <cellStyle name="SAPBEXfilterDrill 8 6" xfId="9055" xr:uid="{93388ABF-516A-4EAC-A154-E4F9B8EF2C2B}"/>
    <cellStyle name="SAPBEXfilterDrill 8 7" xfId="10303" xr:uid="{6A163BEE-C9EC-48A7-B4E8-BC2CF984C56F}"/>
    <cellStyle name="SAPBEXfilterDrill 8 8" xfId="11615" xr:uid="{E9B89FF2-E696-446A-9438-E6F67A8746B6}"/>
    <cellStyle name="SAPBEXfilterDrill 8 9" xfId="12594" xr:uid="{4F2B4B4B-28D9-469E-8A04-A50239248D0B}"/>
    <cellStyle name="SAPBEXfilterDrill 9" xfId="1689" xr:uid="{00000000-0005-0000-0000-0000B8070000}"/>
    <cellStyle name="SAPBEXfilterDrill 9 10" xfId="11413" xr:uid="{4225B7E3-0AAA-48B5-83D3-EEDC2E000BB6}"/>
    <cellStyle name="SAPBEXfilterDrill 9 11" xfId="14728" xr:uid="{E23183A4-112A-495D-99FA-8FC77C6BCA97}"/>
    <cellStyle name="SAPBEXfilterDrill 9 2" xfId="4302" xr:uid="{03A6101E-FB9B-4567-BE80-5AB5D401ED51}"/>
    <cellStyle name="SAPBEXfilterDrill 9 3" xfId="3185" xr:uid="{28C04F4C-D30F-44D7-8CFD-7FAA85FF2F2A}"/>
    <cellStyle name="SAPBEXfilterDrill 9 4" xfId="5219" xr:uid="{611B9181-2220-4B6D-BCF2-6FFFD0345AA1}"/>
    <cellStyle name="SAPBEXfilterDrill 9 5" xfId="6047" xr:uid="{DDCF3BEE-77D5-4082-9AA1-75B0F96853AB}"/>
    <cellStyle name="SAPBEXfilterDrill 9 6" xfId="9054" xr:uid="{CB41660B-2FB5-4BA0-A740-528CDCD5EC70}"/>
    <cellStyle name="SAPBEXfilterDrill 9 7" xfId="10302" xr:uid="{12367EEB-46E2-4882-8720-ACE83540A427}"/>
    <cellStyle name="SAPBEXfilterDrill 9 8" xfId="11616" xr:uid="{B165905A-42BC-487B-B9C4-7EB927B07357}"/>
    <cellStyle name="SAPBEXfilterDrill 9 9" xfId="12593" xr:uid="{752DDDAA-ACF8-49BF-8371-C7483911E984}"/>
    <cellStyle name="SAPBEXfilterDrill_gxaccion, 68" xfId="1690" xr:uid="{00000000-0005-0000-0000-0000B9070000}"/>
    <cellStyle name="SAPBEXfilterItem" xfId="1691" xr:uid="{00000000-0005-0000-0000-0000BA070000}"/>
    <cellStyle name="SAPBEXfilterItem 10" xfId="1692" xr:uid="{00000000-0005-0000-0000-0000BB070000}"/>
    <cellStyle name="SAPBEXfilterItem 10 10" xfId="9954" xr:uid="{C94C3CBB-0E7C-4A0B-80FF-409816B8416D}"/>
    <cellStyle name="SAPBEXfilterItem 10 11" xfId="11287" xr:uid="{90968B52-AF8D-4A4D-9BA9-9B9CB418D3C0}"/>
    <cellStyle name="SAPBEXfilterItem 10 2" xfId="4304" xr:uid="{2243D174-3F3D-40BE-A1EC-C36FFD0D73DB}"/>
    <cellStyle name="SAPBEXfilterItem 10 3" xfId="3074" xr:uid="{65733D79-8B54-46BA-A892-6A38795B0A67}"/>
    <cellStyle name="SAPBEXfilterItem 10 4" xfId="4049" xr:uid="{841271A3-48C5-49A5-882D-6DDAD8B5ADD2}"/>
    <cellStyle name="SAPBEXfilterItem 10 5" xfId="6049" xr:uid="{8115BCB3-F8C1-4171-B085-A63A6589182C}"/>
    <cellStyle name="SAPBEXfilterItem 10 6" xfId="4836" xr:uid="{55D08342-0460-483D-BC97-0DEB9219F483}"/>
    <cellStyle name="SAPBEXfilterItem 10 7" xfId="8515" xr:uid="{515A29B6-6B68-4957-BF47-508E3536BAFC}"/>
    <cellStyle name="SAPBEXfilterItem 10 8" xfId="10400" xr:uid="{CD057E81-8654-47A2-8E82-A62897137142}"/>
    <cellStyle name="SAPBEXfilterItem 10 9" xfId="11013" xr:uid="{58C8EEB0-EEE9-41F5-AFC7-3EEE55C99215}"/>
    <cellStyle name="SAPBEXfilterItem 11" xfId="1693" xr:uid="{00000000-0005-0000-0000-0000BC070000}"/>
    <cellStyle name="SAPBEXfilterItem 11 10" xfId="12323" xr:uid="{EAF3E3C5-B8FA-4786-9B80-AAFE4424BE33}"/>
    <cellStyle name="SAPBEXfilterItem 11 11" xfId="11288" xr:uid="{0DA9BC22-9699-494E-A863-F14B6AB827D4}"/>
    <cellStyle name="SAPBEXfilterItem 11 2" xfId="4305" xr:uid="{330E3440-0942-403E-9B35-DDFAA510E4D9}"/>
    <cellStyle name="SAPBEXfilterItem 11 3" xfId="5001" xr:uid="{57A36D53-FCFB-4938-9998-FCE6D6AB33CC}"/>
    <cellStyle name="SAPBEXfilterItem 11 4" xfId="4830" xr:uid="{80594440-175D-48FE-9D9C-A598DCFC4DB6}"/>
    <cellStyle name="SAPBEXfilterItem 11 5" xfId="6050" xr:uid="{90DBAC33-22A5-4F8E-A771-C565071B83A6}"/>
    <cellStyle name="SAPBEXfilterItem 11 6" xfId="4320" xr:uid="{E32882C7-E5B6-4A51-B813-92E5E74B878D}"/>
    <cellStyle name="SAPBEXfilterItem 11 7" xfId="8516" xr:uid="{38AB6291-BBE9-4799-9FE1-F858736DC5AC}"/>
    <cellStyle name="SAPBEXfilterItem 11 8" xfId="11614" xr:uid="{980E79E0-0E77-4E5A-B663-2BDFD10F70D5}"/>
    <cellStyle name="SAPBEXfilterItem 11 9" xfId="11014" xr:uid="{290632FD-3D46-4919-B457-BD5D4A44C388}"/>
    <cellStyle name="SAPBEXfilterItem 12" xfId="2742" xr:uid="{00000000-0005-0000-0000-0000BD070000}"/>
    <cellStyle name="SAPBEXfilterItem 13" xfId="2797" xr:uid="{0088450F-C14D-4D27-B58C-868C7AC254B3}"/>
    <cellStyle name="SAPBEXfilterItem 14" xfId="2849" xr:uid="{F215B081-A1F4-4EE1-AC6C-85D6629A6AEB}"/>
    <cellStyle name="SAPBEXfilterItem 15" xfId="2887" xr:uid="{185FCE02-A093-4685-BDD5-FF573DC8BF3A}"/>
    <cellStyle name="SAPBEXfilterItem 16" xfId="2931" xr:uid="{7AAB5371-C2AC-4AA1-80B5-5004AAAC7909}"/>
    <cellStyle name="SAPBEXfilterItem 17" xfId="2975" xr:uid="{8794ABE7-1C0D-446F-82AA-C68B253F47E5}"/>
    <cellStyle name="SAPBEXfilterItem 18" xfId="15886" xr:uid="{D1CAD9F4-7C54-456D-9F43-D9933A28B1C9}"/>
    <cellStyle name="SAPBEXfilterItem 2" xfId="1694" xr:uid="{00000000-0005-0000-0000-0000BE070000}"/>
    <cellStyle name="SAPBEXfilterItem 2 10" xfId="11015" xr:uid="{F4449DE6-0323-4D0D-881B-606F01DC4AE2}"/>
    <cellStyle name="SAPBEXfilterItem 2 11" xfId="13740" xr:uid="{D7164C0E-9FD0-4F07-B4C8-E004243FF49C}"/>
    <cellStyle name="SAPBEXfilterItem 2 12" xfId="12709" xr:uid="{CB5FC586-64BC-4051-85F9-8E56342369E3}"/>
    <cellStyle name="SAPBEXfilterItem 2 2" xfId="1695" xr:uid="{00000000-0005-0000-0000-0000BF070000}"/>
    <cellStyle name="SAPBEXfilterItem 2 2 2" xfId="1696" xr:uid="{00000000-0005-0000-0000-0000C0070000}"/>
    <cellStyle name="SAPBEXfilterItem 2 2 2 10" xfId="13739" xr:uid="{73B4AE10-363A-41CC-B6DE-48B21ABD119A}"/>
    <cellStyle name="SAPBEXfilterItem 2 2 2 11" xfId="13507" xr:uid="{37A46EC3-0FFA-4B4B-8120-6F7B3D79CF2E}"/>
    <cellStyle name="SAPBEXfilterItem 2 2 2 2" xfId="4308" xr:uid="{23B53EE6-2318-483D-8ECA-647F423B1791}"/>
    <cellStyle name="SAPBEXfilterItem 2 2 2 3" xfId="4998" xr:uid="{6DFC0F09-C22E-4BB2-B2FE-B05D03CEFFFD}"/>
    <cellStyle name="SAPBEXfilterItem 2 2 2 4" xfId="6586" xr:uid="{843BC5B0-E2D1-41B5-A69C-CA04765EBA33}"/>
    <cellStyle name="SAPBEXfilterItem 2 2 2 5" xfId="6312" xr:uid="{A9035DD4-3AC0-4FF8-A303-531E6DFCB921}"/>
    <cellStyle name="SAPBEXfilterItem 2 2 2 6" xfId="7534" xr:uid="{3F355DBD-F090-4FB7-BC84-ECEC428E486A}"/>
    <cellStyle name="SAPBEXfilterItem 2 2 2 7" xfId="8778" xr:uid="{787E1C3A-914F-4462-A8CA-1014BAC51E1F}"/>
    <cellStyle name="SAPBEXfilterItem 2 2 2 8" xfId="8851" xr:uid="{0D7B033A-7BD7-48E0-BB0E-DE617065A7DF}"/>
    <cellStyle name="SAPBEXfilterItem 2 2 2 9" xfId="11242" xr:uid="{E8738940-C71D-402A-B5B4-9A5BA81A0C78}"/>
    <cellStyle name="SAPBEXfilterItem 2 3" xfId="4306" xr:uid="{2E9F542D-CDBE-4DA5-8C51-A551E5D93916}"/>
    <cellStyle name="SAPBEXfilterItem 2 4" xfId="5000" xr:uid="{7976D050-E3BC-47E9-809F-270BF7AD8000}"/>
    <cellStyle name="SAPBEXfilterItem 2 5" xfId="6587" xr:uid="{5F21306B-412A-4F61-9847-EDEAEC2AA7A9}"/>
    <cellStyle name="SAPBEXfilterItem 2 6" xfId="6310" xr:uid="{92D8E51F-4C4B-446E-8FA9-46BE7B1F2FC0}"/>
    <cellStyle name="SAPBEXfilterItem 2 7" xfId="6574" xr:uid="{6C0DBD37-F439-4872-8B4C-0175D9E7EFBC}"/>
    <cellStyle name="SAPBEXfilterItem 2 8" xfId="8517" xr:uid="{51253942-A51B-4599-8724-AABC093C5D0A}"/>
    <cellStyle name="SAPBEXfilterItem 2 9" xfId="10388" xr:uid="{4FBE9102-A6CF-4D86-B2FA-CA7819AE0DF9}"/>
    <cellStyle name="SAPBEXfilterItem 3" xfId="1697" xr:uid="{00000000-0005-0000-0000-0000C1070000}"/>
    <cellStyle name="SAPBEXfilterItem 3 10" xfId="11412" xr:uid="{BFEC9384-F456-48EC-B9BC-3B833244D207}"/>
    <cellStyle name="SAPBEXfilterItem 3 11" xfId="14727" xr:uid="{58AAA69B-9EC6-486D-A408-1B6B2A5EF115}"/>
    <cellStyle name="SAPBEXfilterItem 3 2" xfId="4309" xr:uid="{9FEA3678-5C61-4C5C-8910-F9755BFCB9EB}"/>
    <cellStyle name="SAPBEXfilterItem 3 3" xfId="4997" xr:uid="{74D47EAB-3A72-48BA-BA80-713E5FAB0398}"/>
    <cellStyle name="SAPBEXfilterItem 3 4" xfId="4050" xr:uid="{94880549-171D-4865-BDFB-29B3A2EC1B7A}"/>
    <cellStyle name="SAPBEXfilterItem 3 5" xfId="6313" xr:uid="{6F017A0A-8599-43B4-A47F-45418D6C7347}"/>
    <cellStyle name="SAPBEXfilterItem 3 6" xfId="9053" xr:uid="{330AFDAB-8716-449C-A3E9-87055BC414F8}"/>
    <cellStyle name="SAPBEXfilterItem 3 7" xfId="10301" xr:uid="{30968673-76E3-4E9D-B338-CA7561FAA55D}"/>
    <cellStyle name="SAPBEXfilterItem 3 8" xfId="7482" xr:uid="{280D0004-CED5-4438-A514-60154A2DB4DD}"/>
    <cellStyle name="SAPBEXfilterItem 3 9" xfId="12592" xr:uid="{2AEA6C57-DDCD-4319-A070-C28716EA528F}"/>
    <cellStyle name="SAPBEXfilterItem 4" xfId="1698" xr:uid="{00000000-0005-0000-0000-0000C2070000}"/>
    <cellStyle name="SAPBEXfilterItem 4 10" xfId="9955" xr:uid="{52208398-1901-4D7B-9C0C-FE09C2A385FF}"/>
    <cellStyle name="SAPBEXfilterItem 4 11" xfId="14726" xr:uid="{7B89BB28-8210-4F2E-98BA-187A38C3CC8C}"/>
    <cellStyle name="SAPBEXfilterItem 4 2" xfId="4310" xr:uid="{4715996A-9159-41DC-8ADB-7F6A0516D1FC}"/>
    <cellStyle name="SAPBEXfilterItem 4 3" xfId="4996" xr:uid="{F532F7D2-1538-4BF6-AE46-70B449055284}"/>
    <cellStyle name="SAPBEXfilterItem 4 4" xfId="4051" xr:uid="{C32636FC-B4FD-459C-BBDD-D65D89D6F5A9}"/>
    <cellStyle name="SAPBEXfilterItem 4 5" xfId="6314" xr:uid="{1FB8E217-B8E4-47E3-9C39-76F13226C16F}"/>
    <cellStyle name="SAPBEXfilterItem 4 6" xfId="9052" xr:uid="{0140829C-BB9E-4DEC-9EE7-574F9321905B}"/>
    <cellStyle name="SAPBEXfilterItem 4 7" xfId="10300" xr:uid="{82610963-27E8-4175-98A7-6D677CF61A54}"/>
    <cellStyle name="SAPBEXfilterItem 4 8" xfId="10708" xr:uid="{5329525C-38D5-45CF-B178-AB7D482E2CEF}"/>
    <cellStyle name="SAPBEXfilterItem 4 9" xfId="12591" xr:uid="{3EA262C1-E7F5-405E-BFFB-BA7BA01FB602}"/>
    <cellStyle name="SAPBEXfilterItem 5" xfId="1699" xr:uid="{00000000-0005-0000-0000-0000C3070000}"/>
    <cellStyle name="SAPBEXfilterItem 5 10" xfId="11593" xr:uid="{69EF845B-3C5D-4B68-99BA-217E4E6EDDFF}"/>
    <cellStyle name="SAPBEXfilterItem 5 11" xfId="14725" xr:uid="{D3677A63-10BB-4325-8611-0712108DF758}"/>
    <cellStyle name="SAPBEXfilterItem 5 2" xfId="4311" xr:uid="{4A41226E-0F81-4972-B486-8C2CA9A61D17}"/>
    <cellStyle name="SAPBEXfilterItem 5 3" xfId="4995" xr:uid="{A1CCE8AE-4666-4B32-92A6-66FE5DC14F84}"/>
    <cellStyle name="SAPBEXfilterItem 5 4" xfId="4052" xr:uid="{24D80E0E-3A9A-422B-9646-2BE8FBF659EE}"/>
    <cellStyle name="SAPBEXfilterItem 5 5" xfId="6315" xr:uid="{BA36BF9D-70CB-47D0-B1C1-F62C57722F6E}"/>
    <cellStyle name="SAPBEXfilterItem 5 6" xfId="9051" xr:uid="{07C40F9E-9F84-4B32-9644-4970B29C08EB}"/>
    <cellStyle name="SAPBEXfilterItem 5 7" xfId="10299" xr:uid="{650DD989-6505-432D-B081-782EA665A1DC}"/>
    <cellStyle name="SAPBEXfilterItem 5 8" xfId="10707" xr:uid="{68E3DEB9-EC6A-436D-AACE-6AB56E866D75}"/>
    <cellStyle name="SAPBEXfilterItem 5 9" xfId="12590" xr:uid="{7BA34837-A5A6-4F2D-A8DC-DE0896B87837}"/>
    <cellStyle name="SAPBEXfilterItem 6" xfId="1700" xr:uid="{00000000-0005-0000-0000-0000C4070000}"/>
    <cellStyle name="SAPBEXfilterItem 6 10" xfId="9956" xr:uid="{EC731787-EE2A-4387-99D0-3FA1FC014B6C}"/>
    <cellStyle name="SAPBEXfilterItem 6 11" xfId="11558" xr:uid="{13E1F9A3-B518-47B0-A043-22E904EC5EB3}"/>
    <cellStyle name="SAPBEXfilterItem 6 2" xfId="4312" xr:uid="{4B2A363E-09B3-4B99-9860-B5221E6BEAD1}"/>
    <cellStyle name="SAPBEXfilterItem 6 3" xfId="4994" xr:uid="{4388E260-B4F4-4E39-B519-AFC1ED759D63}"/>
    <cellStyle name="SAPBEXfilterItem 6 4" xfId="4159" xr:uid="{D8AA8983-D4AE-4399-B6BB-4A7E85472CA2}"/>
    <cellStyle name="SAPBEXfilterItem 6 5" xfId="6316" xr:uid="{E3A2246D-765C-4BB3-A759-326DEF1D16DE}"/>
    <cellStyle name="SAPBEXfilterItem 6 6" xfId="6718" xr:uid="{0124DBE5-1C1F-4B62-B1FB-B2490021F303}"/>
    <cellStyle name="SAPBEXfilterItem 6 7" xfId="8519" xr:uid="{055756D7-8FC3-4CC4-B24C-E3A9ED5B88E8}"/>
    <cellStyle name="SAPBEXfilterItem 6 8" xfId="11612" xr:uid="{6B47E047-745E-4F57-94AB-FEF7B96E3F05}"/>
    <cellStyle name="SAPBEXfilterItem 6 9" xfId="11017" xr:uid="{014A2748-019C-497A-AC1B-C5C82E466C85}"/>
    <cellStyle name="SAPBEXfilterItem 7" xfId="1701" xr:uid="{00000000-0005-0000-0000-0000C5070000}"/>
    <cellStyle name="SAPBEXfilterItem 7 10" xfId="9957" xr:uid="{B7FE8E79-79DC-4BA2-B568-5BD1941669A9}"/>
    <cellStyle name="SAPBEXfilterItem 7 11" xfId="13280" xr:uid="{7A3A571C-0549-42C0-9AF5-CF3379957BAE}"/>
    <cellStyle name="SAPBEXfilterItem 7 2" xfId="4313" xr:uid="{A45805DA-6154-482B-BC9E-496BC5258991}"/>
    <cellStyle name="SAPBEXfilterItem 7 3" xfId="3183" xr:uid="{0341FAA3-9A6D-4B2C-845F-179A8840D3B8}"/>
    <cellStyle name="SAPBEXfilterItem 7 4" xfId="4164" xr:uid="{A66546D4-7F5A-46E3-94E1-C81BE076B83F}"/>
    <cellStyle name="SAPBEXfilterItem 7 5" xfId="4776" xr:uid="{7246C860-97A7-4A78-957C-A87A0A12E393}"/>
    <cellStyle name="SAPBEXfilterItem 7 6" xfId="6455" xr:uid="{3CEBD484-8CDE-4CF9-8390-1B3245E58983}"/>
    <cellStyle name="SAPBEXfilterItem 7 7" xfId="8520" xr:uid="{F521D58D-26BE-46D8-9A7F-8C36E1DE24D6}"/>
    <cellStyle name="SAPBEXfilterItem 7 8" xfId="11611" xr:uid="{2CB70169-1AA2-460A-9DA5-F0C90DBF68F2}"/>
    <cellStyle name="SAPBEXfilterItem 7 9" xfId="11018" xr:uid="{3D52B89E-0A04-43F9-8C93-ABECA399B02A}"/>
    <cellStyle name="SAPBEXfilterItem 8" xfId="1702" xr:uid="{00000000-0005-0000-0000-0000C6070000}"/>
    <cellStyle name="SAPBEXfilterItem 8 10" xfId="10056" xr:uid="{6FAE68E0-4CFB-4C6D-B2AB-F4B46B4EDBA9}"/>
    <cellStyle name="SAPBEXfilterItem 8 11" xfId="13281" xr:uid="{FD284687-ACD4-4A71-A5DF-7EC33878AC0D}"/>
    <cellStyle name="SAPBEXfilterItem 8 2" xfId="4314" xr:uid="{A18F039E-C31C-4024-B7D2-968D7B4C06B0}"/>
    <cellStyle name="SAPBEXfilterItem 8 3" xfId="4993" xr:uid="{814B2856-1075-4D59-B59C-69261CDD9EB8}"/>
    <cellStyle name="SAPBEXfilterItem 8 4" xfId="4290" xr:uid="{415BAC42-500D-47FA-BB4C-B9E0004F6938}"/>
    <cellStyle name="SAPBEXfilterItem 8 5" xfId="6317" xr:uid="{EF829604-7D03-4C40-BEDE-755AEE52F7C3}"/>
    <cellStyle name="SAPBEXfilterItem 8 6" xfId="6454" xr:uid="{B531D322-4063-4475-ADE3-C4A730B6EE0F}"/>
    <cellStyle name="SAPBEXfilterItem 8 7" xfId="8521" xr:uid="{044FA014-D0B2-45F4-BFEB-D980F28C8CDB}"/>
    <cellStyle name="SAPBEXfilterItem 8 8" xfId="10709" xr:uid="{BE0B6374-64DB-4970-9997-55E6EA6EC283}"/>
    <cellStyle name="SAPBEXfilterItem 8 9" xfId="11019" xr:uid="{40010D33-6B2D-434E-8FC7-306804B01EFE}"/>
    <cellStyle name="SAPBEXfilterItem 9" xfId="1703" xr:uid="{00000000-0005-0000-0000-0000C7070000}"/>
    <cellStyle name="SAPBEXfilterItem 9 10" xfId="12324" xr:uid="{E0AC177E-CD04-4BDE-8B56-965EDD7C1D44}"/>
    <cellStyle name="SAPBEXfilterItem 9 11" xfId="13282" xr:uid="{ACF94362-8F10-40E6-AF75-453E1EAAB312}"/>
    <cellStyle name="SAPBEXfilterItem 9 2" xfId="4315" xr:uid="{8890B11B-12B1-463C-A737-09E9F8494078}"/>
    <cellStyle name="SAPBEXfilterItem 9 3" xfId="3182" xr:uid="{4CE6F17D-804B-4F4D-BBCD-370CDD7D6A70}"/>
    <cellStyle name="SAPBEXfilterItem 9 4" xfId="4831" xr:uid="{CDE730B5-1082-4CA6-B5FD-47D43EB4C63D}"/>
    <cellStyle name="SAPBEXfilterItem 9 5" xfId="6318" xr:uid="{23EF769B-EFD3-496B-90A8-82FCC188B35F}"/>
    <cellStyle name="SAPBEXfilterItem 9 6" xfId="4773" xr:uid="{8FFECA13-BA36-4A33-A4F8-25024F2EE452}"/>
    <cellStyle name="SAPBEXfilterItem 9 7" xfId="8522" xr:uid="{AA1DE52D-1B7A-4B8A-A498-9A1DD910B267}"/>
    <cellStyle name="SAPBEXfilterItem 9 8" xfId="10710" xr:uid="{3FFBE5F5-42CE-4496-9D1F-87FC3F362019}"/>
    <cellStyle name="SAPBEXfilterItem 9 9" xfId="11035" xr:uid="{A71B7C1E-1D54-41A2-929D-0C2A1023BB7E}"/>
    <cellStyle name="SAPBEXfilterText" xfId="1704" xr:uid="{00000000-0005-0000-0000-0000C8070000}"/>
    <cellStyle name="SAPBEXfilterText 10" xfId="1705" xr:uid="{00000000-0005-0000-0000-0000C9070000}"/>
    <cellStyle name="SAPBEXfilterText 10 10" xfId="12325" xr:uid="{684A6446-D489-4C37-91E1-3AD96E2DFF4A}"/>
    <cellStyle name="SAPBEXfilterText 10 11" xfId="13283" xr:uid="{6AD96EC7-89BB-48B3-B353-0556EEA9BE85}"/>
    <cellStyle name="SAPBEXfilterText 10 2" xfId="4317" xr:uid="{19968300-0254-484C-A6DA-C3B94F2F2B51}"/>
    <cellStyle name="SAPBEXfilterText 10 3" xfId="3181" xr:uid="{0E594F62-B286-48D9-874E-79BC9314AF67}"/>
    <cellStyle name="SAPBEXfilterText 10 4" xfId="4833" xr:uid="{BC90E7E7-B9A8-42EC-A3D1-72F87AA77474}"/>
    <cellStyle name="SAPBEXfilterText 10 5" xfId="6320" xr:uid="{C703C131-2CE9-479F-9932-51C8F5F1ECED}"/>
    <cellStyle name="SAPBEXfilterText 10 6" xfId="6708" xr:uid="{EB812EBD-5A83-4D46-8092-BB5F6B20B8D6}"/>
    <cellStyle name="SAPBEXfilterText 10 7" xfId="8524" xr:uid="{FC4CFB09-E97D-4CD5-94E1-D091FDE9C89D}"/>
    <cellStyle name="SAPBEXfilterText 10 8" xfId="11610" xr:uid="{780A6795-843C-4E36-8D30-47786338A2EE}"/>
    <cellStyle name="SAPBEXfilterText 10 9" xfId="11037" xr:uid="{A7B299CF-D162-4F05-B776-CEB8E790B346}"/>
    <cellStyle name="SAPBEXfilterText 11" xfId="1706" xr:uid="{00000000-0005-0000-0000-0000CA070000}"/>
    <cellStyle name="SAPBEXfilterText 11 10" xfId="12326" xr:uid="{B4EB6ED5-49D0-4A3A-8B8E-1D13B0FFDF46}"/>
    <cellStyle name="SAPBEXfilterText 11 11" xfId="13508" xr:uid="{1E90BEDC-DCF9-4E70-BBF6-DC49DB18E509}"/>
    <cellStyle name="SAPBEXfilterText 11 2" xfId="4318" xr:uid="{F6CE37EB-5849-42C0-BD09-B1DBA2535845}"/>
    <cellStyle name="SAPBEXfilterText 11 3" xfId="4992" xr:uid="{AA471C94-0240-4F02-9297-75294603C2E8}"/>
    <cellStyle name="SAPBEXfilterText 11 4" xfId="4834" xr:uid="{A656C520-5B39-46F5-B2FD-29886068F32D}"/>
    <cellStyle name="SAPBEXfilterText 11 5" xfId="6321" xr:uid="{5739FB6E-726A-48D0-95DE-B34D7CC15F6C}"/>
    <cellStyle name="SAPBEXfilterText 11 6" xfId="7535" xr:uid="{F300443F-D014-4917-9EB8-D10AF51C9330}"/>
    <cellStyle name="SAPBEXfilterText 11 7" xfId="8779" xr:uid="{2FA0ADF1-1802-4FF7-8FD5-425C680E5857}"/>
    <cellStyle name="SAPBEXfilterText 11 8" xfId="8844" xr:uid="{461FEBF4-BA3D-488A-8B00-9B4AE5CB8C52}"/>
    <cellStyle name="SAPBEXfilterText 11 9" xfId="11243" xr:uid="{C148E2EB-0ABA-47DC-993B-520DC307667C}"/>
    <cellStyle name="SAPBEXfilterText 12" xfId="2743" xr:uid="{00000000-0005-0000-0000-0000CB070000}"/>
    <cellStyle name="SAPBEXfilterText 13" xfId="2798" xr:uid="{DEF82746-B2C4-40DC-9437-0EC05E25B609}"/>
    <cellStyle name="SAPBEXfilterText 14" xfId="2850" xr:uid="{F230F36B-9AB3-45CE-869B-F752F439305A}"/>
    <cellStyle name="SAPBEXfilterText 15" xfId="2888" xr:uid="{59E29683-C141-4827-ADE5-655DA5000617}"/>
    <cellStyle name="SAPBEXfilterText 16" xfId="2932" xr:uid="{6B078964-E013-4E86-9D12-6F2A8ED58C17}"/>
    <cellStyle name="SAPBEXfilterText 17" xfId="2976" xr:uid="{AAE9BC8A-BDFF-4B7E-BFC0-9BAFDB8F9E6E}"/>
    <cellStyle name="SAPBEXfilterText 18" xfId="15887" xr:uid="{281D6152-649F-41F3-B190-ED10B6DC1DF9}"/>
    <cellStyle name="SAPBEXfilterText 2" xfId="1707" xr:uid="{00000000-0005-0000-0000-0000CC070000}"/>
    <cellStyle name="SAPBEXfilterText 2 10" xfId="11244" xr:uid="{EC65F3F7-CA14-4FB7-A141-35749356EB84}"/>
    <cellStyle name="SAPBEXfilterText 2 11" xfId="11209" xr:uid="{6EACB66E-81FD-4F02-8DDA-145D60C25F52}"/>
    <cellStyle name="SAPBEXfilterText 2 12" xfId="13509" xr:uid="{16FE530C-3D71-47A3-9AB7-BD937F30660F}"/>
    <cellStyle name="SAPBEXfilterText 2 2" xfId="1708" xr:uid="{00000000-0005-0000-0000-0000CD070000}"/>
    <cellStyle name="SAPBEXfilterText 2 2 2" xfId="1709" xr:uid="{00000000-0005-0000-0000-0000CE070000}"/>
    <cellStyle name="SAPBEXfilterText 2 2 2 10" xfId="12327" xr:uid="{4A88A9DA-B78D-4BD8-BA26-2FF8BDE2628F}"/>
    <cellStyle name="SAPBEXfilterText 2 2 2 11" xfId="13510" xr:uid="{5C4D333A-7C52-4E29-B8C6-B3384763222E}"/>
    <cellStyle name="SAPBEXfilterText 2 2 2 2" xfId="4321" xr:uid="{85AE950F-50BA-4612-9246-F0F62CA6E9A3}"/>
    <cellStyle name="SAPBEXfilterText 2 2 2 3" xfId="3178" xr:uid="{A3407D6C-4B04-4F5A-B800-AE897F868DCE}"/>
    <cellStyle name="SAPBEXfilterText 2 2 2 4" xfId="4837" xr:uid="{CB157FBE-BF26-422E-93D7-413E1CE91FA2}"/>
    <cellStyle name="SAPBEXfilterText 2 2 2 5" xfId="7812" xr:uid="{385C410D-7592-4173-A9A9-099B3059E3E0}"/>
    <cellStyle name="SAPBEXfilterText 2 2 2 6" xfId="7538" xr:uid="{E0026E46-B3DF-4D8D-8FF8-7E0DEA1C0458}"/>
    <cellStyle name="SAPBEXfilterText 2 2 2 7" xfId="8782" xr:uid="{8504686A-848C-4409-B27B-5E4ED178106B}"/>
    <cellStyle name="SAPBEXfilterText 2 2 2 8" xfId="8847" xr:uid="{78D2A2D5-E95B-46C8-B649-648CE00F6247}"/>
    <cellStyle name="SAPBEXfilterText 2 2 2 9" xfId="9983" xr:uid="{71E712FD-E247-4E81-A175-FCF96BAACFE8}"/>
    <cellStyle name="SAPBEXfilterText 2 3" xfId="4319" xr:uid="{B758E9AF-0A58-41CA-8588-859947194EB2}"/>
    <cellStyle name="SAPBEXfilterText 2 4" xfId="3180" xr:uid="{D8DF53BB-C923-4C4F-AE81-92C89264A820}"/>
    <cellStyle name="SAPBEXfilterText 2 5" xfId="4835" xr:uid="{F38FA794-D895-40D8-A0C5-BB8CB69C6008}"/>
    <cellStyle name="SAPBEXfilterText 2 6" xfId="7814" xr:uid="{48C7E882-003A-4015-B1A8-9A9B127CF0F6}"/>
    <cellStyle name="SAPBEXfilterText 2 7" xfId="7536" xr:uid="{BD8B097A-6A08-4B59-BD73-4D0D7E93B584}"/>
    <cellStyle name="SAPBEXfilterText 2 8" xfId="8780" xr:uid="{6195A74E-8688-41DC-AD46-2265E07F8DEE}"/>
    <cellStyle name="SAPBEXfilterText 2 9" xfId="11609" xr:uid="{5F9FEC68-5890-49BD-8E9A-BA6287893C5B}"/>
    <cellStyle name="SAPBEXfilterText 3" xfId="1710" xr:uid="{00000000-0005-0000-0000-0000CF070000}"/>
    <cellStyle name="SAPBEXfilterText 3 10" xfId="12328" xr:uid="{FFA7D6FA-09B6-48CA-B2CA-B23C568096C8}"/>
    <cellStyle name="SAPBEXfilterText 3 11" xfId="13511" xr:uid="{ED78287C-8D05-48A3-A24E-7A1DAFF66321}"/>
    <cellStyle name="SAPBEXfilterText 3 2" xfId="4322" xr:uid="{B047DB0E-E1D0-473B-9C9D-FF4111634A18}"/>
    <cellStyle name="SAPBEXfilterText 3 3" xfId="3073" xr:uid="{F964FABA-5D90-4E26-83C8-8E045ACB78A0}"/>
    <cellStyle name="SAPBEXfilterText 3 4" xfId="4838" xr:uid="{AE5206EE-23E2-402D-B1B5-B50944CFA71D}"/>
    <cellStyle name="SAPBEXfilterText 3 5" xfId="7811" xr:uid="{20A7DDF5-F578-4779-BC5D-AFE131DE74F6}"/>
    <cellStyle name="SAPBEXfilterText 3 6" xfId="7539" xr:uid="{8F0150B1-B6DB-4745-8755-312CF6184906}"/>
    <cellStyle name="SAPBEXfilterText 3 7" xfId="7479" xr:uid="{A7C23FC1-2375-4B6B-8018-BEDCB957F70B}"/>
    <cellStyle name="SAPBEXfilterText 3 8" xfId="11607" xr:uid="{C353E109-60DB-4443-8B8B-384F2CFDBB04}"/>
    <cellStyle name="SAPBEXfilterText 3 9" xfId="11246" xr:uid="{6331E27B-2E6B-4C45-B515-4AEAD58BE742}"/>
    <cellStyle name="SAPBEXfilterText 4" xfId="1711" xr:uid="{00000000-0005-0000-0000-0000D0070000}"/>
    <cellStyle name="SAPBEXfilterText 4 10" xfId="12329" xr:uid="{324C347C-C98B-4160-B26E-CE6CBE36643B}"/>
    <cellStyle name="SAPBEXfilterText 4 11" xfId="13512" xr:uid="{8BDCDD38-21DD-440C-92FF-09529AF9C9A1}"/>
    <cellStyle name="SAPBEXfilterText 4 2" xfId="4323" xr:uid="{6F276C73-E17D-410A-B18F-C785D33BB179}"/>
    <cellStyle name="SAPBEXfilterText 4 3" xfId="4991" xr:uid="{5760E6C4-D2AC-40C7-9891-0EEA5FF9D730}"/>
    <cellStyle name="SAPBEXfilterText 4 4" xfId="4839" xr:uid="{6E7783C6-1B2C-4904-AB6B-88775869E1D9}"/>
    <cellStyle name="SAPBEXfilterText 4 5" xfId="7810" xr:uid="{E0E26D5C-66D2-4103-ABF3-1747523E2910}"/>
    <cellStyle name="SAPBEXfilterText 4 6" xfId="7540" xr:uid="{0034824F-44E4-42AB-A0EC-CC15E86122DA}"/>
    <cellStyle name="SAPBEXfilterText 4 7" xfId="8783" xr:uid="{3AB4A6A8-CACF-4601-A329-28C61DC074F6}"/>
    <cellStyle name="SAPBEXfilterText 4 8" xfId="11608" xr:uid="{B02ACA3C-BDAA-4D44-9DC9-40E03D777071}"/>
    <cellStyle name="SAPBEXfilterText 4 9" xfId="11247" xr:uid="{E37ECB39-2DF9-40BB-B2F1-FF37F64362D8}"/>
    <cellStyle name="SAPBEXfilterText 5" xfId="1712" xr:uid="{00000000-0005-0000-0000-0000D1070000}"/>
    <cellStyle name="SAPBEXfilterText 5 10" xfId="12330" xr:uid="{6731DF0A-79D0-4ADD-A6CB-B6A538E4A9E0}"/>
    <cellStyle name="SAPBEXfilterText 5 11" xfId="13513" xr:uid="{41EFD93F-8B39-4A96-8066-689E0BE9A918}"/>
    <cellStyle name="SAPBEXfilterText 5 2" xfId="4324" xr:uid="{C36AFB76-8907-48AE-84AB-276C17CE08FA}"/>
    <cellStyle name="SAPBEXfilterText 5 3" xfId="4990" xr:uid="{06B5FA2B-475D-4D4C-9C04-FA4574AE02C2}"/>
    <cellStyle name="SAPBEXfilterText 5 4" xfId="4840" xr:uid="{8A861506-006E-4174-8CA0-8420942567F8}"/>
    <cellStyle name="SAPBEXfilterText 5 5" xfId="7809" xr:uid="{8B315759-2BC2-44C2-A8EE-C7E15059ECF4}"/>
    <cellStyle name="SAPBEXfilterText 5 6" xfId="7541" xr:uid="{295B54C9-43A1-434A-ACBE-36828B8D6ED1}"/>
    <cellStyle name="SAPBEXfilterText 5 7" xfId="8784" xr:uid="{3E46B1D9-4F6F-4C51-9467-11D90A13BEBC}"/>
    <cellStyle name="SAPBEXfilterText 5 8" xfId="10414" xr:uid="{1F34263F-7EA4-4045-8C35-B64666E32820}"/>
    <cellStyle name="SAPBEXfilterText 5 9" xfId="11248" xr:uid="{61CEF103-90E8-4063-A7AC-599F7C3F120D}"/>
    <cellStyle name="SAPBEXfilterText 6" xfId="1713" xr:uid="{00000000-0005-0000-0000-0000D2070000}"/>
    <cellStyle name="SAPBEXfilterText 6 10" xfId="12331" xr:uid="{911A2B22-FBC1-4414-ACFF-092CFDDC12ED}"/>
    <cellStyle name="SAPBEXfilterText 6 11" xfId="12292" xr:uid="{EBC2BE3C-A4EB-4ADA-A74C-829DE6C966E2}"/>
    <cellStyle name="SAPBEXfilterText 6 2" xfId="4325" xr:uid="{39D4ACA4-2882-463D-A47F-7C772B95041A}"/>
    <cellStyle name="SAPBEXfilterText 6 3" xfId="4989" xr:uid="{773ABF7E-C312-4B13-9614-8081438B1552}"/>
    <cellStyle name="SAPBEXfilterText 6 4" xfId="4841" xr:uid="{704369A8-C2AA-4937-A2E3-B61AAFF3FD99}"/>
    <cellStyle name="SAPBEXfilterText 6 5" xfId="7808" xr:uid="{B4DD4C40-E360-4B7B-8392-8C0AF750F3FD}"/>
    <cellStyle name="SAPBEXfilterText 6 6" xfId="7542" xr:uid="{FD625B65-197B-4ACC-BC27-79ABB9D67B55}"/>
    <cellStyle name="SAPBEXfilterText 6 7" xfId="8785" xr:uid="{1294A4E1-A907-42D1-9A0B-319C66D5BFB5}"/>
    <cellStyle name="SAPBEXfilterText 6 8" xfId="11606" xr:uid="{EFA0C488-3531-47AA-AF56-3619C1B10221}"/>
    <cellStyle name="SAPBEXfilterText 6 9" xfId="11249" xr:uid="{921C3F85-18F7-4D7D-83A3-D3F86828E02E}"/>
    <cellStyle name="SAPBEXfilterText 7" xfId="1714" xr:uid="{00000000-0005-0000-0000-0000D3070000}"/>
    <cellStyle name="SAPBEXfilterText 7 10" xfId="12332" xr:uid="{C54E443D-8E3B-4D0E-8178-B816B50199CC}"/>
    <cellStyle name="SAPBEXfilterText 7 11" xfId="13514" xr:uid="{DE2C8A6E-0685-4C8C-89D0-8375BF1FB92B}"/>
    <cellStyle name="SAPBEXfilterText 7 2" xfId="4326" xr:uid="{1A59970E-C948-4B54-8CAB-2D9E9D899247}"/>
    <cellStyle name="SAPBEXfilterText 7 3" xfId="4988" xr:uid="{28C2E587-C14F-4EBC-807F-D7C86A4917C4}"/>
    <cellStyle name="SAPBEXfilterText 7 4" xfId="4842" xr:uid="{33E35F47-5B91-4416-AD9E-AD8DF430FDB3}"/>
    <cellStyle name="SAPBEXfilterText 7 5" xfId="6051" xr:uid="{1823A618-CAD9-4560-A27F-0912A388F9BF}"/>
    <cellStyle name="SAPBEXfilterText 7 6" xfId="7543" xr:uid="{5D5580ED-9F95-4636-AF66-23C24AF97DCD}"/>
    <cellStyle name="SAPBEXfilterText 7 7" xfId="8786" xr:uid="{01B2CE7B-D574-4E7D-B0E3-3AB63E07C5D2}"/>
    <cellStyle name="SAPBEXfilterText 7 8" xfId="10712" xr:uid="{53F6FE10-1D1C-4532-8E15-2B74E437A218}"/>
    <cellStyle name="SAPBEXfilterText 7 9" xfId="11250" xr:uid="{347147BE-0966-4310-B560-5FB3B69DCF11}"/>
    <cellStyle name="SAPBEXfilterText 8" xfId="1715" xr:uid="{00000000-0005-0000-0000-0000D4070000}"/>
    <cellStyle name="SAPBEXfilterText 8 10" xfId="12333" xr:uid="{05C84D1F-BEB6-44A5-84B2-B38B5A19A2EB}"/>
    <cellStyle name="SAPBEXfilterText 8 11" xfId="13515" xr:uid="{62E272EB-6A23-4459-82BE-C67166BB68D7}"/>
    <cellStyle name="SAPBEXfilterText 8 2" xfId="4327" xr:uid="{5702E6F0-A48F-4B87-BDB0-446736E33861}"/>
    <cellStyle name="SAPBEXfilterText 8 3" xfId="4987" xr:uid="{E6B67762-44A5-4E76-A3A8-A8D7046A9C12}"/>
    <cellStyle name="SAPBEXfilterText 8 4" xfId="4843" xr:uid="{332DC03F-F73B-4E06-8091-A83EB8F9022B}"/>
    <cellStyle name="SAPBEXfilterText 8 5" xfId="7807" xr:uid="{BB8F1CB2-1FA6-4D76-9DBA-1F7B58F3ABDF}"/>
    <cellStyle name="SAPBEXfilterText 8 6" xfId="7544" xr:uid="{0B92484B-1A58-4186-9CE2-6779BF281109}"/>
    <cellStyle name="SAPBEXfilterText 8 7" xfId="8787" xr:uid="{ECEB6DAC-D895-4699-B5CD-73598B382CD8}"/>
    <cellStyle name="SAPBEXfilterText 8 8" xfId="11605" xr:uid="{AD766E6F-578F-4243-B655-B32B99E22FC5}"/>
    <cellStyle name="SAPBEXfilterText 8 9" xfId="11251" xr:uid="{81C56111-60A5-4B05-9A7F-AF6EA2407316}"/>
    <cellStyle name="SAPBEXfilterText 9" xfId="1716" xr:uid="{00000000-0005-0000-0000-0000D5070000}"/>
    <cellStyle name="SAPBEXfilterText 9 10" xfId="13738" xr:uid="{99AAE944-3324-4558-B4FF-B9F09D9E647C}"/>
    <cellStyle name="SAPBEXfilterText 9 11" xfId="13516" xr:uid="{FE540DC2-9C44-4D74-A3A9-4C542846047E}"/>
    <cellStyle name="SAPBEXfilterText 9 2" xfId="4328" xr:uid="{F0D9198D-490E-458D-9F10-9B16477B9CA3}"/>
    <cellStyle name="SAPBEXfilterText 9 3" xfId="4986" xr:uid="{AEBD925B-B4B9-46B3-ABA4-8A290F22F08E}"/>
    <cellStyle name="SAPBEXfilterText 9 4" xfId="6585" xr:uid="{B396105E-E1FC-493F-BF8B-37B82B9E7A6F}"/>
    <cellStyle name="SAPBEXfilterText 9 5" xfId="6052" xr:uid="{44C17D9F-D485-47B1-95E4-37C9D75DC42F}"/>
    <cellStyle name="SAPBEXfilterText 9 6" xfId="7545" xr:uid="{0B821381-4C15-489E-982A-91FF47F627DC}"/>
    <cellStyle name="SAPBEXfilterText 9 7" xfId="8788" xr:uid="{7E9D2330-1849-4B45-B000-9C140BD954B3}"/>
    <cellStyle name="SAPBEXfilterText 9 8" xfId="10713" xr:uid="{E7BBE085-CC48-4750-A461-7A128F3C61A3}"/>
    <cellStyle name="SAPBEXfilterText 9 9" xfId="11252" xr:uid="{978DFD57-1563-4B1A-BE6E-0CB02C15F2DF}"/>
    <cellStyle name="SAPBEXformats" xfId="1717" xr:uid="{00000000-0005-0000-0000-0000D6070000}"/>
    <cellStyle name="SAPBEXformats 10" xfId="1718" xr:uid="{00000000-0005-0000-0000-0000D7070000}"/>
    <cellStyle name="SAPBEXformats 10 10" xfId="11254" xr:uid="{DA47E3D9-56A5-4864-A0B5-EE69B52903CE}"/>
    <cellStyle name="SAPBEXformats 10 11" xfId="13736" xr:uid="{564EB235-EC3D-49C1-9B7E-120073D6DD38}"/>
    <cellStyle name="SAPBEXformats 10 12" xfId="13518" xr:uid="{E66D7309-C53A-434E-B471-E7E1DF67A37A}"/>
    <cellStyle name="SAPBEXformats 10 2" xfId="5684" xr:uid="{8F4BF30F-783E-48E6-9416-F215DBF43ED7}"/>
    <cellStyle name="SAPBEXformats 10 2 10" xfId="15752" xr:uid="{BBD5EFA3-D527-40F5-A818-4DBD11F3CC11}"/>
    <cellStyle name="SAPBEXformats 10 2 2" xfId="7153" xr:uid="{F2277B5A-0AA6-473F-886D-0FA6D36AE37C}"/>
    <cellStyle name="SAPBEXformats 10 2 3" xfId="8374" xr:uid="{9147FBBA-6D1B-49D4-BDF3-8D16D78404CC}"/>
    <cellStyle name="SAPBEXformats 10 2 4" xfId="9626" xr:uid="{9B1FBFD6-CC2B-4770-B9E7-FC09EBD96879}"/>
    <cellStyle name="SAPBEXformats 10 2 5" xfId="10860" xr:uid="{A931DECB-A539-4EDD-930D-04FB5B985A13}"/>
    <cellStyle name="SAPBEXformats 10 2 6" xfId="12019" xr:uid="{991C4EF9-F935-4027-BE98-9D76445A8F7E}"/>
    <cellStyle name="SAPBEXformats 10 2 7" xfId="13147" xr:uid="{BEF4A8AF-37CB-410D-9EA1-BFA5E022FB35}"/>
    <cellStyle name="SAPBEXformats 10 2 8" xfId="14254" xr:uid="{25DD3E9D-454F-4B01-9C96-8A1084BC0497}"/>
    <cellStyle name="SAPBEXformats 10 2 9" xfId="15160" xr:uid="{AAA9B33A-E57B-4219-B639-B85AB973CC7F}"/>
    <cellStyle name="SAPBEXformats 10 3" xfId="4330" xr:uid="{CDAB3CEB-3509-447F-8E19-6BB5A5BE9490}"/>
    <cellStyle name="SAPBEXformats 10 4" xfId="4984" xr:uid="{9DDDFA95-66F8-4193-BBCC-2CE5DABD32A8}"/>
    <cellStyle name="SAPBEXformats 10 5" xfId="6583" xr:uid="{CC6F47DF-590C-4083-BA01-44E5F7B71BE6}"/>
    <cellStyle name="SAPBEXformats 10 6" xfId="6053" xr:uid="{6E20D507-58FB-4841-9A33-3AFF729B6A80}"/>
    <cellStyle name="SAPBEXformats 10 7" xfId="7547" xr:uid="{BA8A2088-3904-488F-A6DB-E6CC75F12244}"/>
    <cellStyle name="SAPBEXformats 10 8" xfId="8790" xr:uid="{BD766ECD-430D-49CE-B665-AE37B1539A72}"/>
    <cellStyle name="SAPBEXformats 10 9" xfId="10714" xr:uid="{F24F235F-73EB-4ACA-821B-D4A62428549D}"/>
    <cellStyle name="SAPBEXformats 11" xfId="1719" xr:uid="{00000000-0005-0000-0000-0000D8070000}"/>
    <cellStyle name="SAPBEXformats 11 10" xfId="12589" xr:uid="{FB43DC6B-D183-4E8B-A45C-4A147CD3E6E6}"/>
    <cellStyle name="SAPBEXformats 11 11" xfId="13735" xr:uid="{5A3A0590-328C-4F9C-9CD3-52DFDBF0C88B}"/>
    <cellStyle name="SAPBEXformats 11 12" xfId="14724" xr:uid="{A8F10D67-9EF8-4B6F-A614-A8D2F64B60A9}"/>
    <cellStyle name="SAPBEXformats 11 2" xfId="5685" xr:uid="{5934F1F2-B651-41A9-A837-52CABABE55FF}"/>
    <cellStyle name="SAPBEXformats 11 2 10" xfId="15753" xr:uid="{40F4FAA2-4B34-442C-B9F0-988A520B9C75}"/>
    <cellStyle name="SAPBEXformats 11 2 2" xfId="7154" xr:uid="{1B56301E-6F09-4823-8DC1-02B93DB090CB}"/>
    <cellStyle name="SAPBEXformats 11 2 3" xfId="8375" xr:uid="{F44E546D-7DE8-4127-84DC-8C3D8AB9E1F9}"/>
    <cellStyle name="SAPBEXformats 11 2 4" xfId="9627" xr:uid="{CB554921-B24A-429D-9C66-42DD174BE049}"/>
    <cellStyle name="SAPBEXformats 11 2 5" xfId="10861" xr:uid="{784D43D5-27F1-481E-98D3-5BBC2031C064}"/>
    <cellStyle name="SAPBEXformats 11 2 6" xfId="12020" xr:uid="{E140AA85-3DD2-4CBB-ACC7-C1468E8C95D0}"/>
    <cellStyle name="SAPBEXformats 11 2 7" xfId="13148" xr:uid="{AC0A9DAD-FC61-411E-A00F-F36E9DFCD8CE}"/>
    <cellStyle name="SAPBEXformats 11 2 8" xfId="14255" xr:uid="{EFB0AF59-64A5-4FDA-A2A4-E6A8A08341F3}"/>
    <cellStyle name="SAPBEXformats 11 2 9" xfId="15161" xr:uid="{3FC87EC5-87D2-4345-B597-E5B91BC3586D}"/>
    <cellStyle name="SAPBEXformats 11 3" xfId="4331" xr:uid="{3B5A7410-08AF-4783-874F-76C63D7A8FCA}"/>
    <cellStyle name="SAPBEXformats 11 4" xfId="3177" xr:uid="{F4A63849-14E3-4492-A811-0339BCC78456}"/>
    <cellStyle name="SAPBEXformats 11 5" xfId="6582" xr:uid="{F6A89A5D-F73B-4068-AF54-E9C3C4A45E77}"/>
    <cellStyle name="SAPBEXformats 11 6" xfId="7805" xr:uid="{4B1A101D-3B34-4A93-AA6F-864A509EAD09}"/>
    <cellStyle name="SAPBEXformats 11 7" xfId="9050" xr:uid="{E75B3E9D-3289-47BE-A07F-8A055819486C}"/>
    <cellStyle name="SAPBEXformats 11 8" xfId="10298" xr:uid="{56E9F336-C8E3-4FA8-B9E7-F88A4E927870}"/>
    <cellStyle name="SAPBEXformats 11 9" xfId="10715" xr:uid="{86C2268E-B8C3-45CD-AD8E-7E53C6D99083}"/>
    <cellStyle name="SAPBEXformats 12" xfId="2706" xr:uid="{00000000-0005-0000-0000-0000D9070000}"/>
    <cellStyle name="SAPBEXformats 13" xfId="2721" xr:uid="{00000000-0005-0000-0000-0000DA070000}"/>
    <cellStyle name="SAPBEXformats 14" xfId="2799" xr:uid="{22E07BB8-76F3-4D19-BBAA-E2241A42DBF5}"/>
    <cellStyle name="SAPBEXformats 15" xfId="2851" xr:uid="{8F24AEA9-3A09-42B6-B2EA-864BFA178069}"/>
    <cellStyle name="SAPBEXformats 16" xfId="2889" xr:uid="{300E02D1-4379-4721-B5A3-976F4F78575D}"/>
    <cellStyle name="SAPBEXformats 17" xfId="2933" xr:uid="{2B31DAE0-157D-4D41-8115-5B4F765CB1AA}"/>
    <cellStyle name="SAPBEXformats 18" xfId="2977" xr:uid="{4C9CCA87-F83C-4362-9F38-65E8AACA5D30}"/>
    <cellStyle name="SAPBEXformats 19" xfId="4329" xr:uid="{614DE22E-284E-4878-AC5F-F5743A18C6D6}"/>
    <cellStyle name="SAPBEXformats 2" xfId="1720" xr:uid="{00000000-0005-0000-0000-0000DB070000}"/>
    <cellStyle name="SAPBEXformats 2 10" xfId="10716" xr:uid="{F67F654E-3F81-4708-B2D7-4A6D580023D9}"/>
    <cellStyle name="SAPBEXformats 2 11" xfId="12588" xr:uid="{8275FE24-1228-4671-81D6-02716BE342A4}"/>
    <cellStyle name="SAPBEXformats 2 12" xfId="13734" xr:uid="{58B6E2B6-644D-4949-BCA9-1243BD7966CE}"/>
    <cellStyle name="SAPBEXformats 2 13" xfId="14723" xr:uid="{2F01AE10-A376-4463-8928-49200B5B25B3}"/>
    <cellStyle name="SAPBEXformats 2 2" xfId="1721" xr:uid="{00000000-0005-0000-0000-0000DC070000}"/>
    <cellStyle name="SAPBEXformats 2 2 10" xfId="12587" xr:uid="{EEAFD95F-2B04-48FB-A378-EE4138769B63}"/>
    <cellStyle name="SAPBEXformats 2 2 11" xfId="13733" xr:uid="{931D4762-6406-4BC6-B7C0-872CBCEC9427}"/>
    <cellStyle name="SAPBEXformats 2 2 12" xfId="14722" xr:uid="{41D5C454-9C79-48F3-A1D5-131CB07B35E2}"/>
    <cellStyle name="SAPBEXformats 2 2 2" xfId="1722" xr:uid="{00000000-0005-0000-0000-0000DD070000}"/>
    <cellStyle name="SAPBEXformats 2 2 2 10" xfId="12586" xr:uid="{5081C81C-6D7E-468C-99B2-A19C30C7E598}"/>
    <cellStyle name="SAPBEXformats 2 2 2 11" xfId="13732" xr:uid="{13155DC8-1667-4157-B836-CD062AEF7F7B}"/>
    <cellStyle name="SAPBEXformats 2 2 2 12" xfId="14721" xr:uid="{F8C4647E-09A4-4130-A750-47B750191DF2}"/>
    <cellStyle name="SAPBEXformats 2 2 2 2" xfId="5687" xr:uid="{B36FF955-4214-427E-8141-C937B5B1336E}"/>
    <cellStyle name="SAPBEXformats 2 2 2 2 10" xfId="15755" xr:uid="{32EF4C6A-069A-4071-9C71-F4FB9DFC617A}"/>
    <cellStyle name="SAPBEXformats 2 2 2 2 2" xfId="7156" xr:uid="{535337D8-4E75-4827-9EB0-EDC174B0F57D}"/>
    <cellStyle name="SAPBEXformats 2 2 2 2 3" xfId="8377" xr:uid="{D711607C-C0F2-4E84-9C83-858BBF120472}"/>
    <cellStyle name="SAPBEXformats 2 2 2 2 4" xfId="9629" xr:uid="{C529DFC1-9483-4BFD-9E1C-CDB1DA1792F0}"/>
    <cellStyle name="SAPBEXformats 2 2 2 2 5" xfId="10863" xr:uid="{38CB1FFD-6CAC-45EF-BBCC-9374CA5D6007}"/>
    <cellStyle name="SAPBEXformats 2 2 2 2 6" xfId="12022" xr:uid="{72C4771C-71FF-4B55-820B-B45FE3EB3FF9}"/>
    <cellStyle name="SAPBEXformats 2 2 2 2 7" xfId="13150" xr:uid="{6FE282AA-043C-48EA-901B-798F0611E2FD}"/>
    <cellStyle name="SAPBEXformats 2 2 2 2 8" xfId="14257" xr:uid="{D8A068FE-C22B-4BB9-B26B-020D13F6AA74}"/>
    <cellStyle name="SAPBEXformats 2 2 2 2 9" xfId="15163" xr:uid="{B350A10B-2C19-4752-988E-5CE4A1EE7045}"/>
    <cellStyle name="SAPBEXformats 2 2 2 3" xfId="4334" xr:uid="{98057004-04AD-4AFB-B591-C49C0550230D}"/>
    <cellStyle name="SAPBEXformats 2 2 2 4" xfId="4982" xr:uid="{15B9EB6E-F5F9-4278-9BCC-F4FE86835416}"/>
    <cellStyle name="SAPBEXformats 2 2 2 5" xfId="6579" xr:uid="{96798210-9937-48F8-A3AF-814D78E1AB32}"/>
    <cellStyle name="SAPBEXformats 2 2 2 6" xfId="6055" xr:uid="{1AABC9A2-E5A7-4B26-B328-3AE5DC4FDB10}"/>
    <cellStyle name="SAPBEXformats 2 2 2 7" xfId="9047" xr:uid="{7653689B-4B96-44AB-A5FD-65AA4B8CBE8A}"/>
    <cellStyle name="SAPBEXformats 2 2 2 8" xfId="10295" xr:uid="{2E24E0B0-E335-4037-B495-07B49F03F344}"/>
    <cellStyle name="SAPBEXformats 2 2 2 9" xfId="11603" xr:uid="{A41C2FBA-54E1-4D21-AD71-D8BD2C19D918}"/>
    <cellStyle name="SAPBEXformats 2 2 3" xfId="4333" xr:uid="{5995CEF5-E0FA-482D-B730-FBFD7148EA73}"/>
    <cellStyle name="SAPBEXformats 2 2 4" xfId="3176" xr:uid="{86A69303-1873-4BF3-A1E8-A24B7E34A0D7}"/>
    <cellStyle name="SAPBEXformats 2 2 5" xfId="6580" xr:uid="{CB1A9132-C770-4CD9-A5B9-FAA91A2E9BDD}"/>
    <cellStyle name="SAPBEXformats 2 2 6" xfId="7939" xr:uid="{25701F38-2032-4EC6-A08F-6E1E899CC815}"/>
    <cellStyle name="SAPBEXformats 2 2 7" xfId="9048" xr:uid="{A6818998-062E-46B0-8228-7AB57ABF1A92}"/>
    <cellStyle name="SAPBEXformats 2 2 8" xfId="10296" xr:uid="{9554C396-288A-4B4B-8732-3C0797B40A11}"/>
    <cellStyle name="SAPBEXformats 2 2 9" xfId="10717" xr:uid="{5D3CFCB3-14D3-4BE8-AF2A-0653D830DFA0}"/>
    <cellStyle name="SAPBEXformats 2 3" xfId="5686" xr:uid="{38EB991F-53C8-40A6-B1F1-2D84DC5C3E5D}"/>
    <cellStyle name="SAPBEXformats 2 3 10" xfId="15754" xr:uid="{EC7C4A71-AA27-4C8E-9519-3A0EDEEE113C}"/>
    <cellStyle name="SAPBEXformats 2 3 2" xfId="7155" xr:uid="{22A3084B-D67C-4184-BA95-B1732CC6E863}"/>
    <cellStyle name="SAPBEXformats 2 3 3" xfId="8376" xr:uid="{DBD95E97-7056-40E9-8843-92F164B3215D}"/>
    <cellStyle name="SAPBEXformats 2 3 4" xfId="9628" xr:uid="{3EDAE96F-19BE-43C9-8250-2DB95CF51CB3}"/>
    <cellStyle name="SAPBEXformats 2 3 5" xfId="10862" xr:uid="{0E45CDE4-1B7C-4835-9912-DAD955899AE3}"/>
    <cellStyle name="SAPBEXformats 2 3 6" xfId="12021" xr:uid="{482AF0A3-FC58-479B-AC1F-754B26D50099}"/>
    <cellStyle name="SAPBEXformats 2 3 7" xfId="13149" xr:uid="{E3F45A90-E361-40D7-BCDC-814AFC196A06}"/>
    <cellStyle name="SAPBEXformats 2 3 8" xfId="14256" xr:uid="{BCDCB39F-8A29-4344-8F61-B71AC4F5B866}"/>
    <cellStyle name="SAPBEXformats 2 3 9" xfId="15162" xr:uid="{DF35D9DF-99C2-486E-8337-162DAF2CFA22}"/>
    <cellStyle name="SAPBEXformats 2 4" xfId="4332" xr:uid="{40A9F107-1405-4783-AAFF-532CBC33D540}"/>
    <cellStyle name="SAPBEXformats 2 5" xfId="4983" xr:uid="{0A5CBE73-8D22-4614-9D9C-53169888614C}"/>
    <cellStyle name="SAPBEXformats 2 6" xfId="6581" xr:uid="{F104AB6A-4942-499E-8507-DBC06EBAB73D}"/>
    <cellStyle name="SAPBEXformats 2 7" xfId="6054" xr:uid="{00437B09-92C5-429B-89B8-8CD8A14D423B}"/>
    <cellStyle name="SAPBEXformats 2 8" xfId="9049" xr:uid="{55D3563F-C88A-4158-81C7-B2E188AFC002}"/>
    <cellStyle name="SAPBEXformats 2 9" xfId="10297" xr:uid="{A2CB339C-835D-4370-8DE7-60C8306AEC6E}"/>
    <cellStyle name="SAPBEXformats 20" xfId="4985" xr:uid="{EC941D33-1389-485A-8E82-A8C1DE657270}"/>
    <cellStyle name="SAPBEXformats 21" xfId="6584" xr:uid="{CE3251A5-E11C-4CE6-B406-C500126EBD7F}"/>
    <cellStyle name="SAPBEXformats 22" xfId="7806" xr:uid="{9D5DF530-7D2A-4E42-B192-82762F951313}"/>
    <cellStyle name="SAPBEXformats 23" xfId="7546" xr:uid="{C6755011-8FD7-4844-99DA-AF1B5E5759BC}"/>
    <cellStyle name="SAPBEXformats 24" xfId="8789" xr:uid="{64B4AEBA-4A5F-4216-971B-A77FEB663113}"/>
    <cellStyle name="SAPBEXformats 25" xfId="11604" xr:uid="{F5421BBB-927B-4261-A6D1-FAC8C3051F2F}"/>
    <cellStyle name="SAPBEXformats 26" xfId="11253" xr:uid="{27E7FDBC-9375-4A90-BBC9-F52DEDE6089E}"/>
    <cellStyle name="SAPBEXformats 27" xfId="13737" xr:uid="{BA008550-94CF-44C4-B92B-441397E5BF6F}"/>
    <cellStyle name="SAPBEXformats 28" xfId="13517" xr:uid="{751C9951-4B4F-49FF-A1EF-5E8E9B82AF12}"/>
    <cellStyle name="SAPBEXformats 29" xfId="15888" xr:uid="{0BABF0A3-E5FC-430F-9B9E-6E20214383D6}"/>
    <cellStyle name="SAPBEXformats 3" xfId="1723" xr:uid="{00000000-0005-0000-0000-0000DE070000}"/>
    <cellStyle name="SAPBEXformats 3 10" xfId="12585" xr:uid="{54E0E5B5-11BB-45C6-8F51-529A77491B46}"/>
    <cellStyle name="SAPBEXformats 3 11" xfId="11411" xr:uid="{ABA8C44C-4C29-4A48-9617-7A3C7BD8D837}"/>
    <cellStyle name="SAPBEXformats 3 12" xfId="14720" xr:uid="{60E9F602-64F9-4563-9D54-ED6C91A34F14}"/>
    <cellStyle name="SAPBEXformats 3 2" xfId="5688" xr:uid="{C8D61CDB-6A8C-41EF-9892-96BFD3D612ED}"/>
    <cellStyle name="SAPBEXformats 3 2 10" xfId="15756" xr:uid="{0A9179E3-7A50-4B80-B1A3-1ABAD2126DC1}"/>
    <cellStyle name="SAPBEXformats 3 2 2" xfId="7157" xr:uid="{1A480387-11E1-4094-8FD2-68011707FE52}"/>
    <cellStyle name="SAPBEXformats 3 2 3" xfId="8378" xr:uid="{D305479C-AA8C-4DD0-850C-1B36BAC88481}"/>
    <cellStyle name="SAPBEXformats 3 2 4" xfId="9630" xr:uid="{F57E5F37-8E7D-402E-840C-CEFC1A1186F4}"/>
    <cellStyle name="SAPBEXformats 3 2 5" xfId="10864" xr:uid="{300B83E1-069D-4A17-A69E-15B8BD1F8134}"/>
    <cellStyle name="SAPBEXformats 3 2 6" xfId="12023" xr:uid="{B8694411-13E2-42B9-A7FD-5E48C2480662}"/>
    <cellStyle name="SAPBEXformats 3 2 7" xfId="13151" xr:uid="{731A9599-0859-4335-A818-507A47413793}"/>
    <cellStyle name="SAPBEXformats 3 2 8" xfId="14258" xr:uid="{BDE596B8-4582-4D37-BDAD-88583A94FDD7}"/>
    <cellStyle name="SAPBEXformats 3 2 9" xfId="15164" xr:uid="{DF00EF01-D139-4E83-9AAF-BF7CAF60859B}"/>
    <cellStyle name="SAPBEXformats 3 3" xfId="4335" xr:uid="{AF5CBB35-366C-4A4A-A0F1-9B66E29B292E}"/>
    <cellStyle name="SAPBEXformats 3 4" xfId="3175" xr:uid="{1FF88601-7EB2-4424-9828-2D95132D50B6}"/>
    <cellStyle name="SAPBEXformats 3 5" xfId="4294" xr:uid="{1CD0EC63-32D8-4E0E-BD4A-D669245835A1}"/>
    <cellStyle name="SAPBEXformats 3 6" xfId="6056" xr:uid="{F2D51250-BB38-4B68-BCB9-8CB6C190ACB6}"/>
    <cellStyle name="SAPBEXformats 3 7" xfId="9046" xr:uid="{A2F1F00E-AD0F-47D9-8D60-3D3F7489D86F}"/>
    <cellStyle name="SAPBEXformats 3 8" xfId="10294" xr:uid="{881559D9-8575-413D-A82C-15EEEAEDE75B}"/>
    <cellStyle name="SAPBEXformats 3 9" xfId="11602" xr:uid="{CCB9DD97-5633-4CF3-B461-77E9A40E7E45}"/>
    <cellStyle name="SAPBEXformats 4" xfId="1724" xr:uid="{00000000-0005-0000-0000-0000DF070000}"/>
    <cellStyle name="SAPBEXformats 4 10" xfId="12584" xr:uid="{6686BCF9-FF51-443D-B862-420CACA7CA99}"/>
    <cellStyle name="SAPBEXformats 4 11" xfId="13731" xr:uid="{BFBA53F9-7BD6-4DE2-BAA9-23B6D296455B}"/>
    <cellStyle name="SAPBEXformats 4 12" xfId="14719" xr:uid="{B73620FC-81B3-4F93-99E4-6359DFA8485B}"/>
    <cellStyle name="SAPBEXformats 4 2" xfId="5689" xr:uid="{608A5C14-903D-475D-B24F-A4B99D841AA9}"/>
    <cellStyle name="SAPBEXformats 4 2 10" xfId="15757" xr:uid="{282360E1-D28F-4438-939B-8F121D8623D9}"/>
    <cellStyle name="SAPBEXformats 4 2 2" xfId="7158" xr:uid="{C923E339-E076-4558-8C95-0768363BDF26}"/>
    <cellStyle name="SAPBEXformats 4 2 3" xfId="8379" xr:uid="{EACC2505-F49B-4490-A344-D391C490566C}"/>
    <cellStyle name="SAPBEXformats 4 2 4" xfId="9631" xr:uid="{065D3940-8FE5-40FB-A531-D8F29ADD2FFF}"/>
    <cellStyle name="SAPBEXformats 4 2 5" xfId="10865" xr:uid="{65CF8BF7-BC6B-47FD-8B12-B11A8F9DB966}"/>
    <cellStyle name="SAPBEXformats 4 2 6" xfId="12024" xr:uid="{0A22326F-8765-4AEE-BE57-772BAADB6870}"/>
    <cellStyle name="SAPBEXformats 4 2 7" xfId="13152" xr:uid="{72242117-1952-44B4-9DAF-C01713FCE199}"/>
    <cellStyle name="SAPBEXformats 4 2 8" xfId="14259" xr:uid="{5D064052-B7EA-4878-B9A1-35ADF46665EF}"/>
    <cellStyle name="SAPBEXformats 4 2 9" xfId="15165" xr:uid="{7DE3C230-ECCD-4D5E-9C6D-868C9C7BCD0A}"/>
    <cellStyle name="SAPBEXformats 4 3" xfId="4336" xr:uid="{1E27894A-94AC-4716-8895-CE71FC8F438A}"/>
    <cellStyle name="SAPBEXformats 4 4" xfId="4981" xr:uid="{7F952623-74FC-4F0D-B4A7-6492FE8ED210}"/>
    <cellStyle name="SAPBEXformats 4 5" xfId="6578" xr:uid="{152E96FA-ADA6-45CB-94C0-A298EA5FAF56}"/>
    <cellStyle name="SAPBEXformats 4 6" xfId="6322" xr:uid="{012B8045-D71F-49AF-86D4-4DEDFC54B65E}"/>
    <cellStyle name="SAPBEXformats 4 7" xfId="9045" xr:uid="{517000B4-0780-4026-BCD1-D0566407FB2D}"/>
    <cellStyle name="SAPBEXformats 4 8" xfId="10293" xr:uid="{20D57D88-5FB0-46F3-8F98-66C2A2553A64}"/>
    <cellStyle name="SAPBEXformats 4 9" xfId="10718" xr:uid="{5F6039E9-8874-48D3-A038-3C67DB373A9E}"/>
    <cellStyle name="SAPBEXformats 5" xfId="1725" xr:uid="{00000000-0005-0000-0000-0000E0070000}"/>
    <cellStyle name="SAPBEXformats 5 10" xfId="12583" xr:uid="{02CEB367-BA13-409F-BBF6-BBE96006680B}"/>
    <cellStyle name="SAPBEXformats 5 11" xfId="11410" xr:uid="{82DF0463-6ECD-4829-97B2-95BA757D1CB8}"/>
    <cellStyle name="SAPBEXformats 5 12" xfId="14718" xr:uid="{79764EDD-D9CF-4DF6-9802-9D722C21A926}"/>
    <cellStyle name="SAPBEXformats 5 2" xfId="5690" xr:uid="{87B84ABC-7AAD-4EF9-8173-4294F9623B7B}"/>
    <cellStyle name="SAPBEXformats 5 2 10" xfId="15758" xr:uid="{8B0755C0-B1FB-4B05-868B-C9878D9254B6}"/>
    <cellStyle name="SAPBEXformats 5 2 2" xfId="7159" xr:uid="{67D8650A-55BD-4368-90E2-7CF117030BED}"/>
    <cellStyle name="SAPBEXformats 5 2 3" xfId="8380" xr:uid="{B6A716DB-EA93-4D47-A636-CB268EC36A38}"/>
    <cellStyle name="SAPBEXformats 5 2 4" xfId="9632" xr:uid="{8FD3D4E5-615F-41FE-A7FB-C0A7707460FB}"/>
    <cellStyle name="SAPBEXformats 5 2 5" xfId="10866" xr:uid="{8288F4BC-8451-487B-B296-F072E862EDE3}"/>
    <cellStyle name="SAPBEXformats 5 2 6" xfId="12025" xr:uid="{D72C866C-50C6-4CAE-81BD-6D367E369BBA}"/>
    <cellStyle name="SAPBEXformats 5 2 7" xfId="13153" xr:uid="{C48A3E0D-1AC7-4B43-A998-61222A0CDAC6}"/>
    <cellStyle name="SAPBEXformats 5 2 8" xfId="14260" xr:uid="{77FBD3BA-CC49-447F-BE49-41ECB36F377E}"/>
    <cellStyle name="SAPBEXformats 5 2 9" xfId="15166" xr:uid="{ACB5C330-CCF2-4805-BEC9-BDC104FF3C5E}"/>
    <cellStyle name="SAPBEXformats 5 3" xfId="4337" xr:uid="{B83FE907-A1F5-4C1A-97C6-23888864228A}"/>
    <cellStyle name="SAPBEXformats 5 4" xfId="3174" xr:uid="{65CBBD9B-D136-4962-B6F5-BB2A19F0AE4D}"/>
    <cellStyle name="SAPBEXformats 5 5" xfId="4303" xr:uid="{A10BF7A0-58C9-4D93-A0AE-9AE8C24266F5}"/>
    <cellStyle name="SAPBEXformats 5 6" xfId="7804" xr:uid="{FEC1463B-D3E9-4FB6-8B3D-D5B87CC2F850}"/>
    <cellStyle name="SAPBEXformats 5 7" xfId="9044" xr:uid="{3577504B-3649-46D8-B67E-E514AD1F67CA}"/>
    <cellStyle name="SAPBEXformats 5 8" xfId="10292" xr:uid="{A49D2CC4-FACE-4D4C-AEB0-57753BCE4DF0}"/>
    <cellStyle name="SAPBEXformats 5 9" xfId="10719" xr:uid="{B423799B-0CD0-4CB2-8150-E277360F3EF7}"/>
    <cellStyle name="SAPBEXformats 6" xfId="1726" xr:uid="{00000000-0005-0000-0000-0000E1070000}"/>
    <cellStyle name="SAPBEXformats 6 10" xfId="11039" xr:uid="{23D486ED-F770-4339-A943-936788D84730}"/>
    <cellStyle name="SAPBEXformats 6 11" xfId="13730" xr:uid="{8C8D4868-85AA-455A-BFBB-87F7AD3A9B43}"/>
    <cellStyle name="SAPBEXformats 6 12" xfId="13284" xr:uid="{691B6828-6320-4F2C-8A5F-9F2D5D16C428}"/>
    <cellStyle name="SAPBEXformats 6 2" xfId="5691" xr:uid="{CEFCD4E5-E5FC-4D5A-8CC9-E339A8AEE36B}"/>
    <cellStyle name="SAPBEXformats 6 2 10" xfId="15759" xr:uid="{F800CBE2-9847-4FDC-ADD6-4AC950DE0B4E}"/>
    <cellStyle name="SAPBEXformats 6 2 2" xfId="7160" xr:uid="{7609F7EF-196B-4412-805A-58508A68B501}"/>
    <cellStyle name="SAPBEXformats 6 2 3" xfId="8381" xr:uid="{819A18BB-B57E-498C-888D-983A1CCC14C8}"/>
    <cellStyle name="SAPBEXformats 6 2 4" xfId="9633" xr:uid="{DC401083-77D8-42DA-A933-DA165F61B058}"/>
    <cellStyle name="SAPBEXformats 6 2 5" xfId="10867" xr:uid="{08356714-D3E8-4365-944B-6A8AD9FA9B3D}"/>
    <cellStyle name="SAPBEXformats 6 2 6" xfId="12026" xr:uid="{E4E71B70-7844-428E-AE5E-CDD81182EE84}"/>
    <cellStyle name="SAPBEXformats 6 2 7" xfId="13154" xr:uid="{FED7A196-DEB1-4D7B-AFC9-B1E3BEF68659}"/>
    <cellStyle name="SAPBEXformats 6 2 8" xfId="14261" xr:uid="{37C07BBB-D214-4EC3-AE3C-04F3B1ADADAA}"/>
    <cellStyle name="SAPBEXformats 6 2 9" xfId="15167" xr:uid="{2FAED2FB-152A-4A55-B9D0-345E6165C41C}"/>
    <cellStyle name="SAPBEXformats 6 3" xfId="4338" xr:uid="{8D55D051-527E-4E6E-9A83-9B4FA34743A3}"/>
    <cellStyle name="SAPBEXformats 6 4" xfId="3173" xr:uid="{B4E47F6D-CE55-4BFB-B250-21BF3458717A}"/>
    <cellStyle name="SAPBEXformats 6 5" xfId="6577" xr:uid="{65BD4576-15C6-4AA3-879D-6D3BAC02A2CD}"/>
    <cellStyle name="SAPBEXformats 6 6" xfId="7803" xr:uid="{2FCBAFD9-4B74-405B-8DF4-68798E526531}"/>
    <cellStyle name="SAPBEXformats 6 7" xfId="6707" xr:uid="{44332B2E-62A2-445D-97FC-D9A7C75CE68F}"/>
    <cellStyle name="SAPBEXformats 6 8" xfId="8525" xr:uid="{769493AE-3ACB-4F33-9658-E9E164C3014C}"/>
    <cellStyle name="SAPBEXformats 6 9" xfId="10720" xr:uid="{127BAA79-EEE7-4AC4-BCDF-1E8D520BC52C}"/>
    <cellStyle name="SAPBEXformats 7" xfId="1727" xr:uid="{00000000-0005-0000-0000-0000E2070000}"/>
    <cellStyle name="SAPBEXformats 7 10" xfId="12582" xr:uid="{8D437489-4B43-49EC-A574-010124A7928F}"/>
    <cellStyle name="SAPBEXformats 7 11" xfId="11409" xr:uid="{3AAA3988-0E00-46F7-87A9-0649C64596FA}"/>
    <cellStyle name="SAPBEXformats 7 12" xfId="14717" xr:uid="{722BE527-C3E2-41B8-AF0D-6CF1F95467EE}"/>
    <cellStyle name="SAPBEXformats 7 2" xfId="5692" xr:uid="{16685559-132D-4B13-A003-CD6CDCE7E33C}"/>
    <cellStyle name="SAPBEXformats 7 2 10" xfId="15760" xr:uid="{D88838F4-9FBA-4E26-B7C0-8C2107D22C09}"/>
    <cellStyle name="SAPBEXformats 7 2 2" xfId="7161" xr:uid="{3C283408-0B25-49BA-802C-33AC725FA679}"/>
    <cellStyle name="SAPBEXformats 7 2 3" xfId="8382" xr:uid="{C00CABD6-31DF-49D0-BAF7-EE7805FA63EF}"/>
    <cellStyle name="SAPBEXformats 7 2 4" xfId="9634" xr:uid="{56AFAF4F-6AE1-4E0F-8BDA-DD64276B3E0A}"/>
    <cellStyle name="SAPBEXformats 7 2 5" xfId="10868" xr:uid="{205BFEF0-EC15-4C56-86E9-98B975F1E8E2}"/>
    <cellStyle name="SAPBEXformats 7 2 6" xfId="12027" xr:uid="{1A742AFD-06D1-4D7F-8F56-5A7D958972CB}"/>
    <cellStyle name="SAPBEXformats 7 2 7" xfId="13155" xr:uid="{FAFD9D00-35AE-4443-9442-763201297A60}"/>
    <cellStyle name="SAPBEXformats 7 2 8" xfId="14262" xr:uid="{63F45BBE-BCE3-4E09-9DFF-9607192081D5}"/>
    <cellStyle name="SAPBEXformats 7 2 9" xfId="15168" xr:uid="{5EA498A1-650F-474A-8E18-57EDE2D72E91}"/>
    <cellStyle name="SAPBEXformats 7 3" xfId="4339" xr:uid="{C5BB1DDE-213D-4F0B-A87E-00047CC80D08}"/>
    <cellStyle name="SAPBEXformats 7 4" xfId="3172" xr:uid="{8B6C410C-4595-4019-9CFE-53B375C22FEE}"/>
    <cellStyle name="SAPBEXformats 7 5" xfId="4307" xr:uid="{4AB8BB1D-E102-4B57-A4B0-956FC6C3A0F9}"/>
    <cellStyle name="SAPBEXformats 7 6" xfId="7802" xr:uid="{CC235947-FF9E-4A07-98E8-506AB39C5556}"/>
    <cellStyle name="SAPBEXformats 7 7" xfId="9043" xr:uid="{5851E511-00C0-461A-8BE3-FCC3F5FA6567}"/>
    <cellStyle name="SAPBEXformats 7 8" xfId="10291" xr:uid="{0B9EE256-929C-497F-AE0B-52940F8F98B1}"/>
    <cellStyle name="SAPBEXformats 7 9" xfId="7483" xr:uid="{7C3E796E-51DF-4C41-8700-54C6BE1ED501}"/>
    <cellStyle name="SAPBEXformats 8" xfId="1728" xr:uid="{00000000-0005-0000-0000-0000E3070000}"/>
    <cellStyle name="SAPBEXformats 8 10" xfId="11040" xr:uid="{6E3939A9-059E-44FB-8A6B-92048BD0B919}"/>
    <cellStyle name="SAPBEXformats 8 11" xfId="13729" xr:uid="{67810D6D-1C27-4C07-A215-B324A7C1D4FC}"/>
    <cellStyle name="SAPBEXformats 8 12" xfId="13285" xr:uid="{6735740C-FE66-4A5F-8EE6-F9A9A5BD3220}"/>
    <cellStyle name="SAPBEXformats 8 2" xfId="5693" xr:uid="{3EFECFD0-13F7-46EF-8B33-710ED1214F39}"/>
    <cellStyle name="SAPBEXformats 8 2 10" xfId="15761" xr:uid="{3584CF7C-083F-4A6E-8328-B9D1C9FCDE4A}"/>
    <cellStyle name="SAPBEXformats 8 2 2" xfId="7162" xr:uid="{16D96CAC-C162-4263-8F1A-E63F4F2D5775}"/>
    <cellStyle name="SAPBEXformats 8 2 3" xfId="8383" xr:uid="{02556E99-37CB-436F-B892-AFAAA8FA86E7}"/>
    <cellStyle name="SAPBEXformats 8 2 4" xfId="9635" xr:uid="{886F9CB1-BAF2-474D-9259-8F2760DBAE5E}"/>
    <cellStyle name="SAPBEXformats 8 2 5" xfId="10869" xr:uid="{8BD49EC5-6F9F-4F48-A267-20BEFA414B6B}"/>
    <cellStyle name="SAPBEXformats 8 2 6" xfId="12028" xr:uid="{3109175E-5C95-4075-A2CB-A6BC681A982C}"/>
    <cellStyle name="SAPBEXformats 8 2 7" xfId="13156" xr:uid="{491218D8-1D45-4CC9-9885-B3286A4A40AD}"/>
    <cellStyle name="SAPBEXformats 8 2 8" xfId="14263" xr:uid="{68978F0F-6E1D-4371-A8E6-418EE4F1698F}"/>
    <cellStyle name="SAPBEXformats 8 2 9" xfId="15169" xr:uid="{27044883-D638-4743-8474-D09A209CA157}"/>
    <cellStyle name="SAPBEXformats 8 3" xfId="4340" xr:uid="{6C2BA794-0C40-495E-BC50-09C589A6AF14}"/>
    <cellStyle name="SAPBEXformats 8 4" xfId="3072" xr:uid="{57A8F10F-4043-43E6-B183-B4F8689800CE}"/>
    <cellStyle name="SAPBEXformats 8 5" xfId="6576" xr:uid="{2091298C-165B-4E30-A792-30BDF38E6DB1}"/>
    <cellStyle name="SAPBEXformats 8 6" xfId="7801" xr:uid="{95F00114-E23B-4B64-96C1-2F6F92B6806F}"/>
    <cellStyle name="SAPBEXformats 8 7" xfId="4770" xr:uid="{E8905D02-EBC6-4594-A177-225D66F19C03}"/>
    <cellStyle name="SAPBEXformats 8 8" xfId="8526" xr:uid="{B83A763A-62E7-43C6-AC13-1941AB962E40}"/>
    <cellStyle name="SAPBEXformats 8 9" xfId="10721" xr:uid="{82E98183-75A3-4E38-B240-E8AC1967FFFB}"/>
    <cellStyle name="SAPBEXformats 9" xfId="1729" xr:uid="{00000000-0005-0000-0000-0000E4070000}"/>
    <cellStyle name="SAPBEXformats 9 10" xfId="12581" xr:uid="{B2AFDF1C-646E-42B6-9F02-B37114CADC6D}"/>
    <cellStyle name="SAPBEXformats 9 11" xfId="11408" xr:uid="{E4F4595B-F314-459D-BEA7-65844E16F240}"/>
    <cellStyle name="SAPBEXformats 9 12" xfId="14716" xr:uid="{66C51C06-AD33-43EE-82CC-355F9ECA1803}"/>
    <cellStyle name="SAPBEXformats 9 2" xfId="5694" xr:uid="{8E049C92-7FC1-4FEC-8490-419EB803B7B9}"/>
    <cellStyle name="SAPBEXformats 9 2 10" xfId="15762" xr:uid="{5DC0C9AF-5275-4B99-908E-196A79E59FEB}"/>
    <cellStyle name="SAPBEXformats 9 2 2" xfId="7163" xr:uid="{5C557275-66D6-4BAB-A0FF-26A69F44EEA1}"/>
    <cellStyle name="SAPBEXformats 9 2 3" xfId="8384" xr:uid="{3847DB4B-B688-48CC-8647-F2B88A67F252}"/>
    <cellStyle name="SAPBEXformats 9 2 4" xfId="9636" xr:uid="{C49D89CC-63B6-4361-9BE0-142C9727B51E}"/>
    <cellStyle name="SAPBEXformats 9 2 5" xfId="10870" xr:uid="{E2CDB7D6-A68D-4977-8F33-5A337AC276C5}"/>
    <cellStyle name="SAPBEXformats 9 2 6" xfId="12029" xr:uid="{87BA4BCA-E8AA-4E45-8C9C-D7C5B8B3DCD3}"/>
    <cellStyle name="SAPBEXformats 9 2 7" xfId="13157" xr:uid="{F2830A11-06E6-44E0-9290-7959DAB6A4C4}"/>
    <cellStyle name="SAPBEXformats 9 2 8" xfId="14264" xr:uid="{57426500-3DCC-4632-B8EE-F7E6054F2F8C}"/>
    <cellStyle name="SAPBEXformats 9 2 9" xfId="15170" xr:uid="{05830809-8D5E-4459-A3A1-2D802E7400C9}"/>
    <cellStyle name="SAPBEXformats 9 3" xfId="4341" xr:uid="{CDF16301-FFB3-41D3-A41F-64D77E15DBF2}"/>
    <cellStyle name="SAPBEXformats 9 4" xfId="4980" xr:uid="{ADE96D8B-D5E2-440C-8DF4-7030C59A3279}"/>
    <cellStyle name="SAPBEXformats 9 5" xfId="4316" xr:uid="{89042A15-A750-43A0-9AFB-C48085BF4AD5}"/>
    <cellStyle name="SAPBEXformats 9 6" xfId="7800" xr:uid="{38936042-47BC-4C99-B57D-5CA3D5AE5543}"/>
    <cellStyle name="SAPBEXformats 9 7" xfId="9042" xr:uid="{A2810247-2266-4217-9E4F-B92932C96171}"/>
    <cellStyle name="SAPBEXformats 9 8" xfId="10290" xr:uid="{3DB64D12-95D5-4DE6-8A6E-8E366DA5D26A}"/>
    <cellStyle name="SAPBEXformats 9 9" xfId="11518" xr:uid="{0ADA9BD2-C82C-4C7F-BB7D-0DF23CAF56FD}"/>
    <cellStyle name="SAPBEXformats_gxaccion, 68" xfId="1730" xr:uid="{00000000-0005-0000-0000-0000E5070000}"/>
    <cellStyle name="SAPBEXheaderItem" xfId="1731" xr:uid="{00000000-0005-0000-0000-0000E6070000}"/>
    <cellStyle name="SAPBEXheaderItem 10" xfId="1732" xr:uid="{00000000-0005-0000-0000-0000E7070000}"/>
    <cellStyle name="SAPBEXheaderItem 10 10" xfId="11407" xr:uid="{EDC1A195-79B7-48B5-8488-ECCB516F17C8}"/>
    <cellStyle name="SAPBEXheaderItem 10 11" xfId="13286" xr:uid="{B06E9ED8-7D1B-4CFF-B6A8-9B5AFA580D95}"/>
    <cellStyle name="SAPBEXheaderItem 10 2" xfId="4343" xr:uid="{B9E9E357-6BAD-423A-A16E-7D61A8E20860}"/>
    <cellStyle name="SAPBEXheaderItem 10 3" xfId="3070" xr:uid="{20E6A9EA-0967-4DAD-8E7A-C58D258253FC}"/>
    <cellStyle name="SAPBEXheaderItem 10 4" xfId="4342" xr:uid="{78AB4E64-2622-475F-AFEF-C3FD0024F7C2}"/>
    <cellStyle name="SAPBEXheaderItem 10 5" xfId="7798" xr:uid="{53A62BC2-4FDB-44FC-B731-E33D5063B7AB}"/>
    <cellStyle name="SAPBEXheaderItem 10 6" xfId="7286" xr:uid="{30640550-2031-465B-BAD4-B1BE2636D386}"/>
    <cellStyle name="SAPBEXheaderItem 10 7" xfId="8527" xr:uid="{30C7A22F-CDAC-462F-9CC8-175D0244231A}"/>
    <cellStyle name="SAPBEXheaderItem 10 8" xfId="8154" xr:uid="{573165C2-C59D-4E9C-8B1D-CDE83AB6B3EA}"/>
    <cellStyle name="SAPBEXheaderItem 10 9" xfId="11041" xr:uid="{35BF7F1F-F353-4378-8E92-28BAAB411DB6}"/>
    <cellStyle name="SAPBEXheaderItem 11" xfId="1733" xr:uid="{00000000-0005-0000-0000-0000E8070000}"/>
    <cellStyle name="SAPBEXheaderItem 11 10" xfId="12334" xr:uid="{88D93C5D-7928-423B-A089-69044D3C0CCD}"/>
    <cellStyle name="SAPBEXheaderItem 11 11" xfId="14790" xr:uid="{F12AE3BA-D134-4273-81AE-C73C63796788}"/>
    <cellStyle name="SAPBEXheaderItem 11 2" xfId="4344" xr:uid="{D1A84BBC-04BD-4078-B135-6F64C141BDAE}"/>
    <cellStyle name="SAPBEXheaderItem 11 3" xfId="3069" xr:uid="{92EA3C84-8D9B-4448-82A4-08B2EB6B611D}"/>
    <cellStyle name="SAPBEXheaderItem 11 4" xfId="4844" xr:uid="{A464FA36-E47D-4A47-BC4D-38853F09D994}"/>
    <cellStyle name="SAPBEXheaderItem 11 5" xfId="6057" xr:uid="{784FF8B8-B4A1-4743-B2C7-52317D28E49C}"/>
    <cellStyle name="SAPBEXheaderItem 11 6" xfId="9191" xr:uid="{B6D29B79-E745-4D7D-932A-7C90382307BE}"/>
    <cellStyle name="SAPBEXheaderItem 11 7" xfId="10430" xr:uid="{CE7FAA22-56A1-450D-91A9-9DE4B27EA331}"/>
    <cellStyle name="SAPBEXheaderItem 11 8" xfId="7865" xr:uid="{1B9420A9-26FD-452C-8470-B34F6FA737E4}"/>
    <cellStyle name="SAPBEXheaderItem 11 9" xfId="12721" xr:uid="{8FCA418C-67FE-4B71-B372-B592BD722D85}"/>
    <cellStyle name="SAPBEXheaderItem 12" xfId="2744" xr:uid="{00000000-0005-0000-0000-0000E9070000}"/>
    <cellStyle name="SAPBEXheaderItem 13" xfId="2800" xr:uid="{EB855314-A129-4727-9081-660601C870AE}"/>
    <cellStyle name="SAPBEXheaderItem 14" xfId="2852" xr:uid="{15476E64-2D4C-4705-A11E-3F7DEC912186}"/>
    <cellStyle name="SAPBEXheaderItem 15" xfId="2890" xr:uid="{9A98C188-A939-4234-8119-8ABF77478EF2}"/>
    <cellStyle name="SAPBEXheaderItem 16" xfId="2934" xr:uid="{BBB0E4D9-ADF3-43FE-A24A-7D11B49CAD9E}"/>
    <cellStyle name="SAPBEXheaderItem 17" xfId="2978" xr:uid="{1F43691C-0C2F-42DB-AD82-B124F70DC24E}"/>
    <cellStyle name="SAPBEXheaderItem 18" xfId="15889" xr:uid="{A472FA82-2461-4642-B5FF-B56E570D8197}"/>
    <cellStyle name="SAPBEXheaderItem 2" xfId="1734" xr:uid="{00000000-0005-0000-0000-0000EA070000}"/>
    <cellStyle name="SAPBEXheaderItem 2 10" xfId="11042" xr:uid="{0322D522-6AF0-4AF3-B7D5-A7FD6FBBCA9D}"/>
    <cellStyle name="SAPBEXheaderItem 2 11" xfId="13728" xr:uid="{C295A360-24EF-4D0B-9D0D-5EF9F5EE0979}"/>
    <cellStyle name="SAPBEXheaderItem 2 12" xfId="13287" xr:uid="{8D8179A1-729D-4828-BDD9-A42AEA653E4B}"/>
    <cellStyle name="SAPBEXheaderItem 2 2" xfId="1735" xr:uid="{00000000-0005-0000-0000-0000EB070000}"/>
    <cellStyle name="SAPBEXheaderItem 2 2 2" xfId="1736" xr:uid="{00000000-0005-0000-0000-0000EC070000}"/>
    <cellStyle name="SAPBEXheaderItem 2 2 2 10" xfId="13727" xr:uid="{3D63CDB5-E33D-4A98-A4D6-B833EBA50F9A}"/>
    <cellStyle name="SAPBEXheaderItem 2 2 2 11" xfId="13519" xr:uid="{95FE24D8-F3D3-47ED-8BD6-F0CB5B817B4E}"/>
    <cellStyle name="SAPBEXheaderItem 2 2 2 2" xfId="4347" xr:uid="{D1A02440-1AD4-4307-B664-574D163627DD}"/>
    <cellStyle name="SAPBEXheaderItem 2 2 2 3" xfId="3066" xr:uid="{62E6489D-BE7D-46D2-BED1-8D51A0BDA291}"/>
    <cellStyle name="SAPBEXheaderItem 2 2 2 4" xfId="6573" xr:uid="{BA5A3EC8-AC0B-4920-BD64-FE3886E456A1}"/>
    <cellStyle name="SAPBEXheaderItem 2 2 2 5" xfId="7796" xr:uid="{7114A0B0-CF3D-46F8-A2E3-0F5A1CFB8FD7}"/>
    <cellStyle name="SAPBEXheaderItem 2 2 2 6" xfId="7548" xr:uid="{40FA2F00-6EF4-410C-95DF-06406EE303C5}"/>
    <cellStyle name="SAPBEXheaderItem 2 2 2 7" xfId="8791" xr:uid="{4F3A8561-C356-4B29-95A2-7FB01E2185D1}"/>
    <cellStyle name="SAPBEXheaderItem 2 2 2 8" xfId="8155" xr:uid="{F0D69879-B23E-4D1A-932B-03211A408E46}"/>
    <cellStyle name="SAPBEXheaderItem 2 2 2 9" xfId="11255" xr:uid="{23B5A30E-C068-4575-805E-67484D4A43BE}"/>
    <cellStyle name="SAPBEXheaderItem 2 3" xfId="4345" xr:uid="{9B02C675-4E1A-43E4-A2DC-9436D3BC1946}"/>
    <cellStyle name="SAPBEXheaderItem 2 4" xfId="3068" xr:uid="{1B282A91-B172-4784-8F22-596344540BFA}"/>
    <cellStyle name="SAPBEXheaderItem 2 5" xfId="6575" xr:uid="{F240CFB3-62BB-49AA-A2BF-659F55449443}"/>
    <cellStyle name="SAPBEXheaderItem 2 6" xfId="7797" xr:uid="{7C7DB451-04B5-4FD6-B8ED-92F6F78EF70E}"/>
    <cellStyle name="SAPBEXheaderItem 2 7" xfId="7287" xr:uid="{F058F183-62B5-4148-9608-4FA62F9C5DB9}"/>
    <cellStyle name="SAPBEXheaderItem 2 8" xfId="8528" xr:uid="{7EC20AB1-5695-4F30-A3F5-1BF4DE1BDBEB}"/>
    <cellStyle name="SAPBEXheaderItem 2 9" xfId="7866" xr:uid="{FBD0B02D-2745-44ED-A5E4-13DF18970207}"/>
    <cellStyle name="SAPBEXheaderItem 3" xfId="1737" xr:uid="{00000000-0005-0000-0000-0000ED070000}"/>
    <cellStyle name="SAPBEXheaderItem 3 10" xfId="13726" xr:uid="{744DCFFA-50E7-4685-A745-57AE24F25D98}"/>
    <cellStyle name="SAPBEXheaderItem 3 11" xfId="14715" xr:uid="{F42A2966-F18F-441D-8DA1-9595B4BB8117}"/>
    <cellStyle name="SAPBEXheaderItem 3 2" xfId="4348" xr:uid="{485CC102-BE6E-4236-8390-35B201723EBC}"/>
    <cellStyle name="SAPBEXheaderItem 3 3" xfId="3065" xr:uid="{15E91B06-9004-455E-97BE-E224B4F4732A}"/>
    <cellStyle name="SAPBEXheaderItem 3 4" xfId="6572" xr:uid="{5D0B75D6-76D4-4E33-BCA3-02C91BA41CD7}"/>
    <cellStyle name="SAPBEXheaderItem 3 5" xfId="6059" xr:uid="{431E4969-4ADE-4737-9CB2-7A40B683B022}"/>
    <cellStyle name="SAPBEXheaderItem 3 6" xfId="9040" xr:uid="{37F87C91-FEB9-43E1-91CD-60B049ED72F0}"/>
    <cellStyle name="SAPBEXheaderItem 3 7" xfId="10288" xr:uid="{CF94DA64-6921-4185-962C-1C47A8CF4178}"/>
    <cellStyle name="SAPBEXheaderItem 3 8" xfId="9261" xr:uid="{E4CA0157-CDE1-4575-89C8-043D17279D2D}"/>
    <cellStyle name="SAPBEXheaderItem 3 9" xfId="12579" xr:uid="{FF537735-5279-4A63-8772-D5BED2201FC5}"/>
    <cellStyle name="SAPBEXheaderItem 4" xfId="1738" xr:uid="{00000000-0005-0000-0000-0000EE070000}"/>
    <cellStyle name="SAPBEXheaderItem 4 10" xfId="13725" xr:uid="{3748979E-525E-4271-AC22-30F89077B095}"/>
    <cellStyle name="SAPBEXheaderItem 4 11" xfId="14714" xr:uid="{EB6FD4F6-4378-4A7D-9869-0A7008A36E72}"/>
    <cellStyle name="SAPBEXheaderItem 4 2" xfId="4349" xr:uid="{6888B575-ACAA-4CA7-8B36-9EA03196F3E7}"/>
    <cellStyle name="SAPBEXheaderItem 4 3" xfId="3064" xr:uid="{8E7C8ADC-854D-45D5-8580-15C9C603DA85}"/>
    <cellStyle name="SAPBEXheaderItem 4 4" xfId="6571" xr:uid="{44BF1E1F-B2F3-439E-8D80-D63F77C74E16}"/>
    <cellStyle name="SAPBEXheaderItem 4 5" xfId="7795" xr:uid="{544C6E12-DB2B-4567-9C07-CC07184C89DD}"/>
    <cellStyle name="SAPBEXheaderItem 4 6" xfId="9039" xr:uid="{021CB70D-9BD5-4EB9-96DA-A33CA13C1866}"/>
    <cellStyle name="SAPBEXheaderItem 4 7" xfId="10287" xr:uid="{BB07DB4E-7C9F-49D4-B3C0-4F424728CA01}"/>
    <cellStyle name="SAPBEXheaderItem 4 8" xfId="10020" xr:uid="{CFA1DAC6-5825-434F-86E0-B9FC20350A4A}"/>
    <cellStyle name="SAPBEXheaderItem 4 9" xfId="12578" xr:uid="{063BEC79-23FF-463B-AC2A-2D1E6EAC76CA}"/>
    <cellStyle name="SAPBEXheaderItem 5" xfId="1739" xr:uid="{00000000-0005-0000-0000-0000EF070000}"/>
    <cellStyle name="SAPBEXheaderItem 5 10" xfId="13724" xr:uid="{754405B2-35DC-4BC2-9A9F-3BA81C2837CF}"/>
    <cellStyle name="SAPBEXheaderItem 5 11" xfId="14713" xr:uid="{F91D1719-3877-445C-9D72-326D9CE3CF2E}"/>
    <cellStyle name="SAPBEXheaderItem 5 2" xfId="4350" xr:uid="{0D826D69-583B-4CFB-9C66-18F521E3A30A}"/>
    <cellStyle name="SAPBEXheaderItem 5 3" xfId="3063" xr:uid="{3A7CB856-5CD5-42EF-BED3-8688C32A08BA}"/>
    <cellStyle name="SAPBEXheaderItem 5 4" xfId="6570" xr:uid="{CD18C79C-4A66-479A-808F-9EA1AFFB591B}"/>
    <cellStyle name="SAPBEXheaderItem 5 5" xfId="6060" xr:uid="{05971DE2-9E01-46A0-83FF-030CF13D1B09}"/>
    <cellStyle name="SAPBEXheaderItem 5 6" xfId="9038" xr:uid="{B76244F8-CDC3-4E17-AE53-4812CBB7ABBD}"/>
    <cellStyle name="SAPBEXheaderItem 5 7" xfId="10286" xr:uid="{25D99959-E7FA-4BA6-B4B7-662AB446597C}"/>
    <cellStyle name="SAPBEXheaderItem 5 8" xfId="11516" xr:uid="{375E6DB0-5324-46DD-A37E-EAFBDAB779DE}"/>
    <cellStyle name="SAPBEXheaderItem 5 9" xfId="12577" xr:uid="{5509E20E-2DAD-4DAE-8C9A-9F75E36F623C}"/>
    <cellStyle name="SAPBEXheaderItem 6" xfId="1740" xr:uid="{00000000-0005-0000-0000-0000F0070000}"/>
    <cellStyle name="SAPBEXheaderItem 6 10" xfId="13723" xr:uid="{A6298380-64FD-4345-92AD-C846A4E30C7A}"/>
    <cellStyle name="SAPBEXheaderItem 6 11" xfId="14712" xr:uid="{55D15E95-25D7-4CB8-AD0B-85FCDB60DA74}"/>
    <cellStyle name="SAPBEXheaderItem 6 2" xfId="4351" xr:uid="{B22DA193-3EEA-419A-BAD9-D2DB2FDCB935}"/>
    <cellStyle name="SAPBEXheaderItem 6 3" xfId="3062" xr:uid="{32E09D68-66AF-4F36-9ABB-83BF4BE94C2B}"/>
    <cellStyle name="SAPBEXheaderItem 6 4" xfId="6569" xr:uid="{4601ED73-082B-47CE-A8A9-83AB6CD49376}"/>
    <cellStyle name="SAPBEXheaderItem 6 5" xfId="7938" xr:uid="{BB3F5BD3-BD89-4A25-BD83-AFA166298BFE}"/>
    <cellStyle name="SAPBEXheaderItem 6 6" xfId="9037" xr:uid="{F41FE47F-C5B4-4F79-BCB5-91B8583817DD}"/>
    <cellStyle name="SAPBEXheaderItem 6 7" xfId="10285" xr:uid="{BF34B8C5-F3AA-4BAB-B41A-AC9284AD0C2B}"/>
    <cellStyle name="SAPBEXheaderItem 6 8" xfId="11515" xr:uid="{FBD36F33-B7DD-434B-AA85-A90BDE3A868E}"/>
    <cellStyle name="SAPBEXheaderItem 6 9" xfId="12576" xr:uid="{76077820-7930-4218-A15E-366F94639E27}"/>
    <cellStyle name="SAPBEXheaderItem 7" xfId="1741" xr:uid="{00000000-0005-0000-0000-0000F1070000}"/>
    <cellStyle name="SAPBEXheaderItem 7 10" xfId="13722" xr:uid="{3BB59EE4-2500-407F-BAAE-898AC86DF6B5}"/>
    <cellStyle name="SAPBEXheaderItem 7 11" xfId="14711" xr:uid="{CB78D10E-A023-478F-85F6-BFC7876EE44F}"/>
    <cellStyle name="SAPBEXheaderItem 7 2" xfId="4352" xr:uid="{56CF1C7D-24FA-4600-8790-DE16075DC687}"/>
    <cellStyle name="SAPBEXheaderItem 7 3" xfId="3061" xr:uid="{F219CA8C-4C86-4ED9-B763-1937359D5D9B}"/>
    <cellStyle name="SAPBEXheaderItem 7 4" xfId="6568" xr:uid="{3EB8C93B-7BED-4C4D-A40C-0E9CFEC41A44}"/>
    <cellStyle name="SAPBEXheaderItem 7 5" xfId="6061" xr:uid="{22143C2B-1250-494D-B749-EA744263961E}"/>
    <cellStyle name="SAPBEXheaderItem 7 6" xfId="9036" xr:uid="{31B7CE8F-FEC3-4700-8C65-94B3856473C3}"/>
    <cellStyle name="SAPBEXheaderItem 7 7" xfId="10284" xr:uid="{5D4A2134-6665-432D-9E40-A27E34162E3E}"/>
    <cellStyle name="SAPBEXheaderItem 7 8" xfId="11514" xr:uid="{54AA153F-A45B-4C45-983F-C2AF88AD1F68}"/>
    <cellStyle name="SAPBEXheaderItem 7 9" xfId="12575" xr:uid="{FA2E4CB8-1DDC-4E5B-9D50-67F46C76B78E}"/>
    <cellStyle name="SAPBEXheaderItem 8" xfId="1742" xr:uid="{00000000-0005-0000-0000-0000F2070000}"/>
    <cellStyle name="SAPBEXheaderItem 8 10" xfId="11406" xr:uid="{CEA23FEA-CDEF-42F6-93E8-A85FE8A1E7E4}"/>
    <cellStyle name="SAPBEXheaderItem 8 11" xfId="14710" xr:uid="{0D3071B3-8421-44AB-8EC3-E833FE88C3B5}"/>
    <cellStyle name="SAPBEXheaderItem 8 2" xfId="4353" xr:uid="{D5A744C2-8543-4C91-92CA-8A33330D0110}"/>
    <cellStyle name="SAPBEXheaderItem 8 3" xfId="3171" xr:uid="{3E36BD45-29FF-4119-A451-533133262ED6}"/>
    <cellStyle name="SAPBEXheaderItem 8 4" xfId="4346" xr:uid="{0C803464-A9F9-4D28-9067-098C16760EA6}"/>
    <cellStyle name="SAPBEXheaderItem 8 5" xfId="6062" xr:uid="{DFEABB8F-2D0B-41EC-AAAF-55C6DC454D4D}"/>
    <cellStyle name="SAPBEXheaderItem 8 6" xfId="9035" xr:uid="{064C41BA-6CEC-4567-90B1-63368AAFCE0D}"/>
    <cellStyle name="SAPBEXheaderItem 8 7" xfId="10283" xr:uid="{492FD8E8-DCF0-4172-9BE6-B0E77FC4B252}"/>
    <cellStyle name="SAPBEXheaderItem 8 8" xfId="8920" xr:uid="{5A7F1411-D0F7-41CD-B5F3-A38BAC5C1374}"/>
    <cellStyle name="SAPBEXheaderItem 8 9" xfId="12574" xr:uid="{68781299-38F0-41DE-A4DE-8F4E9DABD40B}"/>
    <cellStyle name="SAPBEXheaderItem 9" xfId="1743" xr:uid="{00000000-0005-0000-0000-0000F3070000}"/>
    <cellStyle name="SAPBEXheaderItem 9 10" xfId="13721" xr:uid="{2A267E43-4B6D-45E1-A0F2-F57D533E9307}"/>
    <cellStyle name="SAPBEXheaderItem 9 11" xfId="14709" xr:uid="{8CD58B93-6D0F-4EBD-81FB-5A520AE14023}"/>
    <cellStyle name="SAPBEXheaderItem 9 2" xfId="4354" xr:uid="{1068AC74-275A-4164-8B70-8635248840E1}"/>
    <cellStyle name="SAPBEXheaderItem 9 3" xfId="3013" xr:uid="{4EBC798E-8061-4BD9-B4AE-ECD7B0D28A0A}"/>
    <cellStyle name="SAPBEXheaderItem 9 4" xfId="6567" xr:uid="{2145288C-2F17-442C-A45E-29E875926131}"/>
    <cellStyle name="SAPBEXheaderItem 9 5" xfId="6323" xr:uid="{0F4B3B31-B32C-4335-8435-19CAF7CCCF6F}"/>
    <cellStyle name="SAPBEXheaderItem 9 6" xfId="9034" xr:uid="{0267D459-7D09-4BB6-96F5-76366443C26E}"/>
    <cellStyle name="SAPBEXheaderItem 9 7" xfId="10282" xr:uid="{975B29F8-95B8-40C4-AC22-06D14274C985}"/>
    <cellStyle name="SAPBEXheaderItem 9 8" xfId="6383" xr:uid="{9308D579-C1D4-46B0-98CE-AEA4B2831EA4}"/>
    <cellStyle name="SAPBEXheaderItem 9 9" xfId="12573" xr:uid="{3610AEA9-E66E-4B6C-88B6-873A1B76CB30}"/>
    <cellStyle name="SAPBEXheaderItem_gxaccion, 68" xfId="1744" xr:uid="{00000000-0005-0000-0000-0000F4070000}"/>
    <cellStyle name="SAPBEXheaderText" xfId="1745" xr:uid="{00000000-0005-0000-0000-0000F5070000}"/>
    <cellStyle name="SAPBEXheaderText 10" xfId="1746" xr:uid="{00000000-0005-0000-0000-0000F6070000}"/>
    <cellStyle name="SAPBEXheaderText 10 10" xfId="9958" xr:uid="{C64C8301-84E4-4BB4-A9CD-43D80AD42DAA}"/>
    <cellStyle name="SAPBEXheaderText 10 11" xfId="14708" xr:uid="{58650266-919D-4FD1-9755-FF3794C2B811}"/>
    <cellStyle name="SAPBEXheaderText 10 2" xfId="4355" xr:uid="{543D2C07-123D-4D37-A835-3BB6E7B4BD80}"/>
    <cellStyle name="SAPBEXheaderText 10 3" xfId="5827" xr:uid="{0FF494E7-8527-4042-82E1-E6A109649680}"/>
    <cellStyle name="SAPBEXheaderText 10 4" xfId="4358" xr:uid="{8E006836-0811-4F10-A83A-266504101170}"/>
    <cellStyle name="SAPBEXheaderText 10 5" xfId="7793" xr:uid="{C46FB118-08FD-493A-ACD9-AD7759142142}"/>
    <cellStyle name="SAPBEXheaderText 10 6" xfId="9033" xr:uid="{26F10C47-1D05-44CD-B88C-F3FAF241B359}"/>
    <cellStyle name="SAPBEXheaderText 10 7" xfId="10281" xr:uid="{829A5564-535C-4BB5-9A7D-7244E18A8124}"/>
    <cellStyle name="SAPBEXheaderText 10 8" xfId="5161" xr:uid="{2017A947-85FB-41C6-B889-1123D4A9DE09}"/>
    <cellStyle name="SAPBEXheaderText 10 9" xfId="12572" xr:uid="{5DB7888A-814E-44B1-8EE0-3D051D9CC916}"/>
    <cellStyle name="SAPBEXheaderText 11" xfId="1747" xr:uid="{00000000-0005-0000-0000-0000F7070000}"/>
    <cellStyle name="SAPBEXheaderText 11 10" xfId="13720" xr:uid="{4D6C1C9C-0D89-4681-815B-1C646DD2D320}"/>
    <cellStyle name="SAPBEXheaderText 11 11" xfId="13288" xr:uid="{057A712A-FC49-4DD3-8AB9-0A03A36B1944}"/>
    <cellStyle name="SAPBEXheaderText 11 2" xfId="4356" xr:uid="{82CDB029-B654-4E23-AA26-B06C4A4BD41B}"/>
    <cellStyle name="SAPBEXheaderText 11 3" xfId="5828" xr:uid="{0989AB16-BAA9-4A3F-B359-2944474483F8}"/>
    <cellStyle name="SAPBEXheaderText 11 4" xfId="6565" xr:uid="{DBA5963C-24FA-465E-A0E0-423332F14304}"/>
    <cellStyle name="SAPBEXheaderText 11 5" xfId="7792" xr:uid="{EC02AE81-816C-46E9-8D22-A527FE41D682}"/>
    <cellStyle name="SAPBEXheaderText 11 6" xfId="7290" xr:uid="{9B7A24FB-A074-4212-AC31-F8311110145D}"/>
    <cellStyle name="SAPBEXheaderText 11 7" xfId="8531" xr:uid="{B805C71D-21BF-43F1-BAF2-10B6D2620E14}"/>
    <cellStyle name="SAPBEXheaderText 11 8" xfId="4832" xr:uid="{F045AC58-4B32-40F6-9193-A714A3EDF3FD}"/>
    <cellStyle name="SAPBEXheaderText 11 9" xfId="11044" xr:uid="{4C8CEC68-E712-4231-82C5-5AA727E0D007}"/>
    <cellStyle name="SAPBEXheaderText 12" xfId="2745" xr:uid="{00000000-0005-0000-0000-0000F8070000}"/>
    <cellStyle name="SAPBEXheaderText 13" xfId="2801" xr:uid="{6D77BCDE-5A46-4FBC-83B7-27BBD694E3E8}"/>
    <cellStyle name="SAPBEXheaderText 14" xfId="2853" xr:uid="{DC271772-76B6-4B39-8382-24F2C4A555D9}"/>
    <cellStyle name="SAPBEXheaderText 15" xfId="2891" xr:uid="{5FC62894-8950-4A22-BEFF-C41CDB1244F2}"/>
    <cellStyle name="SAPBEXheaderText 16" xfId="2935" xr:uid="{5C48DD8F-09B9-4882-B3C6-8389037CA0C1}"/>
    <cellStyle name="SAPBEXheaderText 17" xfId="2979" xr:uid="{979ED685-0921-46EE-A338-5103A7DE9936}"/>
    <cellStyle name="SAPBEXheaderText 18" xfId="15890" xr:uid="{224817D0-6ED2-4592-BE40-73E3F6571B37}"/>
    <cellStyle name="SAPBEXheaderText 2" xfId="1748" xr:uid="{00000000-0005-0000-0000-0000F9070000}"/>
    <cellStyle name="SAPBEXheaderText 2 10" xfId="12571" xr:uid="{1F137546-C8A2-427E-9460-3E7D9EE22563}"/>
    <cellStyle name="SAPBEXheaderText 2 11" xfId="11405" xr:uid="{BDBC3891-3BA4-429F-BA00-5EE422139303}"/>
    <cellStyle name="SAPBEXheaderText 2 12" xfId="14707" xr:uid="{B8C21DD6-2A3A-4432-9196-9470E3028D86}"/>
    <cellStyle name="SAPBEXheaderText 2 2" xfId="1749" xr:uid="{00000000-0005-0000-0000-0000FA070000}"/>
    <cellStyle name="SAPBEXheaderText 2 2 2" xfId="1750" xr:uid="{00000000-0005-0000-0000-0000FB070000}"/>
    <cellStyle name="SAPBEXheaderText 2 2 2 10" xfId="9959" xr:uid="{F9FC4D0C-F532-4CDD-B7ED-364940D367B2}"/>
    <cellStyle name="SAPBEXheaderText 2 2 2 11" xfId="14706" xr:uid="{07899CFF-9B10-4067-8B19-A4B6B61CB96F}"/>
    <cellStyle name="SAPBEXheaderText 2 2 2 2" xfId="4359" xr:uid="{7A332F9E-40EE-4A9F-A49B-8BBB37868F90}"/>
    <cellStyle name="SAPBEXheaderText 2 2 2 3" xfId="5831" xr:uid="{F4A4473F-B41E-44E2-A792-5D8A7C4F7C98}"/>
    <cellStyle name="SAPBEXheaderText 2 2 2 4" xfId="4570" xr:uid="{FB5ABDF8-B33E-4C8D-B836-C173727DE3AE}"/>
    <cellStyle name="SAPBEXheaderText 2 2 2 5" xfId="7789" xr:uid="{057FE868-29D4-4DD8-8636-307FC953134A}"/>
    <cellStyle name="SAPBEXheaderText 2 2 2 6" xfId="9031" xr:uid="{7A232DC9-3CD0-40F0-AA27-C778AE093A7B}"/>
    <cellStyle name="SAPBEXheaderText 2 2 2 7" xfId="10279" xr:uid="{3970942A-1938-4CE1-80F5-674B6F87A660}"/>
    <cellStyle name="SAPBEXheaderText 2 2 2 8" xfId="11513" xr:uid="{72C5F391-279E-4756-9805-7C961BE5216C}"/>
    <cellStyle name="SAPBEXheaderText 2 2 2 9" xfId="12570" xr:uid="{2BE96C8C-9AC7-4FB4-BC8B-04A710B68014}"/>
    <cellStyle name="SAPBEXheaderText 2 3" xfId="4357" xr:uid="{42494F48-D263-4BE4-8DDA-118155AA3410}"/>
    <cellStyle name="SAPBEXheaderText 2 4" xfId="5829" xr:uid="{A2B1E2F6-7DB9-4FE5-BD11-FD78013E598A}"/>
    <cellStyle name="SAPBEXheaderText 2 5" xfId="4569" xr:uid="{9C9FC6B8-8094-4213-B8C7-BBCEA5F2EC97}"/>
    <cellStyle name="SAPBEXheaderText 2 6" xfId="7791" xr:uid="{64EE1191-48EA-4953-864B-5A93BDFB5F77}"/>
    <cellStyle name="SAPBEXheaderText 2 7" xfId="9032" xr:uid="{D9E31EA8-0148-4B43-8424-857599C49C16}"/>
    <cellStyle name="SAPBEXheaderText 2 8" xfId="10280" xr:uid="{2CC8820E-5E32-4D77-8FD8-6414550C79A9}"/>
    <cellStyle name="SAPBEXheaderText 2 9" xfId="10021" xr:uid="{1AE914E6-A626-4A03-B0CD-22A1A1956D6B}"/>
    <cellStyle name="SAPBEXheaderText 3" xfId="1751" xr:uid="{00000000-0005-0000-0000-0000FC070000}"/>
    <cellStyle name="SAPBEXheaderText 3 10" xfId="11404" xr:uid="{A8513F18-070C-41DE-88B7-370CC54C51BF}"/>
    <cellStyle name="SAPBEXheaderText 3 11" xfId="13289" xr:uid="{8346A03F-BC54-46B9-95E9-D58375310663}"/>
    <cellStyle name="SAPBEXheaderText 3 2" xfId="4360" xr:uid="{6942545A-CD89-4C89-ADE5-FC68832FEED3}"/>
    <cellStyle name="SAPBEXheaderText 3 3" xfId="5832" xr:uid="{D5FD59AA-C7A1-4D0C-938F-F551BADA9F5C}"/>
    <cellStyle name="SAPBEXheaderText 3 4" xfId="4571" xr:uid="{E51F06D4-92E6-4AE5-9AC5-1B8166D2D652}"/>
    <cellStyle name="SAPBEXheaderText 3 5" xfId="7788" xr:uid="{9597EDB0-D626-4468-9A06-11DFA761697A}"/>
    <cellStyle name="SAPBEXheaderText 3 6" xfId="7292" xr:uid="{B5F11C5C-4F5D-4E1B-B937-EF4FDBFE0E90}"/>
    <cellStyle name="SAPBEXheaderText 3 7" xfId="8532" xr:uid="{C1D5922F-0402-4A01-8166-88D88B5E06BA}"/>
    <cellStyle name="SAPBEXheaderText 3 8" xfId="11512" xr:uid="{CD09AA18-8E1B-434B-9DC3-6C299CE33BF2}"/>
    <cellStyle name="SAPBEXheaderText 3 9" xfId="12110" xr:uid="{DE1CBAC8-9915-4AC2-BB35-BC9C261CDFD7}"/>
    <cellStyle name="SAPBEXheaderText 4" xfId="1752" xr:uid="{00000000-0005-0000-0000-0000FD070000}"/>
    <cellStyle name="SAPBEXheaderText 4 10" xfId="12335" xr:uid="{9A8D21B0-AFD8-4CE3-8B9C-8DC4F7E19301}"/>
    <cellStyle name="SAPBEXheaderText 4 11" xfId="14789" xr:uid="{035EECA1-F5DE-4653-80D9-1B1E458487D2}"/>
    <cellStyle name="SAPBEXheaderText 4 2" xfId="4361" xr:uid="{10214FA3-A6B6-40BC-9672-DA18DBA638A6}"/>
    <cellStyle name="SAPBEXheaderText 4 3" xfId="5833" xr:uid="{FC4A8368-5EFC-4FAE-B7A1-74CE491FC426}"/>
    <cellStyle name="SAPBEXheaderText 4 4" xfId="5189" xr:uid="{3F8A2CE7-AADB-41B0-BD01-B2AD58531C77}"/>
    <cellStyle name="SAPBEXheaderText 4 5" xfId="6063" xr:uid="{7E12D384-233A-4A97-A9B8-E85F22577E2D}"/>
    <cellStyle name="SAPBEXheaderText 4 6" xfId="9190" xr:uid="{4C184C55-415B-42B7-AE8C-F6CE35104145}"/>
    <cellStyle name="SAPBEXheaderText 4 7" xfId="10429" xr:uid="{68114444-E761-4F9A-9B06-867A0C18D563}"/>
    <cellStyle name="SAPBEXheaderText 4 8" xfId="6566" xr:uid="{90543F1E-0596-413C-919B-8C7CC53F7003}"/>
    <cellStyle name="SAPBEXheaderText 4 9" xfId="12720" xr:uid="{8337137A-D12C-4B4D-8E01-F2EE94B13DE7}"/>
    <cellStyle name="SAPBEXheaderText 5" xfId="1753" xr:uid="{00000000-0005-0000-0000-0000FE070000}"/>
    <cellStyle name="SAPBEXheaderText 5 10" xfId="13719" xr:uid="{375531D2-8303-48FD-B36B-5773E0D52CD7}"/>
    <cellStyle name="SAPBEXheaderText 5 11" xfId="13290" xr:uid="{2C662057-A4AE-4038-9397-AA0F3A3CC538}"/>
    <cellStyle name="SAPBEXheaderText 5 2" xfId="4362" xr:uid="{61894E10-5601-4E9F-8A77-A44DE7BD669E}"/>
    <cellStyle name="SAPBEXheaderText 5 3" xfId="5834" xr:uid="{EF2F543D-5C07-41CD-89C8-9F10CA6F0D5A}"/>
    <cellStyle name="SAPBEXheaderText 5 4" xfId="6564" xr:uid="{7D6F9DEA-4F71-400C-8A82-B9D9891E15A2}"/>
    <cellStyle name="SAPBEXheaderText 5 5" xfId="7787" xr:uid="{70CA21A1-08C6-4BC5-B4EB-3CEA86A08B73}"/>
    <cellStyle name="SAPBEXheaderText 5 6" xfId="7293" xr:uid="{D5AB48C2-0934-4D6D-8B8F-8FFADA45AFE7}"/>
    <cellStyle name="SAPBEXheaderText 5 7" xfId="8533" xr:uid="{ABD49910-7FCA-4B88-AFB1-EAA17B1A4B76}"/>
    <cellStyle name="SAPBEXheaderText 5 8" xfId="6453" xr:uid="{168B221C-74EE-4603-A96C-7A0AA1019FAF}"/>
    <cellStyle name="SAPBEXheaderText 5 9" xfId="12119" xr:uid="{3E33277C-F0B2-46A4-ACEF-BB93E243A65B}"/>
    <cellStyle name="SAPBEXheaderText 6" xfId="1754" xr:uid="{00000000-0005-0000-0000-0000FF070000}"/>
    <cellStyle name="SAPBEXheaderText 6 10" xfId="13718" xr:uid="{7E3C717E-1676-4BB5-B200-E046E83B4F28}"/>
    <cellStyle name="SAPBEXheaderText 6 11" xfId="13291" xr:uid="{9E34F5B3-8A52-4378-8F61-F0EADEC80DB0}"/>
    <cellStyle name="SAPBEXheaderText 6 2" xfId="4363" xr:uid="{FDA26FDB-8902-435B-813A-8B30B62F42ED}"/>
    <cellStyle name="SAPBEXheaderText 6 3" xfId="5835" xr:uid="{F073330D-D5CA-4FF3-BF67-FA0078AD94B9}"/>
    <cellStyle name="SAPBEXheaderText 6 4" xfId="6563" xr:uid="{274B0527-626B-42AB-880E-A02E3235963C}"/>
    <cellStyle name="SAPBEXheaderText 6 5" xfId="6064" xr:uid="{7C0261BD-6B84-43A5-88B1-1B4C62326CCD}"/>
    <cellStyle name="SAPBEXheaderText 6 6" xfId="7294" xr:uid="{E9164FD9-1525-43BA-A003-B374F969A4E0}"/>
    <cellStyle name="SAPBEXheaderText 6 7" xfId="8534" xr:uid="{E36AFED1-138B-4CF5-9336-A6D6624D2684}"/>
    <cellStyle name="SAPBEXheaderText 6 8" xfId="7537" xr:uid="{6D421A1B-DB36-4226-B4E4-533E6CB0C844}"/>
    <cellStyle name="SAPBEXheaderText 6 9" xfId="12120" xr:uid="{BCE317AF-56E0-40D0-B6F4-7C5F981DF8EF}"/>
    <cellStyle name="SAPBEXheaderText 7" xfId="1755" xr:uid="{00000000-0005-0000-0000-000000080000}"/>
    <cellStyle name="SAPBEXheaderText 7 10" xfId="13717" xr:uid="{C48A357F-1C13-4FBB-9475-989CAF7559B9}"/>
    <cellStyle name="SAPBEXheaderText 7 11" xfId="13520" xr:uid="{BD509B05-3939-43F6-85A4-3AA6118F02C3}"/>
    <cellStyle name="SAPBEXheaderText 7 2" xfId="4364" xr:uid="{3A09F5E9-E24D-45FA-A764-19150AA365FA}"/>
    <cellStyle name="SAPBEXheaderText 7 3" xfId="5836" xr:uid="{CDE0D91F-375B-4B23-A7E8-DD5A60A3952B}"/>
    <cellStyle name="SAPBEXheaderText 7 4" xfId="6562" xr:uid="{267D74EE-884E-4899-A94E-6B10391232C6}"/>
    <cellStyle name="SAPBEXheaderText 7 5" xfId="7786" xr:uid="{F2D22D6A-A28A-43E3-8CD4-6591A9AA7492}"/>
    <cellStyle name="SAPBEXheaderText 7 6" xfId="7549" xr:uid="{3A097C26-4476-4FAE-B0A3-C43C2D539786}"/>
    <cellStyle name="SAPBEXheaderText 7 7" xfId="8792" xr:uid="{A8F07985-2F3E-4CA0-8F01-C124EC166E12}"/>
    <cellStyle name="SAPBEXheaderText 7 8" xfId="9041" xr:uid="{10E64B69-847D-4EA9-B01D-C3A8DD07628E}"/>
    <cellStyle name="SAPBEXheaderText 7 9" xfId="11256" xr:uid="{EE178137-16D1-4051-9B0E-D3CA008711E0}"/>
    <cellStyle name="SAPBEXheaderText 8" xfId="1756" xr:uid="{00000000-0005-0000-0000-000001080000}"/>
    <cellStyle name="SAPBEXheaderText 8 10" xfId="13716" xr:uid="{F6AC0DD1-88C0-45A8-A6F8-43EAB677C07E}"/>
    <cellStyle name="SAPBEXheaderText 8 11" xfId="14705" xr:uid="{9C7073CD-7C86-49BF-815F-96CE647F9D88}"/>
    <cellStyle name="SAPBEXheaderText 8 2" xfId="4365" xr:uid="{765E44FF-26A9-4231-A6EA-F354DD924BAC}"/>
    <cellStyle name="SAPBEXheaderText 8 3" xfId="5837" xr:uid="{6C7DE6D4-F940-40AF-ACD6-02004AA696F3}"/>
    <cellStyle name="SAPBEXheaderText 8 4" xfId="6561" xr:uid="{0E58F203-B2DA-4731-8DD4-A5D46BDC4B95}"/>
    <cellStyle name="SAPBEXheaderText 8 5" xfId="6065" xr:uid="{13532144-8067-49C0-9C6C-9AFF8EBD24EB}"/>
    <cellStyle name="SAPBEXheaderText 8 6" xfId="9030" xr:uid="{C58E5034-E45C-4AC6-9097-D17715619B8D}"/>
    <cellStyle name="SAPBEXheaderText 8 7" xfId="10278" xr:uid="{3C27119B-8451-46F1-A7FB-DB64CCE9A40E}"/>
    <cellStyle name="SAPBEXheaderText 8 8" xfId="7288" xr:uid="{E269D120-34CE-493F-BFC5-CF3808729F0A}"/>
    <cellStyle name="SAPBEXheaderText 8 9" xfId="12569" xr:uid="{0208C6B7-8FB1-43D5-8C6B-6A3F77871E67}"/>
    <cellStyle name="SAPBEXheaderText 9" xfId="1757" xr:uid="{00000000-0005-0000-0000-000002080000}"/>
    <cellStyle name="SAPBEXheaderText 9 10" xfId="13715" xr:uid="{9B3394A5-86EF-4474-8A1B-D28064A6C721}"/>
    <cellStyle name="SAPBEXheaderText 9 11" xfId="14704" xr:uid="{FB44871D-97F9-4A71-82F1-052914B31D3E}"/>
    <cellStyle name="SAPBEXheaderText 9 2" xfId="4366" xr:uid="{AD0CDEB2-D193-4CA6-9E92-8EFFAF3384E8}"/>
    <cellStyle name="SAPBEXheaderText 9 3" xfId="5838" xr:uid="{CFD448AF-47F2-41FB-9E19-26900005744A}"/>
    <cellStyle name="SAPBEXheaderText 9 4" xfId="6560" xr:uid="{664C4C3B-AFA8-4AC1-9BE5-6A126F181526}"/>
    <cellStyle name="SAPBEXheaderText 9 5" xfId="7785" xr:uid="{46F4095C-85AC-4500-B04C-996284368ADA}"/>
    <cellStyle name="SAPBEXheaderText 9 6" xfId="9029" xr:uid="{3F76E4C9-3222-4E84-8C6E-92765A13EF7B}"/>
    <cellStyle name="SAPBEXheaderText 9 7" xfId="10277" xr:uid="{8A4A0C0A-A35E-49B6-BA41-5CFDEE158C30}"/>
    <cellStyle name="SAPBEXheaderText 9 8" xfId="7289" xr:uid="{0C596942-4ED6-455A-9A28-F4845DFA6054}"/>
    <cellStyle name="SAPBEXheaderText 9 9" xfId="12568" xr:uid="{64D866AA-A5C3-4B2F-B854-EA80BF3D980B}"/>
    <cellStyle name="SAPBEXheaderText_gxaccion, 68" xfId="1758" xr:uid="{00000000-0005-0000-0000-000003080000}"/>
    <cellStyle name="SAPBEXHLevel0" xfId="5" xr:uid="{00000000-0005-0000-0000-000004080000}"/>
    <cellStyle name="SAPBEXHLevel0 10" xfId="1760" xr:uid="{00000000-0005-0000-0000-000005080000}"/>
    <cellStyle name="SAPBEXHLevel0 10 10" xfId="12566" xr:uid="{EA0E504D-5277-42DC-8808-6CC6766DD8B1}"/>
    <cellStyle name="SAPBEXHLevel0 10 11" xfId="13713" xr:uid="{07D845D2-091B-41CF-ADFF-6AB490F1FA1A}"/>
    <cellStyle name="SAPBEXHLevel0 10 12" xfId="14702" xr:uid="{BF3376ED-6DCA-4F92-894F-B1315819146C}"/>
    <cellStyle name="SAPBEXHLevel0 10 2" xfId="5695" xr:uid="{504D52FB-7EC5-4301-A35F-7C03BD8AA3DC}"/>
    <cellStyle name="SAPBEXHLevel0 10 2 10" xfId="15763" xr:uid="{05C1267C-EB06-420A-93AD-4040E8E5591A}"/>
    <cellStyle name="SAPBEXHLevel0 10 2 2" xfId="7164" xr:uid="{54006C00-3BE8-459D-9631-46CCFC3C66E6}"/>
    <cellStyle name="SAPBEXHLevel0 10 2 3" xfId="8385" xr:uid="{DF1A41A3-02AA-4A56-83B8-DBAE4D1A59C6}"/>
    <cellStyle name="SAPBEXHLevel0 10 2 4" xfId="9637" xr:uid="{EDE74BA6-BD5D-4FDA-BFE2-B4B00F59E714}"/>
    <cellStyle name="SAPBEXHLevel0 10 2 5" xfId="10871" xr:uid="{430B0CF6-0D00-4AE6-94EB-8820B5961745}"/>
    <cellStyle name="SAPBEXHLevel0 10 2 6" xfId="12030" xr:uid="{B6809566-7690-400B-AAE2-C7EA43946BCB}"/>
    <cellStyle name="SAPBEXHLevel0 10 2 7" xfId="13158" xr:uid="{61C4D5A0-9204-4177-90C2-01D59CB91E3B}"/>
    <cellStyle name="SAPBEXHLevel0 10 2 8" xfId="14265" xr:uid="{144A5F49-6932-403A-A496-7B73A05C690D}"/>
    <cellStyle name="SAPBEXHLevel0 10 2 9" xfId="15171" xr:uid="{65BACAF8-82BC-4F40-8639-9867B9AC3067}"/>
    <cellStyle name="SAPBEXHLevel0 10 3" xfId="4368" xr:uid="{D0483D23-4C66-49A4-9AEE-1F73E5E9FB1D}"/>
    <cellStyle name="SAPBEXHLevel0 10 4" xfId="5840" xr:uid="{8A019DEB-6ED2-4383-8B4E-087541E1C2AE}"/>
    <cellStyle name="SAPBEXHLevel0 10 5" xfId="6558" xr:uid="{09866329-BB1A-4B5C-AB55-6079E6E21485}"/>
    <cellStyle name="SAPBEXHLevel0 10 6" xfId="6066" xr:uid="{FC8FBB5C-A3B8-44BE-8D15-C81D589646E8}"/>
    <cellStyle name="SAPBEXHLevel0 10 7" xfId="9027" xr:uid="{6BBEC8D5-1A00-42D3-BD6D-2F2556D22273}"/>
    <cellStyle name="SAPBEXHLevel0 10 8" xfId="10275" xr:uid="{06C902AF-459E-42A1-BFF4-A4D755A92333}"/>
    <cellStyle name="SAPBEXHLevel0 10 9" xfId="11510" xr:uid="{069F88E1-53EF-4A4A-A3D0-A54733CB98B7}"/>
    <cellStyle name="SAPBEXHLevel0 11" xfId="1761" xr:uid="{00000000-0005-0000-0000-000006080000}"/>
    <cellStyle name="SAPBEXHLevel0 11 10" xfId="12565" xr:uid="{64933E02-65B7-4A77-8E4B-743A158C2D60}"/>
    <cellStyle name="SAPBEXHLevel0 11 11" xfId="9960" xr:uid="{EA32FE53-774A-4B0C-9843-E004C20378EB}"/>
    <cellStyle name="SAPBEXHLevel0 11 12" xfId="14701" xr:uid="{FD6111AC-02EB-46E6-8C84-0031440601AF}"/>
    <cellStyle name="SAPBEXHLevel0 11 2" xfId="5696" xr:uid="{4B48D4F6-2B99-40A6-834A-6AB2EF00835F}"/>
    <cellStyle name="SAPBEXHLevel0 11 2 10" xfId="15764" xr:uid="{A3FCE65C-77FB-45FF-9090-E882558E7714}"/>
    <cellStyle name="SAPBEXHLevel0 11 2 2" xfId="7165" xr:uid="{D2C135A2-213D-4DC8-BCA0-E5D36198654F}"/>
    <cellStyle name="SAPBEXHLevel0 11 2 3" xfId="8386" xr:uid="{573F7095-7974-4F03-889C-29E79846AD64}"/>
    <cellStyle name="SAPBEXHLevel0 11 2 4" xfId="9638" xr:uid="{853C6088-028D-49B6-9A55-CDFB97E12817}"/>
    <cellStyle name="SAPBEXHLevel0 11 2 5" xfId="10872" xr:uid="{659FFD95-6587-40CB-A52D-536841214C78}"/>
    <cellStyle name="SAPBEXHLevel0 11 2 6" xfId="12031" xr:uid="{D064DBD7-08B0-4BF3-B6B4-04813A4ED199}"/>
    <cellStyle name="SAPBEXHLevel0 11 2 7" xfId="13159" xr:uid="{07CEF9FD-982F-480C-BC8F-8D9F1B1E3D6B}"/>
    <cellStyle name="SAPBEXHLevel0 11 2 8" xfId="14266" xr:uid="{4275BAEB-6345-4D10-B96A-D5C7F14CF42D}"/>
    <cellStyle name="SAPBEXHLevel0 11 2 9" xfId="15172" xr:uid="{81193227-C540-4CE1-A8DC-DCEBA8B6C153}"/>
    <cellStyle name="SAPBEXHLevel0 11 3" xfId="4369" xr:uid="{8C95B7B7-F60E-4766-A125-7136F3D2C57C}"/>
    <cellStyle name="SAPBEXHLevel0 11 4" xfId="5841" xr:uid="{0F833DE9-3614-433C-A5FA-3E7DDB96FA23}"/>
    <cellStyle name="SAPBEXHLevel0 11 5" xfId="4573" xr:uid="{5B55FD12-8C5D-45BB-840C-668D6AD5E6D9}"/>
    <cellStyle name="SAPBEXHLevel0 11 6" xfId="6067" xr:uid="{0B5C9A4E-0D20-4ACE-8DBA-411118BCB04C}"/>
    <cellStyle name="SAPBEXHLevel0 11 7" xfId="9026" xr:uid="{5AF7E38E-4DB6-49FA-B4F0-A65F3488F53B}"/>
    <cellStyle name="SAPBEXHLevel0 11 8" xfId="10274" xr:uid="{00A3C6E2-A3C1-45DD-AF7A-9BBBB1C5DDCD}"/>
    <cellStyle name="SAPBEXHLevel0 11 9" xfId="11509" xr:uid="{559B3B77-B1E7-4264-A6CB-00180FD0BBA4}"/>
    <cellStyle name="SAPBEXHLevel0 12" xfId="1762" xr:uid="{00000000-0005-0000-0000-000007080000}"/>
    <cellStyle name="SAPBEXHLevel0 12 10" xfId="12564" xr:uid="{FC6133E3-2057-4F39-8510-917EDB7A2854}"/>
    <cellStyle name="SAPBEXHLevel0 12 11" xfId="13712" xr:uid="{379610A4-D138-4837-98BB-1520676D6F30}"/>
    <cellStyle name="SAPBEXHLevel0 12 12" xfId="14700" xr:uid="{FD1D408E-7795-4F59-B279-2EC76F1EB7CA}"/>
    <cellStyle name="SAPBEXHLevel0 12 2" xfId="5697" xr:uid="{2170624C-CCB8-4F67-9119-2CBB31934997}"/>
    <cellStyle name="SAPBEXHLevel0 12 2 10" xfId="15765" xr:uid="{0062ED3F-9D0F-40F1-AA77-16DCFC033206}"/>
    <cellStyle name="SAPBEXHLevel0 12 2 2" xfId="7166" xr:uid="{7AD9E86D-371F-47CB-A5D8-E4876E32497E}"/>
    <cellStyle name="SAPBEXHLevel0 12 2 3" xfId="8387" xr:uid="{4243E6C6-C1CF-4912-8562-B5661FD6DE8D}"/>
    <cellStyle name="SAPBEXHLevel0 12 2 4" xfId="9639" xr:uid="{7AA092D7-3035-441C-8BA9-3F51B3ADF4C9}"/>
    <cellStyle name="SAPBEXHLevel0 12 2 5" xfId="10873" xr:uid="{CA436B54-BED0-481C-A244-E45EE80B046D}"/>
    <cellStyle name="SAPBEXHLevel0 12 2 6" xfId="12032" xr:uid="{E9CA86E2-97C4-48D2-8FC3-F033DBEED21C}"/>
    <cellStyle name="SAPBEXHLevel0 12 2 7" xfId="13160" xr:uid="{2D2534B0-7C3F-4CFF-B022-3D828B5C85DB}"/>
    <cellStyle name="SAPBEXHLevel0 12 2 8" xfId="14267" xr:uid="{4C149166-C9E3-44B4-B20B-F2F30EFDB231}"/>
    <cellStyle name="SAPBEXHLevel0 12 2 9" xfId="15173" xr:uid="{78976FB3-4D94-496A-96EC-6F2E400D6124}"/>
    <cellStyle name="SAPBEXHLevel0 12 3" xfId="4370" xr:uid="{B0F300B7-2384-44A1-961A-DBDED43BEE40}"/>
    <cellStyle name="SAPBEXHLevel0 12 4" xfId="5842" xr:uid="{01B437B5-615E-47CD-9376-EA155A72A406}"/>
    <cellStyle name="SAPBEXHLevel0 12 5" xfId="6557" xr:uid="{A593A3C1-5D04-46D7-8413-3014D945A87A}"/>
    <cellStyle name="SAPBEXHLevel0 12 6" xfId="6324" xr:uid="{A56D2E34-8C3F-4D1D-913E-99DEAD2338BB}"/>
    <cellStyle name="SAPBEXHLevel0 12 7" xfId="9025" xr:uid="{9431B57C-281E-458B-9054-3D371B7A9556}"/>
    <cellStyle name="SAPBEXHLevel0 12 8" xfId="10273" xr:uid="{54FD8209-3137-4C2A-8826-1763F4339F86}"/>
    <cellStyle name="SAPBEXHLevel0 12 9" xfId="7291" xr:uid="{88B37FB5-EFF2-4E09-B996-E60D6BD07635}"/>
    <cellStyle name="SAPBEXHLevel0 13" xfId="1763" xr:uid="{00000000-0005-0000-0000-000008080000}"/>
    <cellStyle name="SAPBEXHLevel0 13 10" xfId="12563" xr:uid="{D074BDE8-A0B9-4BE0-B3F9-91257D1C3ED0}"/>
    <cellStyle name="SAPBEXHLevel0 13 11" xfId="11403" xr:uid="{06E226CD-697F-4B7E-A971-77146F2A5C29}"/>
    <cellStyle name="SAPBEXHLevel0 13 12" xfId="14699" xr:uid="{43E4FC5C-51DF-4BEA-9C92-3CCDC0CC1BE9}"/>
    <cellStyle name="SAPBEXHLevel0 13 2" xfId="5698" xr:uid="{A1530F4E-3BF9-4FE1-B733-44A54C7123A5}"/>
    <cellStyle name="SAPBEXHLevel0 13 2 10" xfId="15766" xr:uid="{967D603C-F374-443E-9AD4-93B7DC930A16}"/>
    <cellStyle name="SAPBEXHLevel0 13 2 2" xfId="7167" xr:uid="{E5C3D509-F0F8-452B-874F-93CC893A7555}"/>
    <cellStyle name="SAPBEXHLevel0 13 2 3" xfId="8388" xr:uid="{C488533E-DD94-4F29-9D2A-6EF3A4A77FB8}"/>
    <cellStyle name="SAPBEXHLevel0 13 2 4" xfId="9640" xr:uid="{BE15DF93-349B-49BA-A00A-4FED3F651E93}"/>
    <cellStyle name="SAPBEXHLevel0 13 2 5" xfId="10874" xr:uid="{8C3634EC-1F40-4581-9317-E8DA43FC9C5B}"/>
    <cellStyle name="SAPBEXHLevel0 13 2 6" xfId="12033" xr:uid="{A5375CA3-5355-43B4-94C7-0B67BB047ADC}"/>
    <cellStyle name="SAPBEXHLevel0 13 2 7" xfId="13161" xr:uid="{BD0F2009-4892-45D6-804D-74BB621241EF}"/>
    <cellStyle name="SAPBEXHLevel0 13 2 8" xfId="14268" xr:uid="{8F086CCD-B777-415B-930E-E59F2A88E826}"/>
    <cellStyle name="SAPBEXHLevel0 13 2 9" xfId="15174" xr:uid="{55EBD462-FB72-46C3-AAF4-234FFA318008}"/>
    <cellStyle name="SAPBEXHLevel0 13 3" xfId="4371" xr:uid="{7F3FD54D-457F-4E75-BEEC-29E14873DF73}"/>
    <cellStyle name="SAPBEXHLevel0 13 4" xfId="5843" xr:uid="{34DF3899-DA96-457D-8B78-7C969C11E784}"/>
    <cellStyle name="SAPBEXHLevel0 13 5" xfId="4574" xr:uid="{DE497240-76DC-4DAF-A104-4675F2833CE9}"/>
    <cellStyle name="SAPBEXHLevel0 13 6" xfId="7784" xr:uid="{415DAA71-C4F9-4552-AD7D-72A3B52CAE2D}"/>
    <cellStyle name="SAPBEXHLevel0 13 7" xfId="9024" xr:uid="{1F1DFE10-1414-4B37-BE7C-CF87AFEAFD82}"/>
    <cellStyle name="SAPBEXHLevel0 13 8" xfId="10272" xr:uid="{0B2F8554-F4D9-41C3-9903-E41CED7BA461}"/>
    <cellStyle name="SAPBEXHLevel0 13 9" xfId="8919" xr:uid="{30992BD1-C252-4AF7-AEA5-C5A78168CD3C}"/>
    <cellStyle name="SAPBEXHLevel0 14" xfId="1759" xr:uid="{00000000-0005-0000-0000-000009080000}"/>
    <cellStyle name="SAPBEXHLevel0 14 10" xfId="13714" xr:uid="{3A4F8420-9B61-491C-8C26-CB2A1A81075C}"/>
    <cellStyle name="SAPBEXHLevel0 14 11" xfId="14703" xr:uid="{4DE5A0AC-52EC-44B0-B447-34A5D8959F2D}"/>
    <cellStyle name="SAPBEXHLevel0 14 2" xfId="4367" xr:uid="{E28C54D4-3DA1-4E1B-8113-FF6CF4FBD7B7}"/>
    <cellStyle name="SAPBEXHLevel0 14 3" xfId="5839" xr:uid="{3DFE53FF-8996-4C2F-B910-47DF34BC61F8}"/>
    <cellStyle name="SAPBEXHLevel0 14 4" xfId="6559" xr:uid="{299F2D77-5DFD-4FF5-A054-35F2B24123F3}"/>
    <cellStyle name="SAPBEXHLevel0 14 5" xfId="7937" xr:uid="{9B271FBB-B929-4C3B-BE63-3835BD907F93}"/>
    <cellStyle name="SAPBEXHLevel0 14 6" xfId="9028" xr:uid="{D4639F67-F4E4-4592-BBEB-39427D4BDD8F}"/>
    <cellStyle name="SAPBEXHLevel0 14 7" xfId="10276" xr:uid="{8950D79D-FC44-48EC-9713-9777E07E329D}"/>
    <cellStyle name="SAPBEXHLevel0 14 8" xfId="11511" xr:uid="{4306123E-D23E-4618-A199-C6F12B6E049F}"/>
    <cellStyle name="SAPBEXHLevel0 14 9" xfId="12567" xr:uid="{17A96A7B-A1EA-40FB-A837-96B626DFBB7A}"/>
    <cellStyle name="SAPBEXHLevel0 15" xfId="2687" xr:uid="{00000000-0005-0000-0000-00000A080000}"/>
    <cellStyle name="SAPBEXHLevel0 16" xfId="2720" xr:uid="{00000000-0005-0000-0000-00000B080000}"/>
    <cellStyle name="SAPBEXHLevel0 17" xfId="2772" xr:uid="{729C9C96-1922-41DC-A075-DA4B1C5E22D5}"/>
    <cellStyle name="SAPBEXHLevel0 18" xfId="2817" xr:uid="{BD4B748E-D956-44A9-BAEF-635E7547FB09}"/>
    <cellStyle name="SAPBEXHLevel0 19" xfId="2830" xr:uid="{E6D78D86-2E3A-412F-B064-B15180AE6C14}"/>
    <cellStyle name="SAPBEXHLevel0 2" xfId="53" xr:uid="{00000000-0005-0000-0000-00000C080000}"/>
    <cellStyle name="SAPBEXHLevel0 2 10" xfId="11296" xr:uid="{4DFA5234-9DDB-4FF1-A9DA-3E389A5C4BD7}"/>
    <cellStyle name="SAPBEXHLevel0 2 11" xfId="12375" xr:uid="{8378AB8B-E19F-4100-93ED-30CF8234E311}"/>
    <cellStyle name="SAPBEXHLevel0 2 12" xfId="13557" xr:uid="{521D3701-A173-495A-BDEA-564A63D0F951}"/>
    <cellStyle name="SAPBEXHLevel0 2 13" xfId="14546" xr:uid="{009A47DA-1BFD-4550-BEF0-BCC5749A313F}"/>
    <cellStyle name="SAPBEXHLevel0 2 2" xfId="1764" xr:uid="{00000000-0005-0000-0000-00000D080000}"/>
    <cellStyle name="SAPBEXHLevel0 2 2 10" xfId="12121" xr:uid="{ACCB7D3D-F8C1-47E7-B99A-A1D7C5434FE0}"/>
    <cellStyle name="SAPBEXHLevel0 2 2 11" xfId="13711" xr:uid="{669951BB-092F-4752-BC96-D31D155A8418}"/>
    <cellStyle name="SAPBEXHLevel0 2 2 12" xfId="13292" xr:uid="{0C06814F-1F09-45FE-8DE0-71A1D01486CF}"/>
    <cellStyle name="SAPBEXHLevel0 2 2 2" xfId="1765" xr:uid="{00000000-0005-0000-0000-00000E080000}"/>
    <cellStyle name="SAPBEXHLevel0 2 2 2 10" xfId="12562" xr:uid="{F98A768E-FBC9-48DA-89DE-DB3547A36630}"/>
    <cellStyle name="SAPBEXHLevel0 2 2 2 11" xfId="9961" xr:uid="{17820E88-607A-47DA-AB04-920A592BE36B}"/>
    <cellStyle name="SAPBEXHLevel0 2 2 2 12" xfId="14698" xr:uid="{3A4E203C-50DB-46AD-989B-0708F76E5B9C}"/>
    <cellStyle name="SAPBEXHLevel0 2 2 2 2" xfId="5700" xr:uid="{7E783594-0AE7-4A81-ADA8-7048DDC8719C}"/>
    <cellStyle name="SAPBEXHLevel0 2 2 2 2 10" xfId="15768" xr:uid="{9C56D490-78E4-4FCC-9635-6872638B8D85}"/>
    <cellStyle name="SAPBEXHLevel0 2 2 2 2 2" xfId="7169" xr:uid="{75BCCA61-4C2B-4CEC-AA6F-047CDC8D3E84}"/>
    <cellStyle name="SAPBEXHLevel0 2 2 2 2 3" xfId="8390" xr:uid="{AE9E1BBC-68CD-4E0E-9ED1-FA1F42025A44}"/>
    <cellStyle name="SAPBEXHLevel0 2 2 2 2 4" xfId="9642" xr:uid="{4E2D6EF8-6A0E-4C21-872C-8D47087E8B98}"/>
    <cellStyle name="SAPBEXHLevel0 2 2 2 2 5" xfId="10876" xr:uid="{AE85B3BA-CB9B-42D4-956F-CD8C85CF6D65}"/>
    <cellStyle name="SAPBEXHLevel0 2 2 2 2 6" xfId="12035" xr:uid="{1746F5D4-1448-4844-B34E-BEFCCDA3E66D}"/>
    <cellStyle name="SAPBEXHLevel0 2 2 2 2 7" xfId="13163" xr:uid="{D4031D94-8C94-499F-AE01-68E920A474CB}"/>
    <cellStyle name="SAPBEXHLevel0 2 2 2 2 8" xfId="14270" xr:uid="{31E92CF8-1A50-44C3-A852-ED7D74E8B1EC}"/>
    <cellStyle name="SAPBEXHLevel0 2 2 2 2 9" xfId="15176" xr:uid="{39533857-49D5-4CAF-9F92-99A3B7726968}"/>
    <cellStyle name="SAPBEXHLevel0 2 2 2 3" xfId="4373" xr:uid="{11822AE3-B8A1-40F2-9385-5047D9A8563A}"/>
    <cellStyle name="SAPBEXHLevel0 2 2 2 4" xfId="5845" xr:uid="{76988737-24EB-4C95-903F-5FEAA88D7F3A}"/>
    <cellStyle name="SAPBEXHLevel0 2 2 2 5" xfId="4575" xr:uid="{E240AFDD-90AB-4DB2-9A19-2B05C748A045}"/>
    <cellStyle name="SAPBEXHLevel0 2 2 2 6" xfId="7782" xr:uid="{815AB02F-E8D2-4423-9265-14B4038B9DEF}"/>
    <cellStyle name="SAPBEXHLevel0 2 2 2 7" xfId="9023" xr:uid="{A3320A03-57D5-4DE9-9EAF-2971C7149F71}"/>
    <cellStyle name="SAPBEXHLevel0 2 2 2 8" xfId="10271" xr:uid="{93D2E5D1-0E45-4D28-84A4-78DC0D71C272}"/>
    <cellStyle name="SAPBEXHLevel0 2 2 2 9" xfId="7474" xr:uid="{1C436DEA-918C-4F0E-B9BA-F30BAF5491DC}"/>
    <cellStyle name="SAPBEXHLevel0 2 2 3" xfId="4372" xr:uid="{C3D3A2D0-3C1E-45D4-804E-D9012646FFCE}"/>
    <cellStyle name="SAPBEXHLevel0 2 2 4" xfId="5844" xr:uid="{221DD1B9-085D-46E0-8EA8-D2DAB968FC3F}"/>
    <cellStyle name="SAPBEXHLevel0 2 2 5" xfId="6556" xr:uid="{DBBD4F88-1435-473D-BF01-E19E83493087}"/>
    <cellStyle name="SAPBEXHLevel0 2 2 6" xfId="7783" xr:uid="{C100E0C0-8DC7-4849-A19F-D0B50B72D295}"/>
    <cellStyle name="SAPBEXHLevel0 2 2 7" xfId="7295" xr:uid="{B32CE78B-C425-40C1-A1C3-221C929FFDD0}"/>
    <cellStyle name="SAPBEXHLevel0 2 2 8" xfId="8535" xr:uid="{286E0A6F-9D38-4FC7-A15F-F0F85F835342}"/>
    <cellStyle name="SAPBEXHLevel0 2 2 9" xfId="8918" xr:uid="{A229BB4C-32FB-438D-8444-98343B0D77C0}"/>
    <cellStyle name="SAPBEXHLevel0 2 3" xfId="5699" xr:uid="{7F647E2E-172C-44C2-AA92-903744576532}"/>
    <cellStyle name="SAPBEXHLevel0 2 3 10" xfId="15767" xr:uid="{09C677A3-9EDF-49CF-9CC7-227A9F5103F3}"/>
    <cellStyle name="SAPBEXHLevel0 2 3 2" xfId="7168" xr:uid="{DF5E9921-99A4-47F9-9035-408D73B37EC1}"/>
    <cellStyle name="SAPBEXHLevel0 2 3 3" xfId="8389" xr:uid="{79C987DD-36A8-4818-9C78-9C0C86F600D9}"/>
    <cellStyle name="SAPBEXHLevel0 2 3 4" xfId="9641" xr:uid="{CBACFB46-560C-4F4A-AFCF-C8545C5B7D36}"/>
    <cellStyle name="SAPBEXHLevel0 2 3 5" xfId="10875" xr:uid="{6B4854FA-5B1D-4D38-8859-C1C64C4F63CC}"/>
    <cellStyle name="SAPBEXHLevel0 2 3 6" xfId="12034" xr:uid="{B829E51A-74FE-4A7B-AFE1-B18F855B9B7A}"/>
    <cellStyle name="SAPBEXHLevel0 2 3 7" xfId="13162" xr:uid="{98B1F880-87F7-4E00-86E8-8B4DBC5AC859}"/>
    <cellStyle name="SAPBEXHLevel0 2 3 8" xfId="14269" xr:uid="{B947159C-898F-4D80-9102-2512DB0D29EA}"/>
    <cellStyle name="SAPBEXHLevel0 2 3 9" xfId="15175" xr:uid="{21B57C90-3F8C-43A2-8D48-A0883A5485B4}"/>
    <cellStyle name="SAPBEXHLevel0 2 4" xfId="3050" xr:uid="{BF228592-0167-4089-B8D6-FF84ACEEAE9E}"/>
    <cellStyle name="SAPBEXHLevel0 2 5" xfId="4884" xr:uid="{4360C9F2-E260-4EAE-AEA8-23768B461277}"/>
    <cellStyle name="SAPBEXHLevel0 2 6" xfId="6366" xr:uid="{C86D13C6-C793-4F6D-83B2-18E9C3EA449F}"/>
    <cellStyle name="SAPBEXHLevel0 2 7" xfId="7588" xr:uid="{DABF9331-CAAB-4981-8413-A5813BDDD8D1}"/>
    <cellStyle name="SAPBEXHLevel0 2 8" xfId="8833" xr:uid="{2DD1F62C-64A5-4CA8-BF03-6CB0176F4F40}"/>
    <cellStyle name="SAPBEXHLevel0 2 9" xfId="10080" xr:uid="{C057E1D3-299C-4D89-9C58-8EF6E5DF2B3C}"/>
    <cellStyle name="SAPBEXHLevel0 20" xfId="2892" xr:uid="{5A266C3C-2750-4DB0-ABE3-BC869C52A56A}"/>
    <cellStyle name="SAPBEXHLevel0 21" xfId="2936" xr:uid="{94F09790-A39E-43CB-9734-C3F02CFC318E}"/>
    <cellStyle name="SAPBEXHLevel0 22" xfId="2980" xr:uid="{8357C286-0ED8-4677-84F7-E7EBC570E48F}"/>
    <cellStyle name="SAPBEXHLevel0 23" xfId="3004" xr:uid="{C77F1D85-347F-4FD5-8972-4C6323715380}"/>
    <cellStyle name="SAPBEXHLevel0 24" xfId="15891" xr:uid="{B0035BB1-0E59-4CB8-9BC8-46187DF32491}"/>
    <cellStyle name="SAPBEXHLevel0 3" xfId="1766" xr:uid="{00000000-0005-0000-0000-00000F080000}"/>
    <cellStyle name="SAPBEXHLevel0 3 10" xfId="11129" xr:uid="{F2358BC3-3CD8-4475-9580-9CD8EC814E8C}"/>
    <cellStyle name="SAPBEXHLevel0 3 11" xfId="13710" xr:uid="{F6987163-6425-496E-A4EC-8E929A5DDBEF}"/>
    <cellStyle name="SAPBEXHLevel0 3 12" xfId="13293" xr:uid="{C90DF551-1891-444A-BDB6-47E0A58E3B64}"/>
    <cellStyle name="SAPBEXHLevel0 3 2" xfId="5701" xr:uid="{C9E90B20-C946-4202-BAED-F1D32CC1963B}"/>
    <cellStyle name="SAPBEXHLevel0 3 2 10" xfId="15769" xr:uid="{CAA30C26-78F8-4D07-A918-217071903C30}"/>
    <cellStyle name="SAPBEXHLevel0 3 2 2" xfId="7170" xr:uid="{C234322B-FE5F-4A95-BAC6-26400738663F}"/>
    <cellStyle name="SAPBEXHLevel0 3 2 3" xfId="8391" xr:uid="{AF5000C7-E0B0-4B8C-8D3D-1740B7CAEE96}"/>
    <cellStyle name="SAPBEXHLevel0 3 2 4" xfId="9643" xr:uid="{5CA243C0-48A1-48A1-A4DB-0E9E3DB585FE}"/>
    <cellStyle name="SAPBEXHLevel0 3 2 5" xfId="10877" xr:uid="{093B87B1-A59C-44F5-A5AE-6561FF123AFC}"/>
    <cellStyle name="SAPBEXHLevel0 3 2 6" xfId="12036" xr:uid="{44325153-943D-4C73-B79C-B05187FCDFEB}"/>
    <cellStyle name="SAPBEXHLevel0 3 2 7" xfId="13164" xr:uid="{9FD8DFBC-8AD1-4C80-AC05-D654B8BC78A7}"/>
    <cellStyle name="SAPBEXHLevel0 3 2 8" xfId="14271" xr:uid="{6180F1E6-CB90-4CCA-A977-05F4DE1B13F5}"/>
    <cellStyle name="SAPBEXHLevel0 3 2 9" xfId="15177" xr:uid="{5D3B2DF5-5CBA-493F-A7B3-3100BB1EB19C}"/>
    <cellStyle name="SAPBEXHLevel0 3 3" xfId="4374" xr:uid="{22D6A278-76D6-4F5F-B62F-32B2B688B171}"/>
    <cellStyle name="SAPBEXHLevel0 3 4" xfId="5846" xr:uid="{64CA629A-484D-403A-A7A9-3B545F322C92}"/>
    <cellStyle name="SAPBEXHLevel0 3 5" xfId="6555" xr:uid="{07C2F823-84A9-4407-A568-B56CDB2D78E3}"/>
    <cellStyle name="SAPBEXHLevel0 3 6" xfId="7781" xr:uid="{06785D98-F522-41E2-903F-6CB9D10AEBD5}"/>
    <cellStyle name="SAPBEXHLevel0 3 7" xfId="7296" xr:uid="{1AD8E872-1E26-4BBB-B2A0-04085874F386}"/>
    <cellStyle name="SAPBEXHLevel0 3 8" xfId="8536" xr:uid="{4EA72D7A-B859-47A9-A44E-8F32B82B540B}"/>
    <cellStyle name="SAPBEXHLevel0 3 9" xfId="8917" xr:uid="{012AE4CA-9CE1-4047-A4DF-A3CF514E7870}"/>
    <cellStyle name="SAPBEXHLevel0 4" xfId="1767" xr:uid="{00000000-0005-0000-0000-000010080000}"/>
    <cellStyle name="SAPBEXHLevel0 4 10" xfId="12561" xr:uid="{0EDFE846-A94F-46C5-9283-D6EAD9E32C0D}"/>
    <cellStyle name="SAPBEXHLevel0 4 11" xfId="11592" xr:uid="{486EC33C-ED99-4B9E-A926-E36F238FF785}"/>
    <cellStyle name="SAPBEXHLevel0 4 12" xfId="14697" xr:uid="{7858DC14-28F2-43C2-9205-6E55F0C7A5F5}"/>
    <cellStyle name="SAPBEXHLevel0 4 2" xfId="5702" xr:uid="{90614B4C-556A-4305-B8E0-F5ADA28F5083}"/>
    <cellStyle name="SAPBEXHLevel0 4 2 10" xfId="15770" xr:uid="{3F11C85F-FC19-4EE9-8BB9-DFA9EA653A07}"/>
    <cellStyle name="SAPBEXHLevel0 4 2 2" xfId="7171" xr:uid="{A2DA0C53-8CA0-4BA3-B936-936D54EB4C98}"/>
    <cellStyle name="SAPBEXHLevel0 4 2 3" xfId="8392" xr:uid="{5D284149-3972-4093-ADC0-845583495853}"/>
    <cellStyle name="SAPBEXHLevel0 4 2 4" xfId="9644" xr:uid="{45F8DB1C-B15C-4F86-A995-64FFB60AF29D}"/>
    <cellStyle name="SAPBEXHLevel0 4 2 5" xfId="10878" xr:uid="{5A68B337-1BC8-41C6-B449-8B11A1CEEE35}"/>
    <cellStyle name="SAPBEXHLevel0 4 2 6" xfId="12037" xr:uid="{009E9BC9-C5D2-4D4F-A746-ED20C6F44BFD}"/>
    <cellStyle name="SAPBEXHLevel0 4 2 7" xfId="13165" xr:uid="{2F6CEF37-0DC7-4B5F-A341-BCF40C8AF5BF}"/>
    <cellStyle name="SAPBEXHLevel0 4 2 8" xfId="14272" xr:uid="{ABA27C67-F169-470A-9903-042350C14713}"/>
    <cellStyle name="SAPBEXHLevel0 4 2 9" xfId="15178" xr:uid="{D83C83D8-3F16-407A-B476-0D43608488FD}"/>
    <cellStyle name="SAPBEXHLevel0 4 3" xfId="4375" xr:uid="{CDB8C379-A7D7-4BA2-A00F-7EC285E9819C}"/>
    <cellStyle name="SAPBEXHLevel0 4 4" xfId="5847" xr:uid="{8E220D63-4621-452E-B23C-F7AA452F5211}"/>
    <cellStyle name="SAPBEXHLevel0 4 5" xfId="4576" xr:uid="{EEDE5261-D4E4-43CC-90B7-313B974C311C}"/>
    <cellStyle name="SAPBEXHLevel0 4 6" xfId="7780" xr:uid="{2274F8B9-862B-4666-9773-1178436CAF10}"/>
    <cellStyle name="SAPBEXHLevel0 4 7" xfId="9022" xr:uid="{E799B1A0-F924-4B77-9A2D-9366BAE8DCDF}"/>
    <cellStyle name="SAPBEXHLevel0 4 8" xfId="10270" xr:uid="{0E176888-E0CE-4B00-9A34-0D60D55A9926}"/>
    <cellStyle name="SAPBEXHLevel0 4 9" xfId="7576" xr:uid="{7E100F8B-1785-4CD2-8F5C-2169CC681328}"/>
    <cellStyle name="SAPBEXHLevel0 5" xfId="1768" xr:uid="{00000000-0005-0000-0000-000011080000}"/>
    <cellStyle name="SAPBEXHLevel0 5 10" xfId="11133" xr:uid="{C8195192-B672-44AD-A01B-C831939AB90D}"/>
    <cellStyle name="SAPBEXHLevel0 5 11" xfId="13850" xr:uid="{2D82186F-AA11-44B0-9493-D8C773E7919A}"/>
    <cellStyle name="SAPBEXHLevel0 5 12" xfId="13294" xr:uid="{30272C08-8C90-41C4-8E7D-66DFDF106AD2}"/>
    <cellStyle name="SAPBEXHLevel0 5 2" xfId="5703" xr:uid="{C8FCB4A9-E40B-48D9-A177-DE4DEC02AC92}"/>
    <cellStyle name="SAPBEXHLevel0 5 2 10" xfId="15771" xr:uid="{99A16234-30E1-4CC4-9AF1-3060E8CFED51}"/>
    <cellStyle name="SAPBEXHLevel0 5 2 2" xfId="7172" xr:uid="{D5F1867A-85B4-4D38-9EB9-5D36EEE6C705}"/>
    <cellStyle name="SAPBEXHLevel0 5 2 3" xfId="8393" xr:uid="{04F91034-A3D0-42E5-A69D-25C9FEE21A8C}"/>
    <cellStyle name="SAPBEXHLevel0 5 2 4" xfId="9645" xr:uid="{512E0F2C-6844-456D-AD33-7AE6D242AE02}"/>
    <cellStyle name="SAPBEXHLevel0 5 2 5" xfId="10879" xr:uid="{6E809057-59A4-4CBA-86A4-04061A5F722D}"/>
    <cellStyle name="SAPBEXHLevel0 5 2 6" xfId="12038" xr:uid="{E5E176B1-C6F3-47D9-8CE0-5568858A2972}"/>
    <cellStyle name="SAPBEXHLevel0 5 2 7" xfId="13166" xr:uid="{1DC4AC90-803F-4B36-AD30-B9085C8AED15}"/>
    <cellStyle name="SAPBEXHLevel0 5 2 8" xfId="14273" xr:uid="{F27A146B-C483-4440-B450-68BC792CA215}"/>
    <cellStyle name="SAPBEXHLevel0 5 2 9" xfId="15179" xr:uid="{35763055-D397-47D9-B7B3-7F4CA78EE639}"/>
    <cellStyle name="SAPBEXHLevel0 5 3" xfId="4376" xr:uid="{3B3F5016-9B7C-441E-A6D0-76A5678410B6}"/>
    <cellStyle name="SAPBEXHLevel0 5 4" xfId="5848" xr:uid="{8D8D91F5-BA7C-4D5B-ABE1-9D1155D3BDE0}"/>
    <cellStyle name="SAPBEXHLevel0 5 5" xfId="6717" xr:uid="{6B27515E-0244-4510-ABB8-05995E68593B}"/>
    <cellStyle name="SAPBEXHLevel0 5 6" xfId="7779" xr:uid="{D6908C0D-DDC2-4A6F-A118-A07A7AF690F1}"/>
    <cellStyle name="SAPBEXHLevel0 5 7" xfId="7297" xr:uid="{7108A2E5-1AAB-4E74-A807-B2EAF54E5872}"/>
    <cellStyle name="SAPBEXHLevel0 5 8" xfId="8537" xr:uid="{C2482448-DB62-4A72-A5B5-3C4357E69A51}"/>
    <cellStyle name="SAPBEXHLevel0 5 9" xfId="10022" xr:uid="{E36E53BB-68F0-4391-8370-7461E473A48F}"/>
    <cellStyle name="SAPBEXHLevel0 6" xfId="1769" xr:uid="{00000000-0005-0000-0000-000012080000}"/>
    <cellStyle name="SAPBEXHLevel0 6 10" xfId="12560" xr:uid="{365B55B6-BF2E-4EA1-B921-20090F3D43B0}"/>
    <cellStyle name="SAPBEXHLevel0 6 11" xfId="9962" xr:uid="{E0823589-DC64-458B-8F19-ECF1075A2123}"/>
    <cellStyle name="SAPBEXHLevel0 6 12" xfId="14696" xr:uid="{BA95DAE6-B455-46F0-AC52-8412A2E54E04}"/>
    <cellStyle name="SAPBEXHLevel0 6 2" xfId="5704" xr:uid="{B9EBE48E-BF0C-4B51-BDBC-5793C11408D0}"/>
    <cellStyle name="SAPBEXHLevel0 6 2 10" xfId="15772" xr:uid="{F71D4908-96DD-46A3-ABF5-85513CC766D1}"/>
    <cellStyle name="SAPBEXHLevel0 6 2 2" xfId="7173" xr:uid="{8331F18E-0896-4890-B41E-C8BC0DC82751}"/>
    <cellStyle name="SAPBEXHLevel0 6 2 3" xfId="8394" xr:uid="{7F6DDA0E-9A12-4486-96B8-B21B67B36B49}"/>
    <cellStyle name="SAPBEXHLevel0 6 2 4" xfId="9646" xr:uid="{E5F8C1B1-080F-41F8-A212-1C61D44110D1}"/>
    <cellStyle name="SAPBEXHLevel0 6 2 5" xfId="10880" xr:uid="{D219D625-7675-472C-A0C2-9A21B2629197}"/>
    <cellStyle name="SAPBEXHLevel0 6 2 6" xfId="12039" xr:uid="{8D274B35-8EE8-4AAA-9C1B-FD86563E80CD}"/>
    <cellStyle name="SAPBEXHLevel0 6 2 7" xfId="13167" xr:uid="{D9ADA5EF-DFF6-467E-B358-B58C50579F8E}"/>
    <cellStyle name="SAPBEXHLevel0 6 2 8" xfId="14274" xr:uid="{BB500134-7529-47C8-B276-85B3E0E3464D}"/>
    <cellStyle name="SAPBEXHLevel0 6 2 9" xfId="15180" xr:uid="{1FD74DF8-7A95-4F5D-A084-1B3C3D4E5A2B}"/>
    <cellStyle name="SAPBEXHLevel0 6 3" xfId="4377" xr:uid="{86FFACE0-92B3-4701-A982-75A11DAE5EEE}"/>
    <cellStyle name="SAPBEXHLevel0 6 4" xfId="5849" xr:uid="{FD4CC3E8-A190-46F3-B3A3-7970EE4780CD}"/>
    <cellStyle name="SAPBEXHLevel0 6 5" xfId="4577" xr:uid="{F3E278B4-05CD-424A-BB4C-D50BC7C2C149}"/>
    <cellStyle name="SAPBEXHLevel0 6 6" xfId="7778" xr:uid="{B488B454-A719-4A2C-A44A-855C6D8CF813}"/>
    <cellStyle name="SAPBEXHLevel0 6 7" xfId="9021" xr:uid="{7D6C25BE-8245-4EF6-ACAC-D327919CDFB2}"/>
    <cellStyle name="SAPBEXHLevel0 6 8" xfId="10269" xr:uid="{3674F814-4922-4D77-BCEE-6F65AA21CE71}"/>
    <cellStyle name="SAPBEXHLevel0 6 9" xfId="11508" xr:uid="{DB413C43-4F6C-4B70-B013-CAE4A87DB507}"/>
    <cellStyle name="SAPBEXHLevel0 7" xfId="1770" xr:uid="{00000000-0005-0000-0000-000013080000}"/>
    <cellStyle name="SAPBEXHLevel0 7 10" xfId="11142" xr:uid="{A01B97CD-489D-46DB-B5A3-D100D3FE78CF}"/>
    <cellStyle name="SAPBEXHLevel0 7 11" xfId="9963" xr:uid="{3790ABEA-8051-4ED2-9A38-F2E1EDD888C0}"/>
    <cellStyle name="SAPBEXHLevel0 7 12" xfId="13295" xr:uid="{D3F44242-66FB-4E1F-88B4-D8E8288E777A}"/>
    <cellStyle name="SAPBEXHLevel0 7 2" xfId="5705" xr:uid="{28677686-313B-44C2-A51A-0394C86A235A}"/>
    <cellStyle name="SAPBEXHLevel0 7 2 10" xfId="15773" xr:uid="{F7A50F52-1A4F-43A9-A118-3D9287D57B40}"/>
    <cellStyle name="SAPBEXHLevel0 7 2 2" xfId="7174" xr:uid="{E3A2E2CA-C55C-44F1-8DD0-9D51A3AA5A78}"/>
    <cellStyle name="SAPBEXHLevel0 7 2 3" xfId="8395" xr:uid="{87DA0EEA-6700-454B-B763-239F3638652A}"/>
    <cellStyle name="SAPBEXHLevel0 7 2 4" xfId="9647" xr:uid="{C3E99979-8C05-40CD-8411-E218264448AA}"/>
    <cellStyle name="SAPBEXHLevel0 7 2 5" xfId="10881" xr:uid="{B191ADDE-4FFF-4A40-AF67-F2E3042D1AF7}"/>
    <cellStyle name="SAPBEXHLevel0 7 2 6" xfId="12040" xr:uid="{B63A2DB2-DC61-4B83-B498-444329EF77F1}"/>
    <cellStyle name="SAPBEXHLevel0 7 2 7" xfId="13168" xr:uid="{5F513EF1-447D-4670-A662-341187B1EF32}"/>
    <cellStyle name="SAPBEXHLevel0 7 2 8" xfId="14275" xr:uid="{B1139D55-16B5-4092-B72D-A484A4B97142}"/>
    <cellStyle name="SAPBEXHLevel0 7 2 9" xfId="15181" xr:uid="{CCC41CB4-6B20-45AA-9154-ABD9D80F5C05}"/>
    <cellStyle name="SAPBEXHLevel0 7 3" xfId="4378" xr:uid="{18A85171-3FA9-4048-AA5D-338D9D4E1EB6}"/>
    <cellStyle name="SAPBEXHLevel0 7 4" xfId="5850" xr:uid="{3C5116AE-F4ED-4B26-B35E-F65C367BA6F7}"/>
    <cellStyle name="SAPBEXHLevel0 7 5" xfId="4578" xr:uid="{A773CE0E-CAEF-49D6-953B-91251122ED12}"/>
    <cellStyle name="SAPBEXHLevel0 7 6" xfId="7777" xr:uid="{A343337C-5E57-4E69-BCEF-9AD83CB48385}"/>
    <cellStyle name="SAPBEXHLevel0 7 7" xfId="7298" xr:uid="{73A5BB36-2ADD-438B-855F-80BF2CA5233C}"/>
    <cellStyle name="SAPBEXHLevel0 7 8" xfId="8538" xr:uid="{E24EE6E7-ECE7-4B7D-A773-E4BA4D3E288B}"/>
    <cellStyle name="SAPBEXHLevel0 7 9" xfId="11507" xr:uid="{906DB472-B17B-4CB1-AAFF-D7F24FACB0C2}"/>
    <cellStyle name="SAPBEXHLevel0 8" xfId="1771" xr:uid="{00000000-0005-0000-0000-000014080000}"/>
    <cellStyle name="SAPBEXHLevel0 8 10" xfId="12719" xr:uid="{7752806F-9B94-4FDE-BE04-FDA7DC355B50}"/>
    <cellStyle name="SAPBEXHLevel0 8 11" xfId="12336" xr:uid="{49113B1C-8679-4FC1-9BB0-8CD6CA8AC8DF}"/>
    <cellStyle name="SAPBEXHLevel0 8 12" xfId="14788" xr:uid="{CE0A0A29-90DF-4189-B9FE-3C73D97BFBE2}"/>
    <cellStyle name="SAPBEXHLevel0 8 2" xfId="5706" xr:uid="{0518B45A-7632-46DB-8E31-E25B20A2BBB9}"/>
    <cellStyle name="SAPBEXHLevel0 8 2 10" xfId="15774" xr:uid="{1602ED99-41A7-45C7-9DF7-345FF8BCB67D}"/>
    <cellStyle name="SAPBEXHLevel0 8 2 2" xfId="7175" xr:uid="{1061FEA6-1556-4B04-9ED0-228946A65CCE}"/>
    <cellStyle name="SAPBEXHLevel0 8 2 3" xfId="8396" xr:uid="{01037CC0-FA29-4368-81EE-4C11634504FB}"/>
    <cellStyle name="SAPBEXHLevel0 8 2 4" xfId="9648" xr:uid="{824AFBEF-E842-49B4-92EC-E7D1D0301F94}"/>
    <cellStyle name="SAPBEXHLevel0 8 2 5" xfId="10882" xr:uid="{0669F3E8-A54F-426D-8A26-A897404CED3B}"/>
    <cellStyle name="SAPBEXHLevel0 8 2 6" xfId="12041" xr:uid="{81565EE6-BD85-4712-9FF5-47C50605A202}"/>
    <cellStyle name="SAPBEXHLevel0 8 2 7" xfId="13169" xr:uid="{707A214C-1327-4149-8F73-B1CF2995BA35}"/>
    <cellStyle name="SAPBEXHLevel0 8 2 8" xfId="14276" xr:uid="{04B8E88E-3479-4E57-AD3F-290C6B07D06E}"/>
    <cellStyle name="SAPBEXHLevel0 8 2 9" xfId="15182" xr:uid="{8D41DADE-033C-42D7-856F-8E887FFE22F5}"/>
    <cellStyle name="SAPBEXHLevel0 8 3" xfId="4379" xr:uid="{409C368E-5486-48D6-95C3-1F206363A15E}"/>
    <cellStyle name="SAPBEXHLevel0 8 4" xfId="5851" xr:uid="{264F591E-6FF5-4415-A1A0-E946C1214DF2}"/>
    <cellStyle name="SAPBEXHLevel0 8 5" xfId="5190" xr:uid="{6E0CF0F3-8E83-4EE9-B913-B8AC1C3ACEAB}"/>
    <cellStyle name="SAPBEXHLevel0 8 6" xfId="6068" xr:uid="{C31FD868-295F-48C7-97EA-CB22908898FB}"/>
    <cellStyle name="SAPBEXHLevel0 8 7" xfId="9189" xr:uid="{8F7C5C46-C648-4DDE-AEDE-23240A365CCC}"/>
    <cellStyle name="SAPBEXHLevel0 8 8" xfId="10428" xr:uid="{51A1CDC6-36B3-4250-9BA2-E86907A0AE82}"/>
    <cellStyle name="SAPBEXHLevel0 8 9" xfId="11506" xr:uid="{F709C04B-DCA9-42EC-A4D3-589E73EC4D76}"/>
    <cellStyle name="SAPBEXHLevel0 9" xfId="1772" xr:uid="{00000000-0005-0000-0000-000015080000}"/>
    <cellStyle name="SAPBEXHLevel0 9 10" xfId="11143" xr:uid="{5309EFE4-80AC-44CE-99BE-CF9F549071CE}"/>
    <cellStyle name="SAPBEXHLevel0 9 11" xfId="13709" xr:uid="{1928C54F-D685-4E9F-83DA-880CE1B731BC}"/>
    <cellStyle name="SAPBEXHLevel0 9 12" xfId="13296" xr:uid="{DE22C41D-7F25-494A-AE85-236AAB70F27F}"/>
    <cellStyle name="SAPBEXHLevel0 9 2" xfId="5707" xr:uid="{CE73C066-CC50-4A8A-96A4-7C5B4E2F2A63}"/>
    <cellStyle name="SAPBEXHLevel0 9 2 10" xfId="15775" xr:uid="{F9B8D995-3B54-4D06-ACE8-37F4C96BBE9F}"/>
    <cellStyle name="SAPBEXHLevel0 9 2 2" xfId="7176" xr:uid="{65F0E45B-5A9D-4CF9-A7D0-3987796472C5}"/>
    <cellStyle name="SAPBEXHLevel0 9 2 3" xfId="8397" xr:uid="{4721630C-D7FC-48D8-9132-9BE9D397DF5B}"/>
    <cellStyle name="SAPBEXHLevel0 9 2 4" xfId="9649" xr:uid="{F36419BC-281E-4390-9601-426606FBF640}"/>
    <cellStyle name="SAPBEXHLevel0 9 2 5" xfId="10883" xr:uid="{B86F2DEB-8C94-4268-83AE-C2ABBFFD5E21}"/>
    <cellStyle name="SAPBEXHLevel0 9 2 6" xfId="12042" xr:uid="{7C384768-1947-44A5-A306-3491364EF5A3}"/>
    <cellStyle name="SAPBEXHLevel0 9 2 7" xfId="13170" xr:uid="{9D284D26-AE16-42AA-94C0-A26D5B92EF0C}"/>
    <cellStyle name="SAPBEXHLevel0 9 2 8" xfId="14277" xr:uid="{DD08BC6D-B6E1-4FE5-895B-CAFDF5E49DA0}"/>
    <cellStyle name="SAPBEXHLevel0 9 2 9" xfId="15183" xr:uid="{E81ACF19-DD68-4ADE-81C1-30C9F3FAACAC}"/>
    <cellStyle name="SAPBEXHLevel0 9 3" xfId="4380" xr:uid="{4AF2D063-7372-4270-AD80-28AF524421BC}"/>
    <cellStyle name="SAPBEXHLevel0 9 4" xfId="5852" xr:uid="{C02ABC02-4B8D-4034-8372-F69F54916A5E}"/>
    <cellStyle name="SAPBEXHLevel0 9 5" xfId="6554" xr:uid="{D014B577-A89D-470F-B248-E1BBD6E3F41B}"/>
    <cellStyle name="SAPBEXHLevel0 9 6" xfId="7776" xr:uid="{F80BC42E-9835-49E0-8208-E3C6A8E6973B}"/>
    <cellStyle name="SAPBEXHLevel0 9 7" xfId="7299" xr:uid="{6B59CBD7-69DB-45DC-B1DF-B3FE0F6EE923}"/>
    <cellStyle name="SAPBEXHLevel0 9 8" xfId="8539" xr:uid="{FB42BD19-978F-4CBE-836C-66A5AF5F4621}"/>
    <cellStyle name="SAPBEXHLevel0 9 9" xfId="7577" xr:uid="{09760BB5-C3C6-474E-A508-790F583D538F}"/>
    <cellStyle name="SAPBEXHLevel0_gxaccion, 68" xfId="1773" xr:uid="{00000000-0005-0000-0000-000016080000}"/>
    <cellStyle name="SAPBEXHLevel0X" xfId="1774" xr:uid="{00000000-0005-0000-0000-000017080000}"/>
    <cellStyle name="SAPBEXHLevel0X 10" xfId="1775" xr:uid="{00000000-0005-0000-0000-000018080000}"/>
    <cellStyle name="SAPBEXHLevel0X 10 10" xfId="13707" xr:uid="{E8BA8BF0-22CA-409C-9D65-64AD7C1D2121}"/>
    <cellStyle name="SAPBEXHLevel0X 10 11" xfId="14695" xr:uid="{139894A5-C801-432E-975C-1AC69ECA681A}"/>
    <cellStyle name="SAPBEXHLevel0X 10 2" xfId="4382" xr:uid="{891EE844-FA6B-453B-8124-80E6B96CA318}"/>
    <cellStyle name="SAPBEXHLevel0X 10 3" xfId="5854" xr:uid="{C8C010E5-E085-4ADF-92F2-F18A1D651A2A}"/>
    <cellStyle name="SAPBEXHLevel0X 10 4" xfId="6552" xr:uid="{7149443B-BB7B-4523-9CD3-6A80E335E230}"/>
    <cellStyle name="SAPBEXHLevel0X 10 5" xfId="6069" xr:uid="{E5C4FCBA-096C-422A-A907-A1E2C36E86A3}"/>
    <cellStyle name="SAPBEXHLevel0X 10 6" xfId="9020" xr:uid="{289C3F83-D109-47C8-800D-B6BF669EA053}"/>
    <cellStyle name="SAPBEXHLevel0X 10 7" xfId="10268" xr:uid="{EC201E1D-625E-4183-BE38-C05B4B7D5B28}"/>
    <cellStyle name="SAPBEXHLevel0X 10 8" xfId="7625" xr:uid="{9D22A777-DE2E-49A3-8162-120D31DF02A9}"/>
    <cellStyle name="SAPBEXHLevel0X 10 9" xfId="12559" xr:uid="{5B2EBB4F-5FE4-43F0-BBA8-3E1000BA5889}"/>
    <cellStyle name="SAPBEXHLevel0X 11" xfId="1776" xr:uid="{00000000-0005-0000-0000-000019080000}"/>
    <cellStyle name="SAPBEXHLevel0X 11 10" xfId="13706" xr:uid="{7DB56331-CE7A-4A00-8EC3-F40F24E5299F}"/>
    <cellStyle name="SAPBEXHLevel0X 11 11" xfId="14694" xr:uid="{7E3B47B2-4D6A-4AB6-931C-F70689DE0E4B}"/>
    <cellStyle name="SAPBEXHLevel0X 11 2" xfId="4383" xr:uid="{FCCE7C11-FD9C-45BC-B167-CFD60E7C7377}"/>
    <cellStyle name="SAPBEXHLevel0X 11 3" xfId="5855" xr:uid="{9927A954-9D3C-4340-BA1A-4A63022AD976}"/>
    <cellStyle name="SAPBEXHLevel0X 11 4" xfId="6551" xr:uid="{A37AD0B4-7DB3-494B-A2C5-EB85BBEAFC0A}"/>
    <cellStyle name="SAPBEXHLevel0X 11 5" xfId="7774" xr:uid="{6261F0AE-E87A-4A7F-A1FE-6EE307BDA962}"/>
    <cellStyle name="SAPBEXHLevel0X 11 6" xfId="9019" xr:uid="{6C893EF8-5D55-416D-920F-B582F9B6F527}"/>
    <cellStyle name="SAPBEXHLevel0X 11 7" xfId="10267" xr:uid="{9115B5D6-72CE-468C-83C4-BFA9001B9B9E}"/>
    <cellStyle name="SAPBEXHLevel0X 11 8" xfId="9759" xr:uid="{DAB6C5FB-DBD1-4160-A6D0-FDE17DE96E24}"/>
    <cellStyle name="SAPBEXHLevel0X 11 9" xfId="12558" xr:uid="{8DD87247-5812-479C-8512-F83D68828F70}"/>
    <cellStyle name="SAPBEXHLevel0X 12" xfId="2707" xr:uid="{00000000-0005-0000-0000-00001A080000}"/>
    <cellStyle name="SAPBEXHLevel0X 13" xfId="2746" xr:uid="{00000000-0005-0000-0000-00001B080000}"/>
    <cellStyle name="SAPBEXHLevel0X 14" xfId="2802" xr:uid="{867AF4D6-AFD4-4249-A7D2-7887FB0945CE}"/>
    <cellStyle name="SAPBEXHLevel0X 15" xfId="2854" xr:uid="{8DC61DB4-8DD6-4741-9907-025B5EDD110C}"/>
    <cellStyle name="SAPBEXHLevel0X 16" xfId="2893" xr:uid="{8FCAFD34-7E97-4FD7-BC0B-19BE6CA864C6}"/>
    <cellStyle name="SAPBEXHLevel0X 17" xfId="2937" xr:uid="{566F6B81-EC01-4434-BB74-13719EAC18C3}"/>
    <cellStyle name="SAPBEXHLevel0X 18" xfId="2981" xr:uid="{8F0336D9-69B7-4103-8D4C-CABBC32F1A36}"/>
    <cellStyle name="SAPBEXHLevel0X 19" xfId="4381" xr:uid="{59D5D6FD-92B4-42B9-8937-D0321010E750}"/>
    <cellStyle name="SAPBEXHLevel0X 2" xfId="1777" xr:uid="{00000000-0005-0000-0000-00001C080000}"/>
    <cellStyle name="SAPBEXHLevel0X 2 10" xfId="9018" xr:uid="{4C517668-FB02-4184-8E14-31177D7210D7}"/>
    <cellStyle name="SAPBEXHLevel0X 2 11" xfId="10266" xr:uid="{B0F83AF7-9DD8-412A-BFE4-80756746BBB1}"/>
    <cellStyle name="SAPBEXHLevel0X 2 12" xfId="9760" xr:uid="{C1B57B11-8884-42B4-AA4B-9A202CC7B7B6}"/>
    <cellStyle name="SAPBEXHLevel0X 2 13" xfId="12557" xr:uid="{C9FD4FD9-4051-49B7-9A51-766D844F3A3F}"/>
    <cellStyle name="SAPBEXHLevel0X 2 14" xfId="13705" xr:uid="{1A5D2CFC-1297-4D13-B00D-E83839030D55}"/>
    <cellStyle name="SAPBEXHLevel0X 2 15" xfId="14693" xr:uid="{542202CB-2931-4B22-AE7E-2CBE54ACF67B}"/>
    <cellStyle name="SAPBEXHLevel0X 2 2" xfId="1778" xr:uid="{00000000-0005-0000-0000-00001D080000}"/>
    <cellStyle name="SAPBEXHLevel0X 2 2 10" xfId="12556" xr:uid="{FFB0714E-1E48-4A8B-B22E-A062AC8D5B9F}"/>
    <cellStyle name="SAPBEXHLevel0X 2 2 11" xfId="13704" xr:uid="{2179A38F-6E4D-4D49-BE17-69CC0E9872E4}"/>
    <cellStyle name="SAPBEXHLevel0X 2 2 12" xfId="14692" xr:uid="{9AE3D1C6-3038-4586-9FAF-93DF40331B30}"/>
    <cellStyle name="SAPBEXHLevel0X 2 2 2" xfId="1779" xr:uid="{00000000-0005-0000-0000-00001E080000}"/>
    <cellStyle name="SAPBEXHLevel0X 2 2 2 10" xfId="13703" xr:uid="{959CCC16-F6EB-48C4-8B5A-00970A054F78}"/>
    <cellStyle name="SAPBEXHLevel0X 2 2 2 11" xfId="14691" xr:uid="{B13D3328-F488-4873-AB54-319BBE303863}"/>
    <cellStyle name="SAPBEXHLevel0X 2 2 2 2" xfId="4386" xr:uid="{8340057A-BB60-45CF-9D7D-CB2682639641}"/>
    <cellStyle name="SAPBEXHLevel0X 2 2 2 3" xfId="5858" xr:uid="{502AE82F-8060-456A-A5DC-30739D4ADD7B}"/>
    <cellStyle name="SAPBEXHLevel0X 2 2 2 4" xfId="6548" xr:uid="{59F058B2-7B58-42B6-BA14-B6F451CA5ED9}"/>
    <cellStyle name="SAPBEXHLevel0X 2 2 2 5" xfId="6071" xr:uid="{FF87C86B-2884-4C5D-9F5A-3152EA668620}"/>
    <cellStyle name="SAPBEXHLevel0X 2 2 2 6" xfId="9016" xr:uid="{FB65C955-31FE-4A18-B4E8-31515CB90258}"/>
    <cellStyle name="SAPBEXHLevel0X 2 2 2 7" xfId="10264" xr:uid="{40C679E0-6EA4-4F05-9276-58055A4D8224}"/>
    <cellStyle name="SAPBEXHLevel0X 2 2 2 8" xfId="11505" xr:uid="{2FC10A30-7A52-41C4-B818-E0E6379F27AC}"/>
    <cellStyle name="SAPBEXHLevel0X 2 2 2 9" xfId="12555" xr:uid="{0689824D-CCC1-4B49-A018-8084ACF156B8}"/>
    <cellStyle name="SAPBEXHLevel0X 2 2 3" xfId="4385" xr:uid="{67642F46-1010-4D64-912F-E506A7E311C5}"/>
    <cellStyle name="SAPBEXHLevel0X 2 2 4" xfId="5857" xr:uid="{E11F07E7-D176-4CEB-9D3C-845342CDD4A8}"/>
    <cellStyle name="SAPBEXHLevel0X 2 2 5" xfId="6549" xr:uid="{1C359F5C-C238-4FE5-9A74-08E6815E40BE}"/>
    <cellStyle name="SAPBEXHLevel0X 2 2 6" xfId="7936" xr:uid="{3BE75BB9-CF66-4CA2-A72B-1AB235A88622}"/>
    <cellStyle name="SAPBEXHLevel0X 2 2 7" xfId="9017" xr:uid="{0C399DF6-A303-467C-B824-F21C7D79A73A}"/>
    <cellStyle name="SAPBEXHLevel0X 2 2 8" xfId="10265" xr:uid="{E76268E9-1FFE-4A3D-86FB-74B47F4F2875}"/>
    <cellStyle name="SAPBEXHLevel0X 2 2 9" xfId="10023" xr:uid="{93306747-A20A-42E9-B6F9-E597E52B8872}"/>
    <cellStyle name="SAPBEXHLevel0X 2 3" xfId="1780" xr:uid="{00000000-0005-0000-0000-00001F080000}"/>
    <cellStyle name="SAPBEXHLevel0X 2 3 10" xfId="10057" xr:uid="{C4F53CC5-3A03-447E-B829-A535445A2E15}"/>
    <cellStyle name="SAPBEXHLevel0X 2 3 11" xfId="14690" xr:uid="{E13D6A8D-B9F2-41D8-B8FF-678D2A57C51A}"/>
    <cellStyle name="SAPBEXHLevel0X 2 3 2" xfId="4387" xr:uid="{A08C4594-9D00-4612-9747-E798259C2ECD}"/>
    <cellStyle name="SAPBEXHLevel0X 2 3 3" xfId="5859" xr:uid="{6017D389-2891-40C9-A26F-DAFA36BC89BA}"/>
    <cellStyle name="SAPBEXHLevel0X 2 3 4" xfId="4579" xr:uid="{4EAFB1FB-7948-4122-837B-642FD297EE06}"/>
    <cellStyle name="SAPBEXHLevel0X 2 3 5" xfId="6072" xr:uid="{D3700C75-2E1F-4D43-8691-78EC2137DC32}"/>
    <cellStyle name="SAPBEXHLevel0X 2 3 6" xfId="9015" xr:uid="{75966D2E-7EDC-43A8-A52C-88EAE15D08C5}"/>
    <cellStyle name="SAPBEXHLevel0X 2 3 7" xfId="10263" xr:uid="{2C44842E-739C-4A6C-878C-70C634CF6386}"/>
    <cellStyle name="SAPBEXHLevel0X 2 3 8" xfId="11504" xr:uid="{B12B3715-2571-44DD-AFB4-CD676AA42C97}"/>
    <cellStyle name="SAPBEXHLevel0X 2 3 9" xfId="12554" xr:uid="{02028B18-4A0C-4953-A4A1-7CBAF73F2C98}"/>
    <cellStyle name="SAPBEXHLevel0X 2 4" xfId="1781" xr:uid="{00000000-0005-0000-0000-000020080000}"/>
    <cellStyle name="SAPBEXHLevel0X 2 4 10" xfId="13702" xr:uid="{B50C78C8-C3C7-4746-AE30-766C65EA345C}"/>
    <cellStyle name="SAPBEXHLevel0X 2 4 11" xfId="14689" xr:uid="{1AAA3AB9-CA14-43D3-9448-E507848EA1F1}"/>
    <cellStyle name="SAPBEXHLevel0X 2 4 2" xfId="4388" xr:uid="{F1D5D9D5-C9BF-47F2-B101-3E1E996B6C61}"/>
    <cellStyle name="SAPBEXHLevel0X 2 4 3" xfId="5860" xr:uid="{61B0FC38-C6F3-432B-84C7-3B485D76F2FF}"/>
    <cellStyle name="SAPBEXHLevel0X 2 4 4" xfId="6547" xr:uid="{1BE0764E-5542-4620-9C3F-72FD8CC0287D}"/>
    <cellStyle name="SAPBEXHLevel0X 2 4 5" xfId="6325" xr:uid="{DD0C872C-D739-4106-8F11-996C85A068FD}"/>
    <cellStyle name="SAPBEXHLevel0X 2 4 6" xfId="9014" xr:uid="{3A075987-302F-469A-8ACE-8A5DDDF7E1C7}"/>
    <cellStyle name="SAPBEXHLevel0X 2 4 7" xfId="10262" xr:uid="{58DE6A89-99DA-438A-9359-B09763295E7D}"/>
    <cellStyle name="SAPBEXHLevel0X 2 4 8" xfId="11503" xr:uid="{FC103AEC-47AA-4EBD-93B4-B54AD4F76977}"/>
    <cellStyle name="SAPBEXHLevel0X 2 4 9" xfId="12553" xr:uid="{53C61778-DE10-40BA-B3FC-21E778CB4A0F}"/>
    <cellStyle name="SAPBEXHLevel0X 2 5" xfId="1782" xr:uid="{00000000-0005-0000-0000-000021080000}"/>
    <cellStyle name="SAPBEXHLevel0X 2 5 10" xfId="11402" xr:uid="{398266C4-06EA-4280-B9DB-58A05904825B}"/>
    <cellStyle name="SAPBEXHLevel0X 2 5 11" xfId="14688" xr:uid="{18AC2054-4E0C-4860-9247-CE4D4647FF2B}"/>
    <cellStyle name="SAPBEXHLevel0X 2 5 2" xfId="4389" xr:uid="{06CC2C46-4BBC-4C1A-B6BD-5EECA20D859F}"/>
    <cellStyle name="SAPBEXHLevel0X 2 5 3" xfId="5861" xr:uid="{7AEEC76C-2422-49F6-B296-C85308340C6F}"/>
    <cellStyle name="SAPBEXHLevel0X 2 5 4" xfId="4580" xr:uid="{893E6313-268C-48CC-B5F6-853F57B9C529}"/>
    <cellStyle name="SAPBEXHLevel0X 2 5 5" xfId="7773" xr:uid="{439BD4C1-598F-4D2B-9921-425F89CA5C22}"/>
    <cellStyle name="SAPBEXHLevel0X 2 5 6" xfId="9013" xr:uid="{3E6BBBEF-CB23-42CF-B4EB-3243A6CED195}"/>
    <cellStyle name="SAPBEXHLevel0X 2 5 7" xfId="10261" xr:uid="{AE335B6C-4230-41DF-AB57-AE988FDEF877}"/>
    <cellStyle name="SAPBEXHLevel0X 2 5 8" xfId="9761" xr:uid="{ACF56BCA-28CA-43B0-8123-E1D00C94DC18}"/>
    <cellStyle name="SAPBEXHLevel0X 2 5 9" xfId="12552" xr:uid="{B8913492-E4B6-4F7A-B395-4BE204DA6E37}"/>
    <cellStyle name="SAPBEXHLevel0X 2 6" xfId="4384" xr:uid="{693298E1-44B4-4472-9551-AD23747A0519}"/>
    <cellStyle name="SAPBEXHLevel0X 2 7" xfId="5856" xr:uid="{95CA4B97-796D-43D5-B526-CA0A98DE2564}"/>
    <cellStyle name="SAPBEXHLevel0X 2 8" xfId="6550" xr:uid="{2CD54B62-F7D5-497A-8B90-4D933F5D8B5A}"/>
    <cellStyle name="SAPBEXHLevel0X 2 9" xfId="6070" xr:uid="{3E690C2D-6859-4C55-A95D-57AAFDFEE53A}"/>
    <cellStyle name="SAPBEXHLevel0X 20" xfId="5853" xr:uid="{C66F539E-1EC4-44BF-8754-845459EE9636}"/>
    <cellStyle name="SAPBEXHLevel0X 21" xfId="6553" xr:uid="{AE1E4164-C9A2-488A-8D7A-9913F5D7E5E8}"/>
    <cellStyle name="SAPBEXHLevel0X 22" xfId="7775" xr:uid="{72DA53D1-8D0E-4062-8A15-F2DE3D96FEB1}"/>
    <cellStyle name="SAPBEXHLevel0X 23" xfId="7550" xr:uid="{117C7BA1-B9D4-4A48-9E43-4D5F1D9EEFC0}"/>
    <cellStyle name="SAPBEXHLevel0X 24" xfId="8793" xr:uid="{1A411780-16DD-434B-8848-0E436C287793}"/>
    <cellStyle name="SAPBEXHLevel0X 25" xfId="7472" xr:uid="{FC875BED-668C-447A-BC16-D84F301910B4}"/>
    <cellStyle name="SAPBEXHLevel0X 26" xfId="11257" xr:uid="{ADB76F2C-4EA0-445C-9F72-B1E45B36EA56}"/>
    <cellStyle name="SAPBEXHLevel0X 27" xfId="13708" xr:uid="{9ADC4E13-E44A-471F-BF50-274D8D76F43C}"/>
    <cellStyle name="SAPBEXHLevel0X 28" xfId="13521" xr:uid="{DF6D12F3-4BD5-40BB-9363-33D31A464226}"/>
    <cellStyle name="SAPBEXHLevel0X 29" xfId="15892" xr:uid="{ABD57666-B3C5-4039-B391-917F8E3CDC49}"/>
    <cellStyle name="SAPBEXHLevel0X 3" xfId="1783" xr:uid="{00000000-0005-0000-0000-000022080000}"/>
    <cellStyle name="SAPBEXHLevel0X 3 10" xfId="7300" xr:uid="{CCB36D0D-CFD2-4EE3-864F-BF55FE707A3D}"/>
    <cellStyle name="SAPBEXHLevel0X 3 11" xfId="8540" xr:uid="{9A6418EC-14C8-44A7-9713-F74086E631C7}"/>
    <cellStyle name="SAPBEXHLevel0X 3 12" xfId="9762" xr:uid="{51062660-74F8-4B42-ABC9-13CF0AFDF02B}"/>
    <cellStyle name="SAPBEXHLevel0X 3 13" xfId="11144" xr:uid="{07DA2A6F-DABB-41DF-99A7-B293D90E558A}"/>
    <cellStyle name="SAPBEXHLevel0X 3 14" xfId="13701" xr:uid="{11B8BDDD-BAB5-4B5C-8E33-E8386A816B46}"/>
    <cellStyle name="SAPBEXHLevel0X 3 15" xfId="13297" xr:uid="{B17A440F-09DB-4D25-BC61-E15928B6B43C}"/>
    <cellStyle name="SAPBEXHLevel0X 3 2" xfId="1784" xr:uid="{00000000-0005-0000-0000-000023080000}"/>
    <cellStyle name="SAPBEXHLevel0X 3 2 10" xfId="11401" xr:uid="{2B44CAB5-5C52-43DD-A592-24B390B64E8E}"/>
    <cellStyle name="SAPBEXHLevel0X 3 2 11" xfId="14687" xr:uid="{824167DF-62B5-4891-815F-2DC02FDDFEB4}"/>
    <cellStyle name="SAPBEXHLevel0X 3 2 2" xfId="4391" xr:uid="{C50D3017-DB52-4DAF-B808-ED8ABDB9EBD2}"/>
    <cellStyle name="SAPBEXHLevel0X 3 2 3" xfId="5863" xr:uid="{E35A7E3C-6CB7-4F00-A446-21FC33A645DC}"/>
    <cellStyle name="SAPBEXHLevel0X 3 2 4" xfId="4581" xr:uid="{B651F676-D394-472A-A777-E038C82B93FE}"/>
    <cellStyle name="SAPBEXHLevel0X 3 2 5" xfId="7771" xr:uid="{C8B16622-AE5D-409A-AA85-E8C1423A5D4A}"/>
    <cellStyle name="SAPBEXHLevel0X 3 2 6" xfId="9012" xr:uid="{BEA0E8DA-B6B8-4A3E-B4BF-1672749F8B94}"/>
    <cellStyle name="SAPBEXHLevel0X 3 2 7" xfId="10260" xr:uid="{5E8C7C75-78B3-4146-ABBC-DDD907165ECE}"/>
    <cellStyle name="SAPBEXHLevel0X 3 2 8" xfId="9763" xr:uid="{3CAAD014-1F35-4D1E-B414-1205D9CF591B}"/>
    <cellStyle name="SAPBEXHLevel0X 3 2 9" xfId="12551" xr:uid="{CAEE8FA2-5649-4B14-8898-F3D30C740C2C}"/>
    <cellStyle name="SAPBEXHLevel0X 3 3" xfId="1785" xr:uid="{00000000-0005-0000-0000-000024080000}"/>
    <cellStyle name="SAPBEXHLevel0X 3 3 10" xfId="13700" xr:uid="{53D6123B-E470-4CBA-91E1-B56168A750E8}"/>
    <cellStyle name="SAPBEXHLevel0X 3 3 11" xfId="13298" xr:uid="{6CFCB4AA-FC07-4237-BF26-342037D3AC08}"/>
    <cellStyle name="SAPBEXHLevel0X 3 3 2" xfId="4392" xr:uid="{057912D8-5B88-4007-8F7A-A417D3CF3EA6}"/>
    <cellStyle name="SAPBEXHLevel0X 3 3 3" xfId="5864" xr:uid="{FF569C0B-84B1-44F8-B92A-8216254996B6}"/>
    <cellStyle name="SAPBEXHLevel0X 3 3 4" xfId="6545" xr:uid="{5577582D-E326-4F5A-8024-19490FBFE10E}"/>
    <cellStyle name="SAPBEXHLevel0X 3 3 5" xfId="7770" xr:uid="{4A10ADC6-FF41-4ECF-9D6B-224A74A8D555}"/>
    <cellStyle name="SAPBEXHLevel0X 3 3 6" xfId="7301" xr:uid="{4903D12B-9D8F-42FB-B2D1-525441F4AA17}"/>
    <cellStyle name="SAPBEXHLevel0X 3 3 7" xfId="8541" xr:uid="{AD38A79A-243E-4348-90B5-AA819DA15E0E}"/>
    <cellStyle name="SAPBEXHLevel0X 3 3 8" xfId="9764" xr:uid="{A070492C-0608-42A7-9DF8-0BC82934F4BA}"/>
    <cellStyle name="SAPBEXHLevel0X 3 3 9" xfId="11145" xr:uid="{8E605DAF-B562-41C4-99E5-99CE85108D6C}"/>
    <cellStyle name="SAPBEXHLevel0X 3 4" xfId="1786" xr:uid="{00000000-0005-0000-0000-000025080000}"/>
    <cellStyle name="SAPBEXHLevel0X 3 4 10" xfId="11400" xr:uid="{2FABC7B8-BE48-4A42-999C-2C630EE38042}"/>
    <cellStyle name="SAPBEXHLevel0X 3 4 11" xfId="14686" xr:uid="{EBD0E2F3-C5C7-45B9-9339-BA6A97A95095}"/>
    <cellStyle name="SAPBEXHLevel0X 3 4 2" xfId="4393" xr:uid="{8D6EBBAA-CF2A-4AD0-AE72-D2CF1431F1E5}"/>
    <cellStyle name="SAPBEXHLevel0X 3 4 3" xfId="5865" xr:uid="{B094D766-BEC8-4037-94F9-886EDACE23BE}"/>
    <cellStyle name="SAPBEXHLevel0X 3 4 4" xfId="4582" xr:uid="{33F3D630-69F8-426B-9D2E-B8D5DED2B240}"/>
    <cellStyle name="SAPBEXHLevel0X 3 4 5" xfId="7769" xr:uid="{E4470457-6493-45A9-B249-48B3AE345DEE}"/>
    <cellStyle name="SAPBEXHLevel0X 3 4 6" xfId="9011" xr:uid="{BECEF4B3-00E5-4BC6-BE6E-91EEBE3854CF}"/>
    <cellStyle name="SAPBEXHLevel0X 3 4 7" xfId="10259" xr:uid="{30538BB9-F10A-43BA-A2AD-C4E77FAA4987}"/>
    <cellStyle name="SAPBEXHLevel0X 3 4 8" xfId="9765" xr:uid="{2D93B5A4-8F24-4866-BE03-655CA52A971A}"/>
    <cellStyle name="SAPBEXHLevel0X 3 4 9" xfId="12550" xr:uid="{95DD8892-5B13-44BC-9FB7-722ED263D80E}"/>
    <cellStyle name="SAPBEXHLevel0X 3 5" xfId="1787" xr:uid="{00000000-0005-0000-0000-000026080000}"/>
    <cellStyle name="SAPBEXHLevel0X 3 5 10" xfId="13849" xr:uid="{1D7B75B2-A906-40E6-B724-1F097AE63134}"/>
    <cellStyle name="SAPBEXHLevel0X 3 5 11" xfId="13299" xr:uid="{72A742A5-9B96-4547-982A-FD6BDA53093E}"/>
    <cellStyle name="SAPBEXHLevel0X 3 5 2" xfId="4394" xr:uid="{CEDA8AAF-ED2A-422A-AF3B-263B3902E618}"/>
    <cellStyle name="SAPBEXHLevel0X 3 5 3" xfId="5866" xr:uid="{2CEBFC9F-7F42-4930-B573-E13C9BFDC72D}"/>
    <cellStyle name="SAPBEXHLevel0X 3 5 4" xfId="6716" xr:uid="{B34B12DD-B3CC-4A04-821C-5C9F7BB44841}"/>
    <cellStyle name="SAPBEXHLevel0X 3 5 5" xfId="7768" xr:uid="{88C2B8CF-D9FF-4A9A-9D8E-7943109DF5B6}"/>
    <cellStyle name="SAPBEXHLevel0X 3 5 6" xfId="7302" xr:uid="{B9E58169-91FE-415E-BCF1-99A2B44A2FAD}"/>
    <cellStyle name="SAPBEXHLevel0X 3 5 7" xfId="8542" xr:uid="{318DD617-DE1E-4356-94C4-DBF299CA4581}"/>
    <cellStyle name="SAPBEXHLevel0X 3 5 8" xfId="9766" xr:uid="{59A8CBE5-163D-4FD3-971F-021AEB653BDA}"/>
    <cellStyle name="SAPBEXHLevel0X 3 5 9" xfId="11146" xr:uid="{04AEB1FF-A0C8-4B27-9ECB-79904E6FDA1F}"/>
    <cellStyle name="SAPBEXHLevel0X 3 6" xfId="4390" xr:uid="{ED62237B-EB21-40FB-92C1-5C1B267C9FF8}"/>
    <cellStyle name="SAPBEXHLevel0X 3 7" xfId="5862" xr:uid="{6FA1A524-D3C9-4A8D-A7CD-63D8CFD354A1}"/>
    <cellStyle name="SAPBEXHLevel0X 3 8" xfId="6546" xr:uid="{A09900AC-55B2-483A-8A38-3626C9540CD4}"/>
    <cellStyle name="SAPBEXHLevel0X 3 9" xfId="7772" xr:uid="{392869B3-FB5B-42A5-911D-6C555C3AE4B3}"/>
    <cellStyle name="SAPBEXHLevel0X 4" xfId="1788" xr:uid="{00000000-0005-0000-0000-000027080000}"/>
    <cellStyle name="SAPBEXHLevel0X 4 10" xfId="9010" xr:uid="{D75055D7-5E9C-4768-B1D8-017B381C90A9}"/>
    <cellStyle name="SAPBEXHLevel0X 4 11" xfId="10258" xr:uid="{F48111B1-82B3-43CF-883D-B07881B2EB47}"/>
    <cellStyle name="SAPBEXHLevel0X 4 12" xfId="10024" xr:uid="{6E6BD841-9B07-4E24-836A-F93D788BEC3B}"/>
    <cellStyle name="SAPBEXHLevel0X 4 13" xfId="12549" xr:uid="{2F9F3B4C-C0D9-4292-85C1-853F9716C661}"/>
    <cellStyle name="SAPBEXHLevel0X 4 14" xfId="12213" xr:uid="{6F888740-6C52-4DA2-9135-ACC4E9CE1919}"/>
    <cellStyle name="SAPBEXHLevel0X 4 15" xfId="14685" xr:uid="{3D6C1E7F-36B7-4F6F-9838-A635A0F163CC}"/>
    <cellStyle name="SAPBEXHLevel0X 4 2" xfId="1789" xr:uid="{00000000-0005-0000-0000-000028080000}"/>
    <cellStyle name="SAPBEXHLevel0X 4 2 10" xfId="12217" xr:uid="{64A74705-0A30-42F9-BCFF-12B3370030FD}"/>
    <cellStyle name="SAPBEXHLevel0X 4 2 11" xfId="13300" xr:uid="{284BA6B6-D512-4E35-A282-C9228D254C12}"/>
    <cellStyle name="SAPBEXHLevel0X 4 2 2" xfId="4396" xr:uid="{4381B082-7503-4E9C-B791-5CEE712B3B15}"/>
    <cellStyle name="SAPBEXHLevel0X 4 2 3" xfId="5868" xr:uid="{84FEEA65-A64D-4C46-9FBC-39B38B4B6911}"/>
    <cellStyle name="SAPBEXHLevel0X 4 2 4" xfId="4584" xr:uid="{F2E88C66-FCFE-4372-9E96-F97984F785D7}"/>
    <cellStyle name="SAPBEXHLevel0X 4 2 5" xfId="7766" xr:uid="{E8276D5B-0565-41B1-9F71-9F39DD1EE76E}"/>
    <cellStyle name="SAPBEXHLevel0X 4 2 6" xfId="7303" xr:uid="{6D522CCA-70C0-4224-B73F-1DCDB464EABF}"/>
    <cellStyle name="SAPBEXHLevel0X 4 2 7" xfId="8543" xr:uid="{272C3466-9E9A-48A2-B1E0-1A657CF48DBF}"/>
    <cellStyle name="SAPBEXHLevel0X 4 2 8" xfId="10025" xr:uid="{A99D0DDC-7871-4656-87B6-D816847B6634}"/>
    <cellStyle name="SAPBEXHLevel0X 4 2 9" xfId="11147" xr:uid="{7AED1400-B6E4-4A73-84FD-820A17F9E3F5}"/>
    <cellStyle name="SAPBEXHLevel0X 4 3" xfId="1790" xr:uid="{00000000-0005-0000-0000-000029080000}"/>
    <cellStyle name="SAPBEXHLevel0X 4 3 10" xfId="12337" xr:uid="{7B600C0D-1280-46CB-861B-0144098713BF}"/>
    <cellStyle name="SAPBEXHLevel0X 4 3 11" xfId="14787" xr:uid="{B39B9B1A-07EA-4689-B374-CF5B2F27CEF1}"/>
    <cellStyle name="SAPBEXHLevel0X 4 3 2" xfId="4397" xr:uid="{C0B56BCF-787C-460B-A903-735DAB717D70}"/>
    <cellStyle name="SAPBEXHLevel0X 4 3 3" xfId="5869" xr:uid="{1F6B1F0B-451E-4850-96FC-588C2EF1F7C7}"/>
    <cellStyle name="SAPBEXHLevel0X 4 3 4" xfId="3166" xr:uid="{9DD6A143-8381-4E5D-9CD5-5A2FCA26CBC0}"/>
    <cellStyle name="SAPBEXHLevel0X 4 3 5" xfId="6073" xr:uid="{5399DFE7-788A-4B2E-8A42-F252BBD6BDE6}"/>
    <cellStyle name="SAPBEXHLevel0X 4 3 6" xfId="9188" xr:uid="{61255873-7186-4CE1-9CE0-7D59AAB31473}"/>
    <cellStyle name="SAPBEXHLevel0X 4 3 7" xfId="10427" xr:uid="{4D915C1B-66A8-4F60-9081-E5FFA7BD8E25}"/>
    <cellStyle name="SAPBEXHLevel0X 4 3 8" xfId="10026" xr:uid="{62F0A6A7-5D93-4F8F-9BDB-544B1B604C90}"/>
    <cellStyle name="SAPBEXHLevel0X 4 3 9" xfId="12718" xr:uid="{F42CAFF1-C8F0-4986-B1C7-5034E474BE6E}"/>
    <cellStyle name="SAPBEXHLevel0X 4 4" xfId="1791" xr:uid="{00000000-0005-0000-0000-00002A080000}"/>
    <cellStyle name="SAPBEXHLevel0X 4 4 10" xfId="13699" xr:uid="{881DB29C-90AB-412B-9003-5855948EC8B7}"/>
    <cellStyle name="SAPBEXHLevel0X 4 4 11" xfId="13301" xr:uid="{096E94A5-7FB5-4ECD-97B5-DA12E870DDF8}"/>
    <cellStyle name="SAPBEXHLevel0X 4 4 2" xfId="4398" xr:uid="{3A3A30AF-D828-4670-8474-838D0AE0E1D1}"/>
    <cellStyle name="SAPBEXHLevel0X 4 4 3" xfId="5870" xr:uid="{36DE98FB-69F8-4CED-B546-BA95CA8F15CD}"/>
    <cellStyle name="SAPBEXHLevel0X 4 4 4" xfId="6544" xr:uid="{48B3CC58-E755-46FC-9DDB-070E89E6C9D9}"/>
    <cellStyle name="SAPBEXHLevel0X 4 4 5" xfId="7765" xr:uid="{AEE3AB27-62BC-4B15-BF89-4D78A62B48CF}"/>
    <cellStyle name="SAPBEXHLevel0X 4 4 6" xfId="7304" xr:uid="{C66A3BDB-94D4-4952-ACFD-49C96CADA315}"/>
    <cellStyle name="SAPBEXHLevel0X 4 4 7" xfId="8655" xr:uid="{D491F4B0-A71E-43AC-8C89-7E2467B33E2A}"/>
    <cellStyle name="SAPBEXHLevel0X 4 4 8" xfId="10027" xr:uid="{BFD390FF-4EB4-4573-AA45-4F8B106E877D}"/>
    <cellStyle name="SAPBEXHLevel0X 4 4 9" xfId="11161" xr:uid="{F96A9B41-1CCB-40B2-86BF-68BE395C45A6}"/>
    <cellStyle name="SAPBEXHLevel0X 4 5" xfId="1792" xr:uid="{00000000-0005-0000-0000-00002B080000}"/>
    <cellStyle name="SAPBEXHLevel0X 4 5 10" xfId="13698" xr:uid="{2CB16907-399B-4BDD-81F2-AB97C50E610A}"/>
    <cellStyle name="SAPBEXHLevel0X 4 5 11" xfId="13302" xr:uid="{CA882EFA-50CA-4A40-BC33-0C3BFAFEEB29}"/>
    <cellStyle name="SAPBEXHLevel0X 4 5 2" xfId="4399" xr:uid="{4F41D96C-49F5-4DCF-A018-58CCDEFC57B6}"/>
    <cellStyle name="SAPBEXHLevel0X 4 5 3" xfId="5871" xr:uid="{AB955AEA-662C-488B-9BBF-0E72AA983177}"/>
    <cellStyle name="SAPBEXHLevel0X 4 5 4" xfId="6543" xr:uid="{A5049051-664E-432C-9867-600B3E00FE79}"/>
    <cellStyle name="SAPBEXHLevel0X 4 5 5" xfId="6185" xr:uid="{183CCFF2-5E4F-407E-A610-F173F09E7E11}"/>
    <cellStyle name="SAPBEXHLevel0X 4 5 6" xfId="7305" xr:uid="{393AA71D-1453-4D79-8796-CF5E88FE7621}"/>
    <cellStyle name="SAPBEXHLevel0X 4 5 7" xfId="8659" xr:uid="{475ECD5E-A9E0-4280-B7F2-BD718660F5F8}"/>
    <cellStyle name="SAPBEXHLevel0X 4 5 8" xfId="8735" xr:uid="{E012A8BC-2263-44E2-BC58-D702BBEF35C4}"/>
    <cellStyle name="SAPBEXHLevel0X 4 5 9" xfId="11162" xr:uid="{9334B67F-00C5-4ED0-B56C-9FAE5CD3A97F}"/>
    <cellStyle name="SAPBEXHLevel0X 4 6" xfId="4395" xr:uid="{7256027D-41FE-4C97-968C-A022248A4842}"/>
    <cellStyle name="SAPBEXHLevel0X 4 7" xfId="5867" xr:uid="{4DA89F1C-8368-499E-8497-89F964C7D7F2}"/>
    <cellStyle name="SAPBEXHLevel0X 4 8" xfId="4583" xr:uid="{54AC3E00-EE70-467F-9806-73BC08CC556A}"/>
    <cellStyle name="SAPBEXHLevel0X 4 9" xfId="7767" xr:uid="{9D73DFC5-AAB8-437B-84EF-6147DD951F34}"/>
    <cellStyle name="SAPBEXHLevel0X 5" xfId="1793" xr:uid="{00000000-0005-0000-0000-00002C080000}"/>
    <cellStyle name="SAPBEXHLevel0X 5 10" xfId="7551" xr:uid="{DE0448A1-7CEA-479C-9F73-BC7EFBF7C67D}"/>
    <cellStyle name="SAPBEXHLevel0X 5 11" xfId="8794" xr:uid="{2D1F21E1-7AA5-4234-BC28-2316CAC81AA7}"/>
    <cellStyle name="SAPBEXHLevel0X 5 12" xfId="10028" xr:uid="{FDE0F871-871D-41BE-81DC-CC57D40FFD4D}"/>
    <cellStyle name="SAPBEXHLevel0X 5 13" xfId="11258" xr:uid="{0AABB4D6-8E2C-49F2-A71D-166420C47012}"/>
    <cellStyle name="SAPBEXHLevel0X 5 14" xfId="13697" xr:uid="{E671F9A2-E3A2-4F3F-AF9F-F6BE3C225F41}"/>
    <cellStyle name="SAPBEXHLevel0X 5 15" xfId="13522" xr:uid="{1F6289F7-95C1-4168-902D-69FF8E6EA3F4}"/>
    <cellStyle name="SAPBEXHLevel0X 5 2" xfId="1794" xr:uid="{00000000-0005-0000-0000-00002D080000}"/>
    <cellStyle name="SAPBEXHLevel0X 5 2 10" xfId="13696" xr:uid="{630B9530-BE43-4B24-BCC4-2C1B3FF490E1}"/>
    <cellStyle name="SAPBEXHLevel0X 5 2 11" xfId="14684" xr:uid="{EEB4E699-CB24-4369-9C72-0FD91F35F290}"/>
    <cellStyle name="SAPBEXHLevel0X 5 2 2" xfId="4401" xr:uid="{BC7FA558-1A40-4C95-BA0E-1CEFA2B1A5EA}"/>
    <cellStyle name="SAPBEXHLevel0X 5 2 3" xfId="5873" xr:uid="{B8BAEBF6-4A27-4BA5-9288-B741D190DF47}"/>
    <cellStyle name="SAPBEXHLevel0X 5 2 4" xfId="6541" xr:uid="{191CD9BD-0B89-4021-B543-70B56557D310}"/>
    <cellStyle name="SAPBEXHLevel0X 5 2 5" xfId="6189" xr:uid="{57A11315-CF47-4E51-9DBA-0C145F6A30B0}"/>
    <cellStyle name="SAPBEXHLevel0X 5 2 6" xfId="9009" xr:uid="{885BB544-AB07-4FC0-A818-372DB9C3C222}"/>
    <cellStyle name="SAPBEXHLevel0X 5 2 7" xfId="10257" xr:uid="{ACB08C73-6613-4FFA-86A7-634A389ED165}"/>
    <cellStyle name="SAPBEXHLevel0X 5 2 8" xfId="10029" xr:uid="{6D924335-2370-4DEB-8D56-6A417EB0B5A2}"/>
    <cellStyle name="SAPBEXHLevel0X 5 2 9" xfId="12548" xr:uid="{279EC19F-E446-470D-8B32-307AFDA735B1}"/>
    <cellStyle name="SAPBEXHLevel0X 5 3" xfId="1795" xr:uid="{00000000-0005-0000-0000-00002E080000}"/>
    <cellStyle name="SAPBEXHLevel0X 5 3 10" xfId="13695" xr:uid="{5E667598-8600-4344-B231-9783D498DB61}"/>
    <cellStyle name="SAPBEXHLevel0X 5 3 11" xfId="14683" xr:uid="{B3AFA19A-780E-4E57-972B-5BF659A8D88F}"/>
    <cellStyle name="SAPBEXHLevel0X 5 3 2" xfId="4402" xr:uid="{E2F0DC96-76C8-40B3-9C81-F8FE828651AB}"/>
    <cellStyle name="SAPBEXHLevel0X 5 3 3" xfId="5874" xr:uid="{0B00DEE4-E256-4991-8675-526434BD1842}"/>
    <cellStyle name="SAPBEXHLevel0X 5 3 4" xfId="6540" xr:uid="{4A586B47-6D18-44A0-BC63-B5ECF81CE092}"/>
    <cellStyle name="SAPBEXHLevel0X 5 3 5" xfId="7763" xr:uid="{58D2B1D0-9D7A-40A9-A9C2-91F0CFA5BCA4}"/>
    <cellStyle name="SAPBEXHLevel0X 5 3 6" xfId="9008" xr:uid="{B7B17849-2CAE-4576-8F99-CA75D6EAC710}"/>
    <cellStyle name="SAPBEXHLevel0X 5 3 7" xfId="10256" xr:uid="{B42D7619-C794-4ED3-9E0E-AD200F796BA7}"/>
    <cellStyle name="SAPBEXHLevel0X 5 3 8" xfId="10030" xr:uid="{BC762DAE-D800-4F96-8665-AE73571CD70B}"/>
    <cellStyle name="SAPBEXHLevel0X 5 3 9" xfId="12547" xr:uid="{18952A88-1CB1-417C-8907-AC041F14B6D8}"/>
    <cellStyle name="SAPBEXHLevel0X 5 4" xfId="1796" xr:uid="{00000000-0005-0000-0000-00002F080000}"/>
    <cellStyle name="SAPBEXHLevel0X 5 4 10" xfId="13694" xr:uid="{53FE0757-3FE5-4D6F-BB9E-4F92917D1D62}"/>
    <cellStyle name="SAPBEXHLevel0X 5 4 11" xfId="14682" xr:uid="{08426F0F-6722-4EA2-9583-7128489A6A73}"/>
    <cellStyle name="SAPBEXHLevel0X 5 4 2" xfId="4403" xr:uid="{A0BC7848-2912-447D-9AAC-42F3B991AD13}"/>
    <cellStyle name="SAPBEXHLevel0X 5 4 3" xfId="5875" xr:uid="{FC3B28B7-E5B9-419A-BD38-23D5C5BB1142}"/>
    <cellStyle name="SAPBEXHLevel0X 5 4 4" xfId="6539" xr:uid="{7B01DB22-ADE1-4883-84FF-51BDE95DB231}"/>
    <cellStyle name="SAPBEXHLevel0X 5 4 5" xfId="6218" xr:uid="{D26CD4C6-783D-466E-82B1-017F52B9F188}"/>
    <cellStyle name="SAPBEXHLevel0X 5 4 6" xfId="9007" xr:uid="{5C605AE6-1BAF-4A82-B323-44D0E4BAC327}"/>
    <cellStyle name="SAPBEXHLevel0X 5 4 7" xfId="10255" xr:uid="{4223B7BA-2E50-4156-9BAB-F9F49616BBA3}"/>
    <cellStyle name="SAPBEXHLevel0X 5 4 8" xfId="10031" xr:uid="{BF55E26B-729B-4AD2-8700-84F4707DABC0}"/>
    <cellStyle name="SAPBEXHLevel0X 5 4 9" xfId="12546" xr:uid="{ECE8008E-62FB-489A-9C57-3CF882436FEA}"/>
    <cellStyle name="SAPBEXHLevel0X 5 5" xfId="1797" xr:uid="{00000000-0005-0000-0000-000030080000}"/>
    <cellStyle name="SAPBEXHLevel0X 5 5 10" xfId="13693" xr:uid="{8541FF1A-C258-46FB-920B-5891E67F470E}"/>
    <cellStyle name="SAPBEXHLevel0X 5 5 11" xfId="14681" xr:uid="{94E08BA4-F865-4801-9571-6D4E0B2F0A2F}"/>
    <cellStyle name="SAPBEXHLevel0X 5 5 2" xfId="4404" xr:uid="{674202D2-6436-444D-89A1-3788997A6323}"/>
    <cellStyle name="SAPBEXHLevel0X 5 5 3" xfId="5876" xr:uid="{062EE80F-FE74-4A28-AFBE-F8B0F07836C7}"/>
    <cellStyle name="SAPBEXHLevel0X 5 5 4" xfId="6538" xr:uid="{D5C726DF-2C19-4FF4-8B9E-D644012F9819}"/>
    <cellStyle name="SAPBEXHLevel0X 5 5 5" xfId="7935" xr:uid="{669C107D-D217-44F9-B9D3-5678953E5669}"/>
    <cellStyle name="SAPBEXHLevel0X 5 5 6" xfId="9006" xr:uid="{91519DD9-1C0D-4EED-9AF3-CDD13B0DFEEB}"/>
    <cellStyle name="SAPBEXHLevel0X 5 5 7" xfId="10254" xr:uid="{530C23C1-E39C-4339-9651-A7A80B8E1234}"/>
    <cellStyle name="SAPBEXHLevel0X 5 5 8" xfId="10032" xr:uid="{848254EB-1BCB-467A-8270-017123B44CCB}"/>
    <cellStyle name="SAPBEXHLevel0X 5 5 9" xfId="12545" xr:uid="{430C9DE6-B3FB-4686-A6A4-A3C889D58DF7}"/>
    <cellStyle name="SAPBEXHLevel0X 5 6" xfId="4400" xr:uid="{98F40796-DD88-4DF5-BFC9-EB64F048459B}"/>
    <cellStyle name="SAPBEXHLevel0X 5 7" xfId="5872" xr:uid="{DFEF765A-B6DF-45C8-9DA8-8C7AB898EBF5}"/>
    <cellStyle name="SAPBEXHLevel0X 5 8" xfId="6542" xr:uid="{F9A6E474-23EB-4491-9A56-73FA87DF5EA4}"/>
    <cellStyle name="SAPBEXHLevel0X 5 9" xfId="7764" xr:uid="{1B0C7C16-72AA-48A7-A108-90CFDAE6E2EE}"/>
    <cellStyle name="SAPBEXHLevel0X 6" xfId="1798" xr:uid="{00000000-0005-0000-0000-000031080000}"/>
    <cellStyle name="SAPBEXHLevel0X 6 10" xfId="9005" xr:uid="{6E1BC709-081C-4887-A52E-E5E0BFACEEEC}"/>
    <cellStyle name="SAPBEXHLevel0X 6 11" xfId="10253" xr:uid="{3675249E-6A41-4709-992B-FA54A181589D}"/>
    <cellStyle name="SAPBEXHLevel0X 6 12" xfId="10033" xr:uid="{B668E0A3-44F4-451D-9982-C7330981D596}"/>
    <cellStyle name="SAPBEXHLevel0X 6 13" xfId="12544" xr:uid="{73287CA5-50BF-43BF-9E12-678A361CD32E}"/>
    <cellStyle name="SAPBEXHLevel0X 6 14" xfId="13692" xr:uid="{634D0F09-3B7A-4DA4-B026-9193DA3CA729}"/>
    <cellStyle name="SAPBEXHLevel0X 6 15" xfId="14680" xr:uid="{03190662-F754-4E88-830D-2FA36E7846F4}"/>
    <cellStyle name="SAPBEXHLevel0X 6 2" xfId="1799" xr:uid="{00000000-0005-0000-0000-000032080000}"/>
    <cellStyle name="SAPBEXHLevel0X 6 2 10" xfId="12246" xr:uid="{BD0CD66E-FF75-437D-9030-0884E55283D4}"/>
    <cellStyle name="SAPBEXHLevel0X 6 2 11" xfId="14679" xr:uid="{62B0A32C-C90B-45A6-B6AD-FC81352EDFF9}"/>
    <cellStyle name="SAPBEXHLevel0X 6 2 2" xfId="4406" xr:uid="{45DB4808-C4AF-466D-BB51-BA9C4496E120}"/>
    <cellStyle name="SAPBEXHLevel0X 6 2 3" xfId="5878" xr:uid="{8D75D79A-7914-4F9F-BE23-7BF071B42CC6}"/>
    <cellStyle name="SAPBEXHLevel0X 6 2 4" xfId="4585" xr:uid="{9A227B9E-CADF-402D-BC74-B90B437A651D}"/>
    <cellStyle name="SAPBEXHLevel0X 6 2 5" xfId="6220" xr:uid="{14BB58E7-56EA-4055-A152-6F4D3CE25205}"/>
    <cellStyle name="SAPBEXHLevel0X 6 2 6" xfId="9004" xr:uid="{91EE8B58-9928-447E-9028-65F0F3DCD4A4}"/>
    <cellStyle name="SAPBEXHLevel0X 6 2 7" xfId="10252" xr:uid="{5F25D3D0-931F-45BA-8978-206E2011FDF3}"/>
    <cellStyle name="SAPBEXHLevel0X 6 2 8" xfId="10034" xr:uid="{7B0C6C7C-50D1-4DF8-B57D-6C9AE16FF2AC}"/>
    <cellStyle name="SAPBEXHLevel0X 6 2 9" xfId="12543" xr:uid="{E69E1FD5-E7B3-47FF-AA66-A4B970D85F7F}"/>
    <cellStyle name="SAPBEXHLevel0X 6 3" xfId="1800" xr:uid="{00000000-0005-0000-0000-000033080000}"/>
    <cellStyle name="SAPBEXHLevel0X 6 3 10" xfId="13691" xr:uid="{25DE8A19-0FEB-47AB-A764-4D81BDF2EB79}"/>
    <cellStyle name="SAPBEXHLevel0X 6 3 11" xfId="14678" xr:uid="{8283109A-638B-4D70-B5A1-581B240BF671}"/>
    <cellStyle name="SAPBEXHLevel0X 6 3 2" xfId="4407" xr:uid="{B1C3AE56-878B-4FF8-8A9B-EBE000E9D591}"/>
    <cellStyle name="SAPBEXHLevel0X 6 3 3" xfId="5879" xr:uid="{BDCD8A94-4EAC-4984-BF02-96CD7A3EE5DA}"/>
    <cellStyle name="SAPBEXHLevel0X 6 3 4" xfId="6536" xr:uid="{49254B92-CCDD-4FD8-AC01-7DD67C698780}"/>
    <cellStyle name="SAPBEXHLevel0X 6 3 5" xfId="6326" xr:uid="{8A3E429E-A76E-4840-A97E-01E1254F34F6}"/>
    <cellStyle name="SAPBEXHLevel0X 6 3 6" xfId="9003" xr:uid="{C34D4BB8-2B25-4D60-AEC4-3429B9F343B4}"/>
    <cellStyle name="SAPBEXHLevel0X 6 3 7" xfId="10251" xr:uid="{0B612164-B1D8-4253-8A95-95F374539EDC}"/>
    <cellStyle name="SAPBEXHLevel0X 6 3 8" xfId="10035" xr:uid="{5D633A0C-887D-403F-A051-6197B99F2F85}"/>
    <cellStyle name="SAPBEXHLevel0X 6 3 9" xfId="12542" xr:uid="{B88E1FC0-46C1-4678-BFB8-FFD1EFACD8A5}"/>
    <cellStyle name="SAPBEXHLevel0X 6 4" xfId="1801" xr:uid="{00000000-0005-0000-0000-000034080000}"/>
    <cellStyle name="SAPBEXHLevel0X 6 4 10" xfId="12247" xr:uid="{16D7BC09-F220-4049-A953-93C8C7DAE63F}"/>
    <cellStyle name="SAPBEXHLevel0X 6 4 11" xfId="14677" xr:uid="{5289C9DA-9CFA-4459-A259-CC461E4AD6CD}"/>
    <cellStyle name="SAPBEXHLevel0X 6 4 2" xfId="4408" xr:uid="{48594FA6-A47B-476C-B307-92B27F44B4A3}"/>
    <cellStyle name="SAPBEXHLevel0X 6 4 3" xfId="5880" xr:uid="{9868965E-1630-4C0E-8315-A6899E19A476}"/>
    <cellStyle name="SAPBEXHLevel0X 6 4 4" xfId="4586" xr:uid="{53E3C9DA-E68E-4CC7-B9A7-05A06895D25F}"/>
    <cellStyle name="SAPBEXHLevel0X 6 4 5" xfId="7762" xr:uid="{27926067-37CB-4EC2-96E1-00330DA84181}"/>
    <cellStyle name="SAPBEXHLevel0X 6 4 6" xfId="9002" xr:uid="{7ADC756F-E26E-4436-9C80-4D782A04BBC5}"/>
    <cellStyle name="SAPBEXHLevel0X 6 4 7" xfId="10250" xr:uid="{951DC7F1-746B-48AC-8E52-20FCA965D902}"/>
    <cellStyle name="SAPBEXHLevel0X 6 4 8" xfId="11502" xr:uid="{1567A036-523D-4AD8-AEA0-FA15F8F24614}"/>
    <cellStyle name="SAPBEXHLevel0X 6 4 9" xfId="12541" xr:uid="{04F1210E-6332-449C-8644-ECF4802C548F}"/>
    <cellStyle name="SAPBEXHLevel0X 6 5" xfId="1802" xr:uid="{00000000-0005-0000-0000-000035080000}"/>
    <cellStyle name="SAPBEXHLevel0X 6 5 10" xfId="13690" xr:uid="{934D2EB6-062D-4716-989E-74CB3B18ADF5}"/>
    <cellStyle name="SAPBEXHLevel0X 6 5 11" xfId="13303" xr:uid="{F0E71DD1-10D7-48A2-A8B9-EE40C9DAED8A}"/>
    <cellStyle name="SAPBEXHLevel0X 6 5 2" xfId="4409" xr:uid="{AA78E85C-34FD-4BF7-BF9E-5ADEB38BA47A}"/>
    <cellStyle name="SAPBEXHLevel0X 6 5 3" xfId="5881" xr:uid="{3812E1DA-42F2-4E20-8F0A-E8B60CCB8599}"/>
    <cellStyle name="SAPBEXHLevel0X 6 5 4" xfId="6535" xr:uid="{75CE4426-7D08-45CC-A713-0A54CDA0E99E}"/>
    <cellStyle name="SAPBEXHLevel0X 6 5 5" xfId="7761" xr:uid="{2A2F653A-261A-44B4-A899-1D9FFB62374D}"/>
    <cellStyle name="SAPBEXHLevel0X 6 5 6" xfId="7306" xr:uid="{87A7C626-B5E9-47A5-A3D8-E77484E926C5}"/>
    <cellStyle name="SAPBEXHLevel0X 6 5 7" xfId="8688" xr:uid="{A94FEC57-2C71-4039-8552-3DFE0503662E}"/>
    <cellStyle name="SAPBEXHLevel0X 6 5 8" xfId="11501" xr:uid="{84DDECAE-86AA-425A-AA5D-AA96E89627CD}"/>
    <cellStyle name="SAPBEXHLevel0X 6 5 9" xfId="9988" xr:uid="{66DE257B-5285-4A9B-A088-6211D4912101}"/>
    <cellStyle name="SAPBEXHLevel0X 6 6" xfId="4405" xr:uid="{4C1BA0F2-31A8-4EE3-945E-DC6A582A1415}"/>
    <cellStyle name="SAPBEXHLevel0X 6 7" xfId="5877" xr:uid="{2948295E-6690-4F35-8BC3-A2ACEB07EBA9}"/>
    <cellStyle name="SAPBEXHLevel0X 6 8" xfId="6537" xr:uid="{6380FBA5-1518-461C-88E7-A5927DB83789}"/>
    <cellStyle name="SAPBEXHLevel0X 6 9" xfId="6219" xr:uid="{D59DE27C-B336-472A-AE27-18D2C82E21A2}"/>
    <cellStyle name="SAPBEXHLevel0X 7" xfId="1803" xr:uid="{00000000-0005-0000-0000-000036080000}"/>
    <cellStyle name="SAPBEXHLevel0X 7 10" xfId="9001" xr:uid="{31E6A615-5FE5-4E21-B9E4-C005ED6A254E}"/>
    <cellStyle name="SAPBEXHLevel0X 7 11" xfId="10249" xr:uid="{47ABE30B-3155-4FB0-ABF2-F6DF54CF3396}"/>
    <cellStyle name="SAPBEXHLevel0X 7 12" xfId="11500" xr:uid="{34475DCB-FD07-4830-9542-637E6001C094}"/>
    <cellStyle name="SAPBEXHLevel0X 7 13" xfId="12540" xr:uid="{F5AA11BC-FAC9-46FF-B64A-8C359FC6A27D}"/>
    <cellStyle name="SAPBEXHLevel0X 7 14" xfId="12248" xr:uid="{1B10EE1C-AA32-432C-9A84-AF522FF64C71}"/>
    <cellStyle name="SAPBEXHLevel0X 7 15" xfId="14676" xr:uid="{020F4028-BB16-454B-94A9-767BCBAB74D2}"/>
    <cellStyle name="SAPBEXHLevel0X 7 2" xfId="1804" xr:uid="{00000000-0005-0000-0000-000037080000}"/>
    <cellStyle name="SAPBEXHLevel0X 7 2 10" xfId="13689" xr:uid="{3966B2E6-7F8C-4F68-ABF5-1F38EC3E4C3B}"/>
    <cellStyle name="SAPBEXHLevel0X 7 2 11" xfId="13415" xr:uid="{1DC86BC1-6D28-4FAA-9CFA-60E86276648F}"/>
    <cellStyle name="SAPBEXHLevel0X 7 2 2" xfId="4411" xr:uid="{22E03F14-3D4C-4ED4-B667-B8D733B4E6B9}"/>
    <cellStyle name="SAPBEXHLevel0X 7 2 3" xfId="5883" xr:uid="{7DBC065E-0395-4AB0-B7C5-99210454F319}"/>
    <cellStyle name="SAPBEXHLevel0X 7 2 4" xfId="6534" xr:uid="{C7FDEB0E-CEAF-4CD0-B543-36251298B129}"/>
    <cellStyle name="SAPBEXHLevel0X 7 2 5" xfId="7759" xr:uid="{BA21E2BA-346F-406A-8177-8F02D9B9C680}"/>
    <cellStyle name="SAPBEXHLevel0X 7 2 6" xfId="7307" xr:uid="{571CF0AB-48FA-40E4-ABDB-4F585D93417F}"/>
    <cellStyle name="SAPBEXHLevel0X 7 2 7" xfId="8689" xr:uid="{4EB05D36-6375-46A1-BE21-9701E7CDD073}"/>
    <cellStyle name="SAPBEXHLevel0X 7 2 8" xfId="11499" xr:uid="{3AB2ADB3-B54A-43ED-BCD7-BDE028D5CC12}"/>
    <cellStyle name="SAPBEXHLevel0X 7 2 9" xfId="11163" xr:uid="{B105134A-1547-47E7-89C3-BCD584705992}"/>
    <cellStyle name="SAPBEXHLevel0X 7 3" xfId="1805" xr:uid="{00000000-0005-0000-0000-000038080000}"/>
    <cellStyle name="SAPBEXHLevel0X 7 3 10" xfId="11213" xr:uid="{7BC18EC3-461F-4AF3-81AB-C591705D181C}"/>
    <cellStyle name="SAPBEXHLevel0X 7 3 11" xfId="14675" xr:uid="{3119DB67-9A1B-4869-A012-05FA9C52F38B}"/>
    <cellStyle name="SAPBEXHLevel0X 7 3 2" xfId="4412" xr:uid="{2855F948-9D80-4A13-A170-253F3F5D1E06}"/>
    <cellStyle name="SAPBEXHLevel0X 7 3 3" xfId="5884" xr:uid="{8ACEE1F0-BA59-455E-B84D-46A992B5A03E}"/>
    <cellStyle name="SAPBEXHLevel0X 7 3 4" xfId="4588" xr:uid="{3AD97665-F62B-45EC-811F-0EE338A4DAC1}"/>
    <cellStyle name="SAPBEXHLevel0X 7 3 5" xfId="7758" xr:uid="{2851F15C-C5AD-4869-89AE-98692D886FBB}"/>
    <cellStyle name="SAPBEXHLevel0X 7 3 6" xfId="9000" xr:uid="{EE801850-11A1-4FEA-BF5A-90EFA1AB1F64}"/>
    <cellStyle name="SAPBEXHLevel0X 7 3 7" xfId="10248" xr:uid="{B949387C-19A6-41B0-8CFD-C10EB2EF3B5E}"/>
    <cellStyle name="SAPBEXHLevel0X 7 3 8" xfId="11498" xr:uid="{0D4FEE37-2C7A-438B-8FEB-EBE3A3BB5B5B}"/>
    <cellStyle name="SAPBEXHLevel0X 7 3 9" xfId="12539" xr:uid="{C0693785-6225-4089-B9B3-6CDC7400528F}"/>
    <cellStyle name="SAPBEXHLevel0X 7 4" xfId="1806" xr:uid="{00000000-0005-0000-0000-000039080000}"/>
    <cellStyle name="SAPBEXHLevel0X 7 4 10" xfId="13848" xr:uid="{49D1455D-3853-4DE7-AA9E-F06B76B35FF1}"/>
    <cellStyle name="SAPBEXHLevel0X 7 4 11" xfId="13419" xr:uid="{4B62005A-AAA3-4361-95C1-13AF0AA0A117}"/>
    <cellStyle name="SAPBEXHLevel0X 7 4 2" xfId="4413" xr:uid="{6BC056C9-C730-4610-B9B4-F2FFAE3FB2AE}"/>
    <cellStyle name="SAPBEXHLevel0X 7 4 3" xfId="5885" xr:uid="{C7B63615-860D-4E4E-9E1A-98D5BCCF1424}"/>
    <cellStyle name="SAPBEXHLevel0X 7 4 4" xfId="6715" xr:uid="{DF6657F8-D173-4811-A70B-EE56F82EBE23}"/>
    <cellStyle name="SAPBEXHLevel0X 7 4 5" xfId="7757" xr:uid="{4954C46A-669B-4938-94DC-AB3C50D0C89D}"/>
    <cellStyle name="SAPBEXHLevel0X 7 4 6" xfId="7308" xr:uid="{B4ABDCA1-8CCB-4F77-8D9B-FB7105A2BA7B}"/>
    <cellStyle name="SAPBEXHLevel0X 7 4 7" xfId="8690" xr:uid="{15EDF869-3D9D-4B5E-BC80-32569A6BF218}"/>
    <cellStyle name="SAPBEXHLevel0X 7 4 8" xfId="11497" xr:uid="{C3CFBEE0-EA80-4612-86F1-03B06F5F4286}"/>
    <cellStyle name="SAPBEXHLevel0X 7 4 9" xfId="9987" xr:uid="{3F2BE89E-52A1-4345-A209-6094A5202ED8}"/>
    <cellStyle name="SAPBEXHLevel0X 7 5" xfId="1807" xr:uid="{00000000-0005-0000-0000-00003A080000}"/>
    <cellStyle name="SAPBEXHLevel0X 7 5 10" xfId="12249" xr:uid="{85AAE9C5-B5F9-4FCD-B8B4-B425AA7D002A}"/>
    <cellStyle name="SAPBEXHLevel0X 7 5 11" xfId="14674" xr:uid="{194D6B68-D568-4A14-8DF2-E09D9B2B1EBD}"/>
    <cellStyle name="SAPBEXHLevel0X 7 5 2" xfId="4414" xr:uid="{A2C1A0E5-9382-4ED1-9D4C-FC62A63B3CA6}"/>
    <cellStyle name="SAPBEXHLevel0X 7 5 3" xfId="5886" xr:uid="{DA27DC5E-8B1D-462C-ABE4-3EABECDCF472}"/>
    <cellStyle name="SAPBEXHLevel0X 7 5 4" xfId="4589" xr:uid="{950FDD44-643E-4255-91D3-10204CE40756}"/>
    <cellStyle name="SAPBEXHLevel0X 7 5 5" xfId="7756" xr:uid="{02479CA3-3C39-4CE2-B551-EE7B5565ACD0}"/>
    <cellStyle name="SAPBEXHLevel0X 7 5 6" xfId="8999" xr:uid="{834FC01D-A9D5-4A27-A2D0-405E1D43CEFD}"/>
    <cellStyle name="SAPBEXHLevel0X 7 5 7" xfId="10247" xr:uid="{D759B986-89B4-482D-8622-EEC1A895A657}"/>
    <cellStyle name="SAPBEXHLevel0X 7 5 8" xfId="11496" xr:uid="{5B1B3CBA-DA01-46A0-A525-CF66482C2F7F}"/>
    <cellStyle name="SAPBEXHLevel0X 7 5 9" xfId="12538" xr:uid="{37047691-7F2B-44E4-B1D7-7EEFE77F614E}"/>
    <cellStyle name="SAPBEXHLevel0X 7 6" xfId="4410" xr:uid="{802A413F-7D5B-4AB8-885D-E2D718BA1A8A}"/>
    <cellStyle name="SAPBEXHLevel0X 7 7" xfId="5882" xr:uid="{2DE86BEF-3880-423D-AD6C-F96C1DD9589D}"/>
    <cellStyle name="SAPBEXHLevel0X 7 8" xfId="4587" xr:uid="{7C6F074A-052A-495F-B0EA-EF5F5E12980E}"/>
    <cellStyle name="SAPBEXHLevel0X 7 9" xfId="7760" xr:uid="{50EE83E4-0209-4DBD-92E8-D22F4BB1BFCA}"/>
    <cellStyle name="SAPBEXHLevel0X 8" xfId="1808" xr:uid="{00000000-0005-0000-0000-00003B080000}"/>
    <cellStyle name="SAPBEXHLevel0X 8 10" xfId="11212" xr:uid="{5238BDC7-DF8D-4812-8B0C-CFDB2E013D26}"/>
    <cellStyle name="SAPBEXHLevel0X 8 11" xfId="13448" xr:uid="{EA0D9540-466E-4266-A3FB-D8C67E00BD94}"/>
    <cellStyle name="SAPBEXHLevel0X 8 2" xfId="4415" xr:uid="{F1CCFB1B-9F65-40E0-901D-8A7AC5DC41E2}"/>
    <cellStyle name="SAPBEXHLevel0X 8 3" xfId="5887" xr:uid="{2BB547F1-4453-4A8D-98E3-B2C4FD1A44E6}"/>
    <cellStyle name="SAPBEXHLevel0X 8 4" xfId="4590" xr:uid="{24C52F3B-2CF8-49F0-9108-9FF8040950CF}"/>
    <cellStyle name="SAPBEXHLevel0X 8 5" xfId="7755" xr:uid="{600A90E9-AD57-40EA-82AD-887E70505A76}"/>
    <cellStyle name="SAPBEXHLevel0X 8 6" xfId="7309" xr:uid="{7CC065C5-4CC6-4268-9419-815189892BBA}"/>
    <cellStyle name="SAPBEXHLevel0X 8 7" xfId="7486" xr:uid="{FD92F065-BCD0-4DFF-B573-4CB358FC2FEE}"/>
    <cellStyle name="SAPBEXHLevel0X 8 8" xfId="9767" xr:uid="{7CC10266-D701-43CE-AEB8-082077B71560}"/>
    <cellStyle name="SAPBEXHLevel0X 8 9" xfId="11164" xr:uid="{C00452CD-507B-4FB4-8373-E0242B556F57}"/>
    <cellStyle name="SAPBEXHLevel0X 9" xfId="1809" xr:uid="{00000000-0005-0000-0000-00003C080000}"/>
    <cellStyle name="SAPBEXHLevel0X 9 10" xfId="12338" xr:uid="{B41B82D3-6FCA-4532-A55B-5B45AF864112}"/>
    <cellStyle name="SAPBEXHLevel0X 9 11" xfId="14786" xr:uid="{45AC0E4F-2A3C-4C41-9F80-0DEFC124F8ED}"/>
    <cellStyle name="SAPBEXHLevel0X 9 2" xfId="4416" xr:uid="{D825F5CC-39D3-473E-B1E5-6C5970F292F3}"/>
    <cellStyle name="SAPBEXHLevel0X 9 3" xfId="5888" xr:uid="{E4F8762E-7C4E-434F-A18B-6DE596EF0A4A}"/>
    <cellStyle name="SAPBEXHLevel0X 9 4" xfId="4845" xr:uid="{FABF5E65-E836-4AA2-ACC1-76C04E9654AC}"/>
    <cellStyle name="SAPBEXHLevel0X 9 5" xfId="4783" xr:uid="{3ECDD90C-78D9-49A5-BA6E-7B55ED122EE9}"/>
    <cellStyle name="SAPBEXHLevel0X 9 6" xfId="9187" xr:uid="{E7AE562E-6486-4E59-8109-54F73264D252}"/>
    <cellStyle name="SAPBEXHLevel0X 9 7" xfId="10426" xr:uid="{48C7AEB3-520A-401F-BF06-9E1774CE8213}"/>
    <cellStyle name="SAPBEXHLevel0X 9 8" xfId="11495" xr:uid="{3E9486B3-BFCF-43CD-96DA-C821D2FBE770}"/>
    <cellStyle name="SAPBEXHLevel0X 9 9" xfId="12717" xr:uid="{840C1DFE-B850-464C-88CF-9C93DA10F928}"/>
    <cellStyle name="SAPBEXHLevel0X_gxaccion, 68" xfId="1810" xr:uid="{00000000-0005-0000-0000-00003D080000}"/>
    <cellStyle name="SAPBEXHLevel1" xfId="6" xr:uid="{00000000-0005-0000-0000-00003E080000}"/>
    <cellStyle name="SAPBEXHLevel1 10" xfId="1812" xr:uid="{00000000-0005-0000-0000-00003F080000}"/>
    <cellStyle name="SAPBEXHLevel1 10 10" xfId="11259" xr:uid="{0D52F44F-2F30-4761-8C33-0DB2E4DD2003}"/>
    <cellStyle name="SAPBEXHLevel1 10 11" xfId="13687" xr:uid="{26973299-19BC-41A6-90E7-E887E7219D6F}"/>
    <cellStyle name="SAPBEXHLevel1 10 12" xfId="13523" xr:uid="{BA8A9587-30F5-4596-8316-099F995551FD}"/>
    <cellStyle name="SAPBEXHLevel1 10 2" xfId="5708" xr:uid="{BA034356-D419-44F7-B5BE-696FB13958C9}"/>
    <cellStyle name="SAPBEXHLevel1 10 2 10" xfId="15776" xr:uid="{D26D567C-58F0-4D1F-81FB-3067EAD842BB}"/>
    <cellStyle name="SAPBEXHLevel1 10 2 2" xfId="7177" xr:uid="{50004BEF-86DB-4629-AB7A-B96C132D82C8}"/>
    <cellStyle name="SAPBEXHLevel1 10 2 3" xfId="8398" xr:uid="{163D8A63-40DC-434E-A51F-E82F61A0FE92}"/>
    <cellStyle name="SAPBEXHLevel1 10 2 4" xfId="9650" xr:uid="{A0EB96E2-1340-498D-8754-73C0537149D6}"/>
    <cellStyle name="SAPBEXHLevel1 10 2 5" xfId="10884" xr:uid="{02714506-9187-4B36-8FA3-65F94DF155FD}"/>
    <cellStyle name="SAPBEXHLevel1 10 2 6" xfId="12043" xr:uid="{219109FA-807D-4EB8-B8E2-A5E8E480B701}"/>
    <cellStyle name="SAPBEXHLevel1 10 2 7" xfId="13171" xr:uid="{FFF5FE76-C973-415F-95C0-2C8D40498C8F}"/>
    <cellStyle name="SAPBEXHLevel1 10 2 8" xfId="14278" xr:uid="{AD1604E9-CE24-47A6-8F3C-542C516A6500}"/>
    <cellStyle name="SAPBEXHLevel1 10 2 9" xfId="15184" xr:uid="{536BF25F-4D82-4971-B3C4-42670B752356}"/>
    <cellStyle name="SAPBEXHLevel1 10 3" xfId="4418" xr:uid="{A7F7A443-28FB-4263-BEE9-BBF8362A765D}"/>
    <cellStyle name="SAPBEXHLevel1 10 4" xfId="5890" xr:uid="{AEA80589-74AE-4D37-A323-324D207D9432}"/>
    <cellStyle name="SAPBEXHLevel1 10 5" xfId="6532" xr:uid="{4381286C-4187-4203-84AC-FE7C63C9141B}"/>
    <cellStyle name="SAPBEXHLevel1 10 6" xfId="7754" xr:uid="{CAD8FEC5-BED7-4C15-AFFD-9B1E92B22420}"/>
    <cellStyle name="SAPBEXHLevel1 10 7" xfId="7552" xr:uid="{837E41FA-917D-428E-878C-300A4BA1848C}"/>
    <cellStyle name="SAPBEXHLevel1 10 8" xfId="8795" xr:uid="{8B711F2D-AF68-4311-BA5D-D3C7CF789DD0}"/>
    <cellStyle name="SAPBEXHLevel1 10 9" xfId="9768" xr:uid="{1B7A370E-836E-4098-B642-CF88E3475AE3}"/>
    <cellStyle name="SAPBEXHLevel1 11" xfId="1813" xr:uid="{00000000-0005-0000-0000-000040080000}"/>
    <cellStyle name="SAPBEXHLevel1 11 10" xfId="12537" xr:uid="{AE5E05C9-3230-4442-8FCF-C79A2784199D}"/>
    <cellStyle name="SAPBEXHLevel1 11 11" xfId="13686" xr:uid="{8F09EF12-FAB1-4978-8F26-4D5D629C3966}"/>
    <cellStyle name="SAPBEXHLevel1 11 12" xfId="14673" xr:uid="{5D166BCE-1CB1-44D0-A91F-3D8B3A8F3E11}"/>
    <cellStyle name="SAPBEXHLevel1 11 2" xfId="5709" xr:uid="{52DC7545-B9EE-4D13-BAD0-180DA0EE471F}"/>
    <cellStyle name="SAPBEXHLevel1 11 2 10" xfId="15777" xr:uid="{10488A13-9340-49FB-9E6E-E39EEF81FF83}"/>
    <cellStyle name="SAPBEXHLevel1 11 2 2" xfId="7178" xr:uid="{A9AAF8A1-EAC3-4045-B804-EAF8A359D7D7}"/>
    <cellStyle name="SAPBEXHLevel1 11 2 3" xfId="8399" xr:uid="{BA713210-4D00-4477-A9C4-D673171675F2}"/>
    <cellStyle name="SAPBEXHLevel1 11 2 4" xfId="9651" xr:uid="{8F1508D1-C453-4E35-BCE3-EC763348074F}"/>
    <cellStyle name="SAPBEXHLevel1 11 2 5" xfId="10885" xr:uid="{75DF97B2-D409-406E-A65B-0C5DA4958121}"/>
    <cellStyle name="SAPBEXHLevel1 11 2 6" xfId="12044" xr:uid="{E2A73ACA-57B2-4116-AC12-D8674214FBE2}"/>
    <cellStyle name="SAPBEXHLevel1 11 2 7" xfId="13172" xr:uid="{6E4B4054-5A35-40CB-94EB-CA3C30BA7630}"/>
    <cellStyle name="SAPBEXHLevel1 11 2 8" xfId="14279" xr:uid="{A046ABDF-E00B-4869-9A78-58042543A747}"/>
    <cellStyle name="SAPBEXHLevel1 11 2 9" xfId="15185" xr:uid="{C1042A19-B817-4353-B18A-174BD41EB06A}"/>
    <cellStyle name="SAPBEXHLevel1 11 3" xfId="4419" xr:uid="{A10787A6-A1EB-48F8-8E5C-4716DCD5B66E}"/>
    <cellStyle name="SAPBEXHLevel1 11 4" xfId="5891" xr:uid="{7243C647-92C2-48D8-88E4-6DA7466FC0A7}"/>
    <cellStyle name="SAPBEXHLevel1 11 5" xfId="6531" xr:uid="{EDA3841D-3341-4194-BA71-8573DE286E72}"/>
    <cellStyle name="SAPBEXHLevel1 11 6" xfId="4782" xr:uid="{FB84F9C1-3B66-4FD9-9F59-BBD3CA3C4DBD}"/>
    <cellStyle name="SAPBEXHLevel1 11 7" xfId="8998" xr:uid="{70C1B244-4383-45F0-B057-6236B025012C}"/>
    <cellStyle name="SAPBEXHLevel1 11 8" xfId="10246" xr:uid="{7B58DDFE-F522-47A7-956E-9BF94E792759}"/>
    <cellStyle name="SAPBEXHLevel1 11 9" xfId="11493" xr:uid="{8A081A73-A0E5-41A3-BE9F-8E3A52F1D722}"/>
    <cellStyle name="SAPBEXHLevel1 12" xfId="1814" xr:uid="{00000000-0005-0000-0000-000041080000}"/>
    <cellStyle name="SAPBEXHLevel1 12 10" xfId="12536" xr:uid="{A7796010-12A6-4D01-AEF1-6F2E3169F7EB}"/>
    <cellStyle name="SAPBEXHLevel1 12 11" xfId="13685" xr:uid="{FF57154C-809B-42DF-AE83-6EEF8100E20E}"/>
    <cellStyle name="SAPBEXHLevel1 12 12" xfId="14672" xr:uid="{81370711-87A3-4023-8DA4-E96896E01ED2}"/>
    <cellStyle name="SAPBEXHLevel1 12 2" xfId="5710" xr:uid="{1B2B6AC7-27BB-4FA8-B106-09291CED9E95}"/>
    <cellStyle name="SAPBEXHLevel1 12 2 10" xfId="15778" xr:uid="{B968AB1A-6B3A-4120-829F-23C0647694B9}"/>
    <cellStyle name="SAPBEXHLevel1 12 2 2" xfId="7179" xr:uid="{73457CC4-F5C0-4953-9877-4B33F3F04258}"/>
    <cellStyle name="SAPBEXHLevel1 12 2 3" xfId="8400" xr:uid="{FAC199F0-4E2A-4733-9A30-CB8C0E6DB74A}"/>
    <cellStyle name="SAPBEXHLevel1 12 2 4" xfId="9652" xr:uid="{A7209B71-D4CB-4299-879F-459195262ADB}"/>
    <cellStyle name="SAPBEXHLevel1 12 2 5" xfId="10886" xr:uid="{8393D9D8-1375-4C1E-8420-1F837E434E1F}"/>
    <cellStyle name="SAPBEXHLevel1 12 2 6" xfId="12045" xr:uid="{8DC4149F-BFF3-4FF3-8F4B-F0367AE1CF7B}"/>
    <cellStyle name="SAPBEXHLevel1 12 2 7" xfId="13173" xr:uid="{1142A18C-F92E-406E-BB86-4CCC5624061B}"/>
    <cellStyle name="SAPBEXHLevel1 12 2 8" xfId="14280" xr:uid="{97147ED2-82F1-4D77-B643-E29E48788889}"/>
    <cellStyle name="SAPBEXHLevel1 12 2 9" xfId="15186" xr:uid="{6D1B9402-BC33-4E10-907F-1FBE6D88F57D}"/>
    <cellStyle name="SAPBEXHLevel1 12 3" xfId="4420" xr:uid="{89573209-1D0E-401F-8DAA-4A7070F5A883}"/>
    <cellStyle name="SAPBEXHLevel1 12 4" xfId="5892" xr:uid="{79F51C70-1156-4808-A137-672B953153BC}"/>
    <cellStyle name="SAPBEXHLevel1 12 5" xfId="6530" xr:uid="{2780390E-1575-416A-94C3-FFD9D5D6F362}"/>
    <cellStyle name="SAPBEXHLevel1 12 6" xfId="7753" xr:uid="{DCBC1D3B-6C2D-47DB-8181-AF8CCED97A29}"/>
    <cellStyle name="SAPBEXHLevel1 12 7" xfId="8997" xr:uid="{4EADA6D3-DCF7-49B8-929B-802C687F0FB8}"/>
    <cellStyle name="SAPBEXHLevel1 12 8" xfId="10245" xr:uid="{19813CE8-BA7F-434B-9586-8CEFFAC363E9}"/>
    <cellStyle name="SAPBEXHLevel1 12 9" xfId="9769" xr:uid="{487C03BA-9F5B-44C9-8DB5-E97517BDB6CA}"/>
    <cellStyle name="SAPBEXHLevel1 13" xfId="1815" xr:uid="{00000000-0005-0000-0000-000042080000}"/>
    <cellStyle name="SAPBEXHLevel1 13 10" xfId="12535" xr:uid="{122B7E53-1229-4699-B3F9-02014238BF9B}"/>
    <cellStyle name="SAPBEXHLevel1 13 11" xfId="13684" xr:uid="{169EB93F-FBD8-42A0-997D-86A8D9E6F72C}"/>
    <cellStyle name="SAPBEXHLevel1 13 12" xfId="14671" xr:uid="{6F3205C0-87A1-4E48-908F-F95A796CCD07}"/>
    <cellStyle name="SAPBEXHLevel1 13 2" xfId="5711" xr:uid="{90D1573F-297D-4737-92D2-5B18B218D4D1}"/>
    <cellStyle name="SAPBEXHLevel1 13 2 10" xfId="15779" xr:uid="{075F664C-4F22-4D61-BDB3-738E056A74CA}"/>
    <cellStyle name="SAPBEXHLevel1 13 2 2" xfId="7180" xr:uid="{F8DF781F-A34E-4697-87D2-D5B57738BED4}"/>
    <cellStyle name="SAPBEXHLevel1 13 2 3" xfId="8401" xr:uid="{2BBD4328-981C-410C-BCAB-A295DF35B5E6}"/>
    <cellStyle name="SAPBEXHLevel1 13 2 4" xfId="9653" xr:uid="{D3C44C0C-04B4-4F94-AD57-A7D91B8CDBE1}"/>
    <cellStyle name="SAPBEXHLevel1 13 2 5" xfId="10887" xr:uid="{1ED1536B-1D7C-4E01-9E0B-F79A2DB6204A}"/>
    <cellStyle name="SAPBEXHLevel1 13 2 6" xfId="12046" xr:uid="{B92A82EF-8D12-42EF-AB20-59F489B1AF59}"/>
    <cellStyle name="SAPBEXHLevel1 13 2 7" xfId="13174" xr:uid="{444AFC47-D734-4227-8A8C-A8C8D442DAFD}"/>
    <cellStyle name="SAPBEXHLevel1 13 2 8" xfId="14281" xr:uid="{E9A1C09B-6EA5-41C6-9834-256839E63E0A}"/>
    <cellStyle name="SAPBEXHLevel1 13 2 9" xfId="15187" xr:uid="{91E1EB09-700E-4A88-9CD6-834A293FD7DF}"/>
    <cellStyle name="SAPBEXHLevel1 13 3" xfId="4421" xr:uid="{328D5734-22A7-4E95-848B-11DF5788E238}"/>
    <cellStyle name="SAPBEXHLevel1 13 4" xfId="5893" xr:uid="{EA34BC51-337B-42B3-94D3-4C7A7193BD0D}"/>
    <cellStyle name="SAPBEXHLevel1 13 5" xfId="6529" xr:uid="{62249264-20BA-47D1-BE80-B288D22C95B2}"/>
    <cellStyle name="SAPBEXHLevel1 13 6" xfId="6222" xr:uid="{6298FF2E-2E2E-4C21-A94F-9ED067093FB9}"/>
    <cellStyle name="SAPBEXHLevel1 13 7" xfId="8996" xr:uid="{BC2DD6DD-9F06-438D-865D-8008672486BB}"/>
    <cellStyle name="SAPBEXHLevel1 13 8" xfId="10244" xr:uid="{6D64A4CA-C50B-427A-A0EB-8EBEDDE95815}"/>
    <cellStyle name="SAPBEXHLevel1 13 9" xfId="11601" xr:uid="{A45C9CE6-FB97-4699-8E4A-8E11F5A40E0D}"/>
    <cellStyle name="SAPBEXHLevel1 14" xfId="1811" xr:uid="{00000000-0005-0000-0000-000043080000}"/>
    <cellStyle name="SAPBEXHLevel1 14 10" xfId="13688" xr:uid="{1778DE56-F388-4BB2-961E-9506B6B67AF4}"/>
    <cellStyle name="SAPBEXHLevel1 14 11" xfId="13449" xr:uid="{DDEBF54D-4C1B-429D-824E-08B7F7A8DCD3}"/>
    <cellStyle name="SAPBEXHLevel1 14 2" xfId="4417" xr:uid="{466745AC-129D-4AD4-8E1A-F7A25870EA7B}"/>
    <cellStyle name="SAPBEXHLevel1 14 3" xfId="5889" xr:uid="{D70FB68D-B6AB-44DD-B62E-0E9E30A1B269}"/>
    <cellStyle name="SAPBEXHLevel1 14 4" xfId="6533" xr:uid="{75019565-954A-426D-9097-D0858E216656}"/>
    <cellStyle name="SAPBEXHLevel1 14 5" xfId="6221" xr:uid="{028F49A5-9486-4417-82E9-F3612E4E2746}"/>
    <cellStyle name="SAPBEXHLevel1 14 6" xfId="7310" xr:uid="{F9C68283-F2C3-443E-A2E3-5A8CFF467BD0}"/>
    <cellStyle name="SAPBEXHLevel1 14 7" xfId="7485" xr:uid="{76FE4302-3D28-42E7-8582-582B532FBCA2}"/>
    <cellStyle name="SAPBEXHLevel1 14 8" xfId="11494" xr:uid="{287D46A0-CD04-4152-B3BD-22431EAC7A38}"/>
    <cellStyle name="SAPBEXHLevel1 14 9" xfId="11165" xr:uid="{611F5DF5-287F-4785-8540-08B1349CF422}"/>
    <cellStyle name="SAPBEXHLevel1 15" xfId="2685" xr:uid="{00000000-0005-0000-0000-000044080000}"/>
    <cellStyle name="SAPBEXHLevel1 16" xfId="2759" xr:uid="{00000000-0005-0000-0000-000045080000}"/>
    <cellStyle name="SAPBEXHLevel1 17" xfId="2774" xr:uid="{00613B0C-A691-456A-A0C0-0B31485238E0}"/>
    <cellStyle name="SAPBEXHLevel1 18" xfId="2819" xr:uid="{462C76AA-465D-4213-AD20-36508A476ABE}"/>
    <cellStyle name="SAPBEXHLevel1 19" xfId="2828" xr:uid="{BBEB7A07-E6F9-452D-9F3A-60B224C0074F}"/>
    <cellStyle name="SAPBEXHLevel1 2" xfId="54" xr:uid="{00000000-0005-0000-0000-000046080000}"/>
    <cellStyle name="SAPBEXHLevel1 2 10" xfId="11295" xr:uid="{CF4E27CC-D670-4D37-9C38-F17C7183C89D}"/>
    <cellStyle name="SAPBEXHLevel1 2 11" xfId="12374" xr:uid="{A60C87C5-F5F4-4869-82C7-EDC108CE11FE}"/>
    <cellStyle name="SAPBEXHLevel1 2 12" xfId="12291" xr:uid="{EAC127AF-D28C-47B8-BC2F-63E43BE3AF94}"/>
    <cellStyle name="SAPBEXHLevel1 2 13" xfId="14545" xr:uid="{A6D74CF1-91C1-4E49-86D8-D6E91B9EDE74}"/>
    <cellStyle name="SAPBEXHLevel1 2 2" xfId="1816" xr:uid="{00000000-0005-0000-0000-000047080000}"/>
    <cellStyle name="SAPBEXHLevel1 2 2 10" xfId="12534" xr:uid="{60967561-79B5-4833-8B9E-740773FFFFDA}"/>
    <cellStyle name="SAPBEXHLevel1 2 2 11" xfId="13683" xr:uid="{795D8A60-8E7D-45EE-8913-0FAC53BA5699}"/>
    <cellStyle name="SAPBEXHLevel1 2 2 12" xfId="14670" xr:uid="{3E9500A4-493C-4766-9E2B-168389BDA3F3}"/>
    <cellStyle name="SAPBEXHLevel1 2 2 2" xfId="1817" xr:uid="{00000000-0005-0000-0000-000048080000}"/>
    <cellStyle name="SAPBEXHLevel1 2 2 2 10" xfId="12533" xr:uid="{5DE7BEE9-4D80-4429-8162-F24AA4221AE0}"/>
    <cellStyle name="SAPBEXHLevel1 2 2 2 11" xfId="13682" xr:uid="{6A9E584C-4C21-4580-8092-B4E22AE5FF84}"/>
    <cellStyle name="SAPBEXHLevel1 2 2 2 12" xfId="14669" xr:uid="{E77412CB-56F7-4F96-98C0-E158948E79CD}"/>
    <cellStyle name="SAPBEXHLevel1 2 2 2 2" xfId="5713" xr:uid="{551FEBB4-4F7A-48CC-80B3-B9452EADDC12}"/>
    <cellStyle name="SAPBEXHLevel1 2 2 2 2 10" xfId="15781" xr:uid="{AEB5B987-FFB8-4A99-80E1-E6E512554490}"/>
    <cellStyle name="SAPBEXHLevel1 2 2 2 2 2" xfId="7182" xr:uid="{1B6F1BB5-2126-4809-8AA0-2258F0E39749}"/>
    <cellStyle name="SAPBEXHLevel1 2 2 2 2 3" xfId="8403" xr:uid="{687D3EDE-E145-4C16-A4BE-6DADCDD9553F}"/>
    <cellStyle name="SAPBEXHLevel1 2 2 2 2 4" xfId="9655" xr:uid="{304657C8-1B0D-4835-B97F-341FB2CF3F75}"/>
    <cellStyle name="SAPBEXHLevel1 2 2 2 2 5" xfId="10889" xr:uid="{5B065530-4218-4188-BF1C-5CF10A54C5BC}"/>
    <cellStyle name="SAPBEXHLevel1 2 2 2 2 6" xfId="12048" xr:uid="{30B3AB88-54F2-478F-B451-3247C4029A57}"/>
    <cellStyle name="SAPBEXHLevel1 2 2 2 2 7" xfId="13176" xr:uid="{4DDAA161-C243-49BB-983A-3B15DC06C081}"/>
    <cellStyle name="SAPBEXHLevel1 2 2 2 2 8" xfId="14283" xr:uid="{D5605767-7669-42C5-8644-D438C52E6682}"/>
    <cellStyle name="SAPBEXHLevel1 2 2 2 2 9" xfId="15189" xr:uid="{07121E3D-305E-494C-961E-61C035006C4C}"/>
    <cellStyle name="SAPBEXHLevel1 2 2 2 3" xfId="4423" xr:uid="{53FCBDBF-5B47-42B7-9280-ACA64652B177}"/>
    <cellStyle name="SAPBEXHLevel1 2 2 2 4" xfId="5895" xr:uid="{44C46B25-D0F5-44CF-AF49-4621B0DF986D}"/>
    <cellStyle name="SAPBEXHLevel1 2 2 2 5" xfId="6527" xr:uid="{E338FD94-2B96-405D-A929-E6FC927284EF}"/>
    <cellStyle name="SAPBEXHLevel1 2 2 2 6" xfId="6223" xr:uid="{55509954-32F9-482F-9F4A-F55375409A69}"/>
    <cellStyle name="SAPBEXHLevel1 2 2 2 7" xfId="8994" xr:uid="{5DF2B54E-49E3-4483-B47F-29DC94FC3F70}"/>
    <cellStyle name="SAPBEXHLevel1 2 2 2 8" xfId="10242" xr:uid="{24878AF7-132A-41A3-AAA8-F567149F39AA}"/>
    <cellStyle name="SAPBEXHLevel1 2 2 2 9" xfId="9771" xr:uid="{4B2B7BAA-8141-4F57-AEF6-FE6184F89AFF}"/>
    <cellStyle name="SAPBEXHLevel1 2 2 3" xfId="4422" xr:uid="{E6430B78-43BE-4223-B27B-3D4424C7DB14}"/>
    <cellStyle name="SAPBEXHLevel1 2 2 4" xfId="5894" xr:uid="{7166C1BE-435F-4BA8-8322-38990B9D7174}"/>
    <cellStyle name="SAPBEXHLevel1 2 2 5" xfId="6528" xr:uid="{FD8698CE-8D12-4A65-B467-F069375B938F}"/>
    <cellStyle name="SAPBEXHLevel1 2 2 6" xfId="7934" xr:uid="{01E98469-8E74-4DAB-91F2-EB9A2E1557AA}"/>
    <cellStyle name="SAPBEXHLevel1 2 2 7" xfId="8995" xr:uid="{633CEC1E-13CF-4425-84B8-2DF9BE0A3B51}"/>
    <cellStyle name="SAPBEXHLevel1 2 2 8" xfId="10243" xr:uid="{CE46970D-FE09-4D81-A063-D91F89C8CFCF}"/>
    <cellStyle name="SAPBEXHLevel1 2 2 9" xfId="9770" xr:uid="{6521DCCF-6031-4076-8C32-52AC8E1C3C9C}"/>
    <cellStyle name="SAPBEXHLevel1 2 3" xfId="5712" xr:uid="{63FC1381-818F-4D05-BDEF-E5D169BB80FF}"/>
    <cellStyle name="SAPBEXHLevel1 2 3 10" xfId="15780" xr:uid="{9B091AC7-471D-4648-8A2B-6A4048D6003D}"/>
    <cellStyle name="SAPBEXHLevel1 2 3 2" xfId="7181" xr:uid="{F882EEFB-9035-41E0-B1A4-A9C587777955}"/>
    <cellStyle name="SAPBEXHLevel1 2 3 3" xfId="8402" xr:uid="{364D496F-3DDB-4CEA-8F19-EF4A22ACDF91}"/>
    <cellStyle name="SAPBEXHLevel1 2 3 4" xfId="9654" xr:uid="{76DA4101-3548-4FDC-BD6F-C033482A80CA}"/>
    <cellStyle name="SAPBEXHLevel1 2 3 5" xfId="10888" xr:uid="{E2C76CEA-CB5E-4AF3-839F-8F1AD22379B6}"/>
    <cellStyle name="SAPBEXHLevel1 2 3 6" xfId="12047" xr:uid="{6FA6F73A-272F-4D97-96D5-5F6CDD886B80}"/>
    <cellStyle name="SAPBEXHLevel1 2 3 7" xfId="13175" xr:uid="{54FD56CF-2099-49A5-9037-1F443E1C94EE}"/>
    <cellStyle name="SAPBEXHLevel1 2 3 8" xfId="14282" xr:uid="{3023BB4C-8273-4ECC-B2C3-BCA9898B9011}"/>
    <cellStyle name="SAPBEXHLevel1 2 3 9" xfId="15188" xr:uid="{711D4E45-6262-4CB2-8EAA-996573C218EC}"/>
    <cellStyle name="SAPBEXHLevel1 2 4" xfId="3051" xr:uid="{14FF02AD-29C4-43EB-9965-704F0D03610C}"/>
    <cellStyle name="SAPBEXHLevel1 2 5" xfId="4883" xr:uid="{92B3CFB2-9039-41CC-9DE3-32948CCC5E92}"/>
    <cellStyle name="SAPBEXHLevel1 2 6" xfId="4775" xr:uid="{BD66C84B-EEC7-4DC5-B253-B20DC5DF1C52}"/>
    <cellStyle name="SAPBEXHLevel1 2 7" xfId="7587" xr:uid="{D0B43F68-DC93-4171-951F-EAC758956F8A}"/>
    <cellStyle name="SAPBEXHLevel1 2 8" xfId="8832" xr:uid="{A10920F1-CBD8-4A69-8629-A2902502DFC2}"/>
    <cellStyle name="SAPBEXHLevel1 2 9" xfId="10079" xr:uid="{0E920D51-A66C-43B0-B547-A28EEB8ACADA}"/>
    <cellStyle name="SAPBEXHLevel1 20" xfId="2894" xr:uid="{ECF8644D-2335-4A9A-B043-BF26E27B411C}"/>
    <cellStyle name="SAPBEXHLevel1 21" xfId="2938" xr:uid="{C64FCB32-8FF4-4369-B102-6ECC68EF3BB5}"/>
    <cellStyle name="SAPBEXHLevel1 22" xfId="2982" xr:uid="{539F5484-2ECA-4D36-BAF5-F2BB2384EF2B}"/>
    <cellStyle name="SAPBEXHLevel1 23" xfId="3005" xr:uid="{D9909D77-8327-4155-8724-E84EF2C66A68}"/>
    <cellStyle name="SAPBEXHLevel1 24" xfId="15893" xr:uid="{F8C64646-5208-4C38-8C3C-0C2C80E5BFDD}"/>
    <cellStyle name="SAPBEXHLevel1 3" xfId="1818" xr:uid="{00000000-0005-0000-0000-000049080000}"/>
    <cellStyle name="SAPBEXHLevel1 3 10" xfId="12532" xr:uid="{6E9411EC-3D8C-4435-ABE1-1C8B06622253}"/>
    <cellStyle name="SAPBEXHLevel1 3 11" xfId="12250" xr:uid="{C58F0B6F-F3A5-4B8F-9540-32D59678FE52}"/>
    <cellStyle name="SAPBEXHLevel1 3 12" xfId="14668" xr:uid="{505D4429-BE82-4825-B489-3139175C0194}"/>
    <cellStyle name="SAPBEXHLevel1 3 2" xfId="5714" xr:uid="{5D2511B1-074A-4622-BB91-14CF49C714FF}"/>
    <cellStyle name="SAPBEXHLevel1 3 2 10" xfId="15782" xr:uid="{1F8EBB54-0B6C-419F-BB89-556F955DAFE6}"/>
    <cellStyle name="SAPBEXHLevel1 3 2 2" xfId="7183" xr:uid="{78B3D40C-8336-49CC-A4FD-C4B688CBDCEC}"/>
    <cellStyle name="SAPBEXHLevel1 3 2 3" xfId="8404" xr:uid="{FC543AB0-38CB-447D-B0D2-97D57D2669E9}"/>
    <cellStyle name="SAPBEXHLevel1 3 2 4" xfId="9656" xr:uid="{F1897AFC-CA52-46EC-A77B-6C240E602BC8}"/>
    <cellStyle name="SAPBEXHLevel1 3 2 5" xfId="10890" xr:uid="{7D579471-6ED4-4F7F-ACEC-3D67EDC18789}"/>
    <cellStyle name="SAPBEXHLevel1 3 2 6" xfId="12049" xr:uid="{A882D9E8-7549-4AC2-943A-9F2ADFCE436F}"/>
    <cellStyle name="SAPBEXHLevel1 3 2 7" xfId="13177" xr:uid="{85D76657-64BB-404D-B652-60A903FB5356}"/>
    <cellStyle name="SAPBEXHLevel1 3 2 8" xfId="14284" xr:uid="{C70E9D92-A0F4-4BF2-B537-250560A490C2}"/>
    <cellStyle name="SAPBEXHLevel1 3 2 9" xfId="15190" xr:uid="{1B21DFBA-40C7-494C-8D01-153B08BEEE77}"/>
    <cellStyle name="SAPBEXHLevel1 3 3" xfId="4424" xr:uid="{854A355A-1530-4796-9E31-B7C458EF8874}"/>
    <cellStyle name="SAPBEXHLevel1 3 4" xfId="5896" xr:uid="{296C2886-985B-4447-BC76-7AD4699DD9F6}"/>
    <cellStyle name="SAPBEXHLevel1 3 5" xfId="4591" xr:uid="{97448E7B-EC01-44CC-860D-B249E0043369}"/>
    <cellStyle name="SAPBEXHLevel1 3 6" xfId="6224" xr:uid="{CFF35C86-5650-483E-A9F2-08BC0184F10D}"/>
    <cellStyle name="SAPBEXHLevel1 3 7" xfId="8993" xr:uid="{888651BF-9C9C-49C0-943D-E2DE6EAFDFD1}"/>
    <cellStyle name="SAPBEXHLevel1 3 8" xfId="10241" xr:uid="{E12EC549-1E90-434E-8EA9-AF08A43D1D96}"/>
    <cellStyle name="SAPBEXHLevel1 3 9" xfId="10036" xr:uid="{B689660D-5D36-4B0B-94FF-D36BED011662}"/>
    <cellStyle name="SAPBEXHLevel1 4" xfId="1819" xr:uid="{00000000-0005-0000-0000-00004A080000}"/>
    <cellStyle name="SAPBEXHLevel1 4 10" xfId="12531" xr:uid="{DA21B72B-A527-4E53-9CE9-9223BE5CC6DB}"/>
    <cellStyle name="SAPBEXHLevel1 4 11" xfId="13681" xr:uid="{372440FA-B592-4B7C-AC13-1919A0878DB1}"/>
    <cellStyle name="SAPBEXHLevel1 4 12" xfId="14667" xr:uid="{656BC73D-1752-471C-B2CE-C443DBCE1DF0}"/>
    <cellStyle name="SAPBEXHLevel1 4 2" xfId="5715" xr:uid="{8CE4E97A-3C9A-4100-955A-538CAEFDAE4E}"/>
    <cellStyle name="SAPBEXHLevel1 4 2 10" xfId="15783" xr:uid="{0B6DB075-3CAA-48AB-A5CA-55135E2966CE}"/>
    <cellStyle name="SAPBEXHLevel1 4 2 2" xfId="7184" xr:uid="{3ED2661C-9427-419F-B962-CC52D4E1013F}"/>
    <cellStyle name="SAPBEXHLevel1 4 2 3" xfId="8405" xr:uid="{2ACFA27F-78D4-4B9A-BFB7-70533C91F50D}"/>
    <cellStyle name="SAPBEXHLevel1 4 2 4" xfId="9657" xr:uid="{A414F0D1-E3AF-4898-AA4E-6F715FDA05E8}"/>
    <cellStyle name="SAPBEXHLevel1 4 2 5" xfId="10891" xr:uid="{39A60268-FF1C-4E4C-A7A1-DD4DD766026F}"/>
    <cellStyle name="SAPBEXHLevel1 4 2 6" xfId="12050" xr:uid="{BD25C8E6-1AF7-4A5B-B840-6D9CB45E2B48}"/>
    <cellStyle name="SAPBEXHLevel1 4 2 7" xfId="13178" xr:uid="{BF54A662-18E6-4198-8DB5-3DD47964D332}"/>
    <cellStyle name="SAPBEXHLevel1 4 2 8" xfId="14285" xr:uid="{2B6A672F-A759-43D3-8848-718812243AEC}"/>
    <cellStyle name="SAPBEXHLevel1 4 2 9" xfId="15191" xr:uid="{87A7E62A-3D9E-4AD2-BCAE-A78EADF93D7B}"/>
    <cellStyle name="SAPBEXHLevel1 4 3" xfId="4425" xr:uid="{D8857B46-77C0-42EF-BAC0-5FBFA1C5EB4C}"/>
    <cellStyle name="SAPBEXHLevel1 4 4" xfId="5897" xr:uid="{6ACDBE2E-B6DF-42FB-8DEA-E9BCC2A43D07}"/>
    <cellStyle name="SAPBEXHLevel1 4 5" xfId="6526" xr:uid="{95CB0CB2-8FC3-4E0B-9809-B35E5A311216}"/>
    <cellStyle name="SAPBEXHLevel1 4 6" xfId="6327" xr:uid="{AB01A059-61F6-4C48-B9B9-3E9390EB6297}"/>
    <cellStyle name="SAPBEXHLevel1 4 7" xfId="8992" xr:uid="{12577F33-73CB-4B55-8FCC-61984AF2628D}"/>
    <cellStyle name="SAPBEXHLevel1 4 8" xfId="10240" xr:uid="{25C97001-A0A9-434D-B585-41A14D2FEE67}"/>
    <cellStyle name="SAPBEXHLevel1 4 9" xfId="11492" xr:uid="{87D24151-5CB1-4CF7-8CFB-0707BB9FECDF}"/>
    <cellStyle name="SAPBEXHLevel1 5" xfId="1820" xr:uid="{00000000-0005-0000-0000-00004B080000}"/>
    <cellStyle name="SAPBEXHLevel1 5 10" xfId="12530" xr:uid="{AF6A50D1-47DC-4E27-B36A-6717E6C9F6B9}"/>
    <cellStyle name="SAPBEXHLevel1 5 11" xfId="12251" xr:uid="{D94E1F39-B7CE-4838-9AC2-4B11E4CD17BE}"/>
    <cellStyle name="SAPBEXHLevel1 5 12" xfId="14666" xr:uid="{63882F6B-7BC7-4065-AAB5-29CAC1C7AF96}"/>
    <cellStyle name="SAPBEXHLevel1 5 2" xfId="5716" xr:uid="{77F626B4-AA7F-4FC8-A0C1-E9520187E181}"/>
    <cellStyle name="SAPBEXHLevel1 5 2 10" xfId="15784" xr:uid="{42FB5165-4A4A-4BB1-8D27-11AA68688A86}"/>
    <cellStyle name="SAPBEXHLevel1 5 2 2" xfId="7185" xr:uid="{FFDB8267-78FA-4322-BA11-34F056FF8924}"/>
    <cellStyle name="SAPBEXHLevel1 5 2 3" xfId="8406" xr:uid="{7A9174D1-C7EE-45D0-B7A0-5F9D56816B4F}"/>
    <cellStyle name="SAPBEXHLevel1 5 2 4" xfId="9658" xr:uid="{53D82D82-790E-42FA-86E4-20BEAF961D33}"/>
    <cellStyle name="SAPBEXHLevel1 5 2 5" xfId="10892" xr:uid="{75772983-F39B-465E-A693-AEBD906C0F8F}"/>
    <cellStyle name="SAPBEXHLevel1 5 2 6" xfId="12051" xr:uid="{09339A93-5E32-4514-A6EB-1864459D2DB1}"/>
    <cellStyle name="SAPBEXHLevel1 5 2 7" xfId="13179" xr:uid="{1234B910-07C3-4A02-911F-6A1D8489A131}"/>
    <cellStyle name="SAPBEXHLevel1 5 2 8" xfId="14286" xr:uid="{4768AD6F-6138-441B-88F7-E7906A7864E4}"/>
    <cellStyle name="SAPBEXHLevel1 5 2 9" xfId="15192" xr:uid="{ED5BB16A-93D3-480B-965F-92F6D00975DF}"/>
    <cellStyle name="SAPBEXHLevel1 5 3" xfId="4426" xr:uid="{D541E24C-A323-4043-BF64-4C027F7E06B4}"/>
    <cellStyle name="SAPBEXHLevel1 5 4" xfId="5898" xr:uid="{AF7B3A09-20DC-4249-990F-5A555C43F8CD}"/>
    <cellStyle name="SAPBEXHLevel1 5 5" xfId="4592" xr:uid="{AAF3FEE7-66DA-4E52-B748-0435CC5F6B86}"/>
    <cellStyle name="SAPBEXHLevel1 5 6" xfId="7752" xr:uid="{806EF23B-F257-441D-B0C6-276209BC38E3}"/>
    <cellStyle name="SAPBEXHLevel1 5 7" xfId="8991" xr:uid="{B59E570C-3C45-4664-80B7-171F42C93166}"/>
    <cellStyle name="SAPBEXHLevel1 5 8" xfId="10239" xr:uid="{F3B8110F-BDD3-4B43-B5B4-AE999571EE5A}"/>
    <cellStyle name="SAPBEXHLevel1 5 9" xfId="11491" xr:uid="{E1101D81-21B0-41CB-802C-01D9CB19DDEF}"/>
    <cellStyle name="SAPBEXHLevel1 6" xfId="1821" xr:uid="{00000000-0005-0000-0000-00004C080000}"/>
    <cellStyle name="SAPBEXHLevel1 6 10" xfId="11166" xr:uid="{FC2CDABD-8DDC-4ECD-87C1-E8E994A4107D}"/>
    <cellStyle name="SAPBEXHLevel1 6 11" xfId="13680" xr:uid="{BE527BA9-5082-47FE-B88E-D936444A81A7}"/>
    <cellStyle name="SAPBEXHLevel1 6 12" xfId="12295" xr:uid="{00A57A68-DB2D-4A2A-8514-3A567445326B}"/>
    <cellStyle name="SAPBEXHLevel1 6 2" xfId="5717" xr:uid="{3834382B-F15A-4F52-AF4E-1B607DB33EA4}"/>
    <cellStyle name="SAPBEXHLevel1 6 2 10" xfId="15785" xr:uid="{52867635-E2C0-4106-9FD0-0C3BAE43DCA1}"/>
    <cellStyle name="SAPBEXHLevel1 6 2 2" xfId="7186" xr:uid="{24D0EE37-BD6F-4371-9269-1705FE33A2DF}"/>
    <cellStyle name="SAPBEXHLevel1 6 2 3" xfId="8407" xr:uid="{3FC7B001-85C1-4AAC-888A-0A2C6736F4DF}"/>
    <cellStyle name="SAPBEXHLevel1 6 2 4" xfId="9659" xr:uid="{0869D966-5624-40E6-AF66-A90EEC248738}"/>
    <cellStyle name="SAPBEXHLevel1 6 2 5" xfId="10893" xr:uid="{D7E38F68-7F5B-4C17-9882-2D279E321835}"/>
    <cellStyle name="SAPBEXHLevel1 6 2 6" xfId="12052" xr:uid="{0AE0AB16-7F60-42C9-82B6-7B4C888BA5F1}"/>
    <cellStyle name="SAPBEXHLevel1 6 2 7" xfId="13180" xr:uid="{CE27638C-0464-47C7-90F1-2DDB8F4DDD63}"/>
    <cellStyle name="SAPBEXHLevel1 6 2 8" xfId="14287" xr:uid="{5C2E9024-261C-45AC-B5B5-6E7F3B73B238}"/>
    <cellStyle name="SAPBEXHLevel1 6 2 9" xfId="15193" xr:uid="{08DC7B9F-77E8-4287-A7BF-58DAD1E581F0}"/>
    <cellStyle name="SAPBEXHLevel1 6 3" xfId="4427" xr:uid="{7CFEE5AE-B355-4AB9-9BA9-DF53193E06FE}"/>
    <cellStyle name="SAPBEXHLevel1 6 4" xfId="5899" xr:uid="{D5E19C14-B9AC-4F71-9434-ED30C0E25185}"/>
    <cellStyle name="SAPBEXHLevel1 6 5" xfId="6525" xr:uid="{2660AA12-2A59-406D-B09E-B4588549ABE5}"/>
    <cellStyle name="SAPBEXHLevel1 6 6" xfId="6328" xr:uid="{EA925917-D8B2-4EAC-8C1F-22DAB653F078}"/>
    <cellStyle name="SAPBEXHLevel1 6 7" xfId="7311" xr:uid="{E9108200-DF50-4969-9C71-7A51FC7539E7}"/>
    <cellStyle name="SAPBEXHLevel1 6 8" xfId="8691" xr:uid="{4C2AE8C0-33D9-4D94-A980-838FB9AD2895}"/>
    <cellStyle name="SAPBEXHLevel1 6 9" xfId="11490" xr:uid="{F45DDF4F-C9E1-4EA1-B596-75C1DED69BA2}"/>
    <cellStyle name="SAPBEXHLevel1 7" xfId="1822" xr:uid="{00000000-0005-0000-0000-00004D080000}"/>
    <cellStyle name="SAPBEXHLevel1 7 10" xfId="12529" xr:uid="{8CD644DB-4EEF-4779-A202-92E9EFFE0A03}"/>
    <cellStyle name="SAPBEXHLevel1 7 11" xfId="12252" xr:uid="{51685556-B30F-4C2F-AF01-6BF3AB036063}"/>
    <cellStyle name="SAPBEXHLevel1 7 12" xfId="14665" xr:uid="{93435C56-74D3-4B56-83BB-301C7F76F9B8}"/>
    <cellStyle name="SAPBEXHLevel1 7 2" xfId="5718" xr:uid="{31B4B5B5-EBA6-4228-909D-3A5510AFB69D}"/>
    <cellStyle name="SAPBEXHLevel1 7 2 10" xfId="15786" xr:uid="{49D8774F-C4EE-4E50-A6D4-D5060C04B3E4}"/>
    <cellStyle name="SAPBEXHLevel1 7 2 2" xfId="7187" xr:uid="{C701A294-7E54-4400-B7F5-B12B9583D37E}"/>
    <cellStyle name="SAPBEXHLevel1 7 2 3" xfId="8408" xr:uid="{63A391E2-8206-4CF5-B21D-A58CFBEEB436}"/>
    <cellStyle name="SAPBEXHLevel1 7 2 4" xfId="9660" xr:uid="{AD1E3012-9580-46AD-AEDD-07FB82B53AAC}"/>
    <cellStyle name="SAPBEXHLevel1 7 2 5" xfId="10894" xr:uid="{D31B7EB3-455D-47C3-A379-D28DE1A96291}"/>
    <cellStyle name="SAPBEXHLevel1 7 2 6" xfId="12053" xr:uid="{917CCBEF-66F6-4EAF-9A8D-6D40D03AB736}"/>
    <cellStyle name="SAPBEXHLevel1 7 2 7" xfId="13181" xr:uid="{BD66D46E-51C2-4F17-B909-729CAEF92022}"/>
    <cellStyle name="SAPBEXHLevel1 7 2 8" xfId="14288" xr:uid="{338BB883-6E58-450C-B28D-BEF48DBC583E}"/>
    <cellStyle name="SAPBEXHLevel1 7 2 9" xfId="15194" xr:uid="{88D715D8-021C-4BB4-B101-2398735428AF}"/>
    <cellStyle name="SAPBEXHLevel1 7 3" xfId="4428" xr:uid="{BB4C7EA1-0E15-4C98-8893-465C97C8B0F4}"/>
    <cellStyle name="SAPBEXHLevel1 7 4" xfId="5900" xr:uid="{BA92A248-919E-4AD1-B950-BEFBB2AA0335}"/>
    <cellStyle name="SAPBEXHLevel1 7 5" xfId="4593" xr:uid="{0B2907F7-8B21-43D3-B796-0706C718E177}"/>
    <cellStyle name="SAPBEXHLevel1 7 6" xfId="6329" xr:uid="{1A49907F-7698-42D3-8044-4F2A6F40718B}"/>
    <cellStyle name="SAPBEXHLevel1 7 7" xfId="8990" xr:uid="{F362E38E-22F8-4BA9-92A1-0768674FD1CA}"/>
    <cellStyle name="SAPBEXHLevel1 7 8" xfId="10238" xr:uid="{38E2BFCD-8D26-4394-8AFE-AD4906C2B1D6}"/>
    <cellStyle name="SAPBEXHLevel1 7 9" xfId="11489" xr:uid="{41319EB8-9E2A-41AB-9FD5-89C066E12AB2}"/>
    <cellStyle name="SAPBEXHLevel1 8" xfId="1823" xr:uid="{00000000-0005-0000-0000-00004E080000}"/>
    <cellStyle name="SAPBEXHLevel1 8 10" xfId="11167" xr:uid="{219CF542-F637-48C5-8CD1-D6E5B87D5995}"/>
    <cellStyle name="SAPBEXHLevel1 8 11" xfId="13679" xr:uid="{9B7F203E-AB69-4A9F-BF7A-6AE1FE65C9F4}"/>
    <cellStyle name="SAPBEXHLevel1 8 12" xfId="13450" xr:uid="{8B5ACD1E-A367-483B-B775-9F2C72BB29EF}"/>
    <cellStyle name="SAPBEXHLevel1 8 2" xfId="5719" xr:uid="{F5B7D935-9E15-4A4E-8EEA-0163A78471AA}"/>
    <cellStyle name="SAPBEXHLevel1 8 2 10" xfId="15787" xr:uid="{DB827BFF-CE0E-4A0E-8796-E1448D2E1A05}"/>
    <cellStyle name="SAPBEXHLevel1 8 2 2" xfId="7188" xr:uid="{4D5E8D25-9239-45AD-9A40-995C9AC7AA5F}"/>
    <cellStyle name="SAPBEXHLevel1 8 2 3" xfId="8409" xr:uid="{D7254308-9849-406A-BE7C-4FEE7B212C01}"/>
    <cellStyle name="SAPBEXHLevel1 8 2 4" xfId="9661" xr:uid="{52279A0C-72A9-4EBA-80D6-F2D08C857A99}"/>
    <cellStyle name="SAPBEXHLevel1 8 2 5" xfId="10895" xr:uid="{7ECA70EF-19B3-4987-9546-F425D8115372}"/>
    <cellStyle name="SAPBEXHLevel1 8 2 6" xfId="12054" xr:uid="{831CD69C-3213-4AA6-973A-DB30E10FC4D0}"/>
    <cellStyle name="SAPBEXHLevel1 8 2 7" xfId="13182" xr:uid="{55B68F3D-07B0-46BD-91FD-D155B3DBA11F}"/>
    <cellStyle name="SAPBEXHLevel1 8 2 8" xfId="14289" xr:uid="{7D29E94F-3B55-47ED-9815-A92ED6E45F70}"/>
    <cellStyle name="SAPBEXHLevel1 8 2 9" xfId="15195" xr:uid="{CED529F4-61A9-478A-9B92-4BBD81206D69}"/>
    <cellStyle name="SAPBEXHLevel1 8 3" xfId="4429" xr:uid="{7FE8E2C9-FF7F-4113-A814-3DA7088B034D}"/>
    <cellStyle name="SAPBEXHLevel1 8 4" xfId="5901" xr:uid="{4ED62048-80FE-4589-A192-E27FBE79C6F5}"/>
    <cellStyle name="SAPBEXHLevel1 8 5" xfId="6524" xr:uid="{569E4E31-B11C-419D-AFD2-683ABE5DFAB3}"/>
    <cellStyle name="SAPBEXHLevel1 8 6" xfId="6330" xr:uid="{5867A229-EBB1-46BB-BBC8-E76C5A979347}"/>
    <cellStyle name="SAPBEXHLevel1 8 7" xfId="7312" xr:uid="{57F1E712-F0EC-4F0A-B5AB-93192B09EB27}"/>
    <cellStyle name="SAPBEXHLevel1 8 8" xfId="8692" xr:uid="{D35760FB-396F-4CAE-B994-55D363B50039}"/>
    <cellStyle name="SAPBEXHLevel1 8 9" xfId="11488" xr:uid="{FE51A9D2-3C25-44B6-90A7-56C77ADC9350}"/>
    <cellStyle name="SAPBEXHLevel1 9" xfId="1824" xr:uid="{00000000-0005-0000-0000-00004F080000}"/>
    <cellStyle name="SAPBEXHLevel1 9 10" xfId="12528" xr:uid="{D97270AF-DE0E-46F8-98F7-C0D784B843D2}"/>
    <cellStyle name="SAPBEXHLevel1 9 11" xfId="12253" xr:uid="{C7DB16F3-510C-46AD-9467-7DE3C94D4E10}"/>
    <cellStyle name="SAPBEXHLevel1 9 12" xfId="14664" xr:uid="{FD3478BD-830C-49E5-A1B2-ED0BC8D2846D}"/>
    <cellStyle name="SAPBEXHLevel1 9 2" xfId="5720" xr:uid="{8F48EB52-865A-45EA-874F-33D9E3062B0B}"/>
    <cellStyle name="SAPBEXHLevel1 9 2 10" xfId="15788" xr:uid="{700235D3-A4E6-4D82-AE48-C9CA8B88EC6C}"/>
    <cellStyle name="SAPBEXHLevel1 9 2 2" xfId="7189" xr:uid="{5ECB5E8D-289E-4ACF-9767-9E579A901320}"/>
    <cellStyle name="SAPBEXHLevel1 9 2 3" xfId="8410" xr:uid="{25A89DEA-A8B6-4AB3-B977-3549B62BCEEE}"/>
    <cellStyle name="SAPBEXHLevel1 9 2 4" xfId="9662" xr:uid="{9D6193DA-4FFE-4D1C-80A6-B99EB835AA74}"/>
    <cellStyle name="SAPBEXHLevel1 9 2 5" xfId="10896" xr:uid="{2A1D594D-5DF9-47F1-B7AC-888040F43E6E}"/>
    <cellStyle name="SAPBEXHLevel1 9 2 6" xfId="12055" xr:uid="{D8523A6D-3E54-408E-AF85-37079D69CF4D}"/>
    <cellStyle name="SAPBEXHLevel1 9 2 7" xfId="13183" xr:uid="{DA6498A8-4099-4A4B-A94B-5FDB8DFA2967}"/>
    <cellStyle name="SAPBEXHLevel1 9 2 8" xfId="14290" xr:uid="{3E3784CC-D46F-453E-975B-165527EEBA14}"/>
    <cellStyle name="SAPBEXHLevel1 9 2 9" xfId="15196" xr:uid="{EEF3A9FA-D6B8-47CB-B86A-614048EBFD44}"/>
    <cellStyle name="SAPBEXHLevel1 9 3" xfId="4430" xr:uid="{BEF87EBF-6F2A-4C07-855D-43714A7D4165}"/>
    <cellStyle name="SAPBEXHLevel1 9 4" xfId="5902" xr:uid="{0775A9C0-09F3-4DD3-A937-29B437D9E686}"/>
    <cellStyle name="SAPBEXHLevel1 9 5" xfId="4594" xr:uid="{182950B0-5695-43DB-A018-3C2E97EFF99D}"/>
    <cellStyle name="SAPBEXHLevel1 9 6" xfId="6331" xr:uid="{333C2E7F-2D3C-43C2-B7CA-4684F63B7BC1}"/>
    <cellStyle name="SAPBEXHLevel1 9 7" xfId="8989" xr:uid="{F10F628C-58A6-4A00-BB98-3DAB37756B06}"/>
    <cellStyle name="SAPBEXHLevel1 9 8" xfId="10237" xr:uid="{78B46DEF-A4F1-4086-9387-AA5A2FF4E5A6}"/>
    <cellStyle name="SAPBEXHLevel1 9 9" xfId="11487" xr:uid="{020A6151-76D6-45B0-B8AF-9D58A7D72E74}"/>
    <cellStyle name="SAPBEXHLevel1_gxaccion, 68" xfId="1825" xr:uid="{00000000-0005-0000-0000-000050080000}"/>
    <cellStyle name="SAPBEXHLevel1X" xfId="1826" xr:uid="{00000000-0005-0000-0000-000051080000}"/>
    <cellStyle name="SAPBEXHLevel1X 10" xfId="1827" xr:uid="{00000000-0005-0000-0000-000052080000}"/>
    <cellStyle name="SAPBEXHLevel1X 10 10" xfId="12255" xr:uid="{6AF18DC7-6E31-4B66-B12E-48A3E98C5C1C}"/>
    <cellStyle name="SAPBEXHLevel1X 10 11" xfId="13451" xr:uid="{EA98C5A0-7ACC-4649-9C02-631A7D24C224}"/>
    <cellStyle name="SAPBEXHLevel1X 10 2" xfId="4432" xr:uid="{07D83419-6BBF-4ECE-B89C-AF0ED83D778B}"/>
    <cellStyle name="SAPBEXHLevel1X 10 3" xfId="5904" xr:uid="{E8A8D5D7-7B5F-4A65-A78F-2E4D38541879}"/>
    <cellStyle name="SAPBEXHLevel1X 10 4" xfId="4596" xr:uid="{B96D27E5-5E58-4F6E-A2EA-652BD084942E}"/>
    <cellStyle name="SAPBEXHLevel1X 10 5" xfId="6333" xr:uid="{2D615D1A-2A74-43DB-BE7A-95B227558660}"/>
    <cellStyle name="SAPBEXHLevel1X 10 6" xfId="7313" xr:uid="{CFF80A97-35BA-478C-87A1-63DE541AC891}"/>
    <cellStyle name="SAPBEXHLevel1X 10 7" xfId="8693" xr:uid="{4DF9AEBB-4831-4EE5-856C-97DE4E0CB59F}"/>
    <cellStyle name="SAPBEXHLevel1X 10 8" xfId="9772" xr:uid="{ACE46953-1F27-4DEB-8053-71850B491C2A}"/>
    <cellStyle name="SAPBEXHLevel1X 10 9" xfId="11168" xr:uid="{C90CBC9A-BEBF-4B35-962D-2964552506EC}"/>
    <cellStyle name="SAPBEXHLevel1X 11" xfId="1828" xr:uid="{00000000-0005-0000-0000-000053080000}"/>
    <cellStyle name="SAPBEXHLevel1X 11 10" xfId="12339" xr:uid="{8B096D7D-4D08-4608-B378-7254FED3922F}"/>
    <cellStyle name="SAPBEXHLevel1X 11 11" xfId="14785" xr:uid="{62D1B3BB-CE75-4029-86C6-2BA135907691}"/>
    <cellStyle name="SAPBEXHLevel1X 11 2" xfId="4433" xr:uid="{9BFE8FC7-277F-479D-B102-55A5C8A09550}"/>
    <cellStyle name="SAPBEXHLevel1X 11 3" xfId="5905" xr:uid="{517D7399-CA01-4B7D-8257-9EB7B7B34BA4}"/>
    <cellStyle name="SAPBEXHLevel1X 11 4" xfId="4846" xr:uid="{845FB54D-1DFB-4AC4-81D8-123250DBA7E7}"/>
    <cellStyle name="SAPBEXHLevel1X 11 5" xfId="6334" xr:uid="{B6D19123-9709-4CAF-B4EE-768F6CF59738}"/>
    <cellStyle name="SAPBEXHLevel1X 11 6" xfId="9186" xr:uid="{53D2CED0-3F2F-47E9-853A-A51C752EEA22}"/>
    <cellStyle name="SAPBEXHLevel1X 11 7" xfId="10425" xr:uid="{F0B4C8BC-BCA1-4B7C-847B-4A34E4C038E9}"/>
    <cellStyle name="SAPBEXHLevel1X 11 8" xfId="11485" xr:uid="{3086864E-D9B8-46FA-924F-EFBE7581D41D}"/>
    <cellStyle name="SAPBEXHLevel1X 11 9" xfId="12716" xr:uid="{EED03F16-B315-4B69-98C3-7D459596544D}"/>
    <cellStyle name="SAPBEXHLevel1X 12" xfId="2708" xr:uid="{00000000-0005-0000-0000-000054080000}"/>
    <cellStyle name="SAPBEXHLevel1X 13" xfId="2747" xr:uid="{00000000-0005-0000-0000-000055080000}"/>
    <cellStyle name="SAPBEXHLevel1X 14" xfId="2803" xr:uid="{23946C7B-96C7-4AC3-A7CA-414038DA961B}"/>
    <cellStyle name="SAPBEXHLevel1X 15" xfId="2855" xr:uid="{E9A1FD42-A4E6-4C9E-8E33-C038CB9161D9}"/>
    <cellStyle name="SAPBEXHLevel1X 16" xfId="2895" xr:uid="{D5038DC5-4561-40F9-8266-B9E163460BD1}"/>
    <cellStyle name="SAPBEXHLevel1X 17" xfId="2939" xr:uid="{81F7DD76-2810-43F9-9E6E-8D6C5252596C}"/>
    <cellStyle name="SAPBEXHLevel1X 18" xfId="2983" xr:uid="{CBA9ED31-85E7-4E86-B4B8-7C4FC20BCDF4}"/>
    <cellStyle name="SAPBEXHLevel1X 19" xfId="4431" xr:uid="{05A44C9C-F465-41F1-B3B2-B6956A3778B3}"/>
    <cellStyle name="SAPBEXHLevel1X 2" xfId="1829" xr:uid="{00000000-0005-0000-0000-000056080000}"/>
    <cellStyle name="SAPBEXHLevel1X 2 10" xfId="7314" xr:uid="{D47188B8-AC22-4377-B915-25058DFC4F4D}"/>
    <cellStyle name="SAPBEXHLevel1X 2 11" xfId="8694" xr:uid="{F10FB28B-DD55-4F63-8C3B-3DE04FCCBBB1}"/>
    <cellStyle name="SAPBEXHLevel1X 2 12" xfId="9773" xr:uid="{FFAB58BF-A6CA-4983-BE84-C9D5A23B9FB5}"/>
    <cellStyle name="SAPBEXHLevel1X 2 13" xfId="11169" xr:uid="{4B3DE0D5-C966-479D-8DCA-5BEF4E24546E}"/>
    <cellStyle name="SAPBEXHLevel1X 2 14" xfId="13678" xr:uid="{B2283DCD-F670-4B99-9C32-F413DF70F250}"/>
    <cellStyle name="SAPBEXHLevel1X 2 15" xfId="13452" xr:uid="{43CA5C4D-68C2-4227-BFE6-11C582385A11}"/>
    <cellStyle name="SAPBEXHLevel1X 2 2" xfId="1830" xr:uid="{00000000-0005-0000-0000-000057080000}"/>
    <cellStyle name="SAPBEXHLevel1X 2 2 10" xfId="11170" xr:uid="{3CBC9671-68F4-48D3-A283-13F49C8A5A0F}"/>
    <cellStyle name="SAPBEXHLevel1X 2 2 11" xfId="12340" xr:uid="{9E22287F-6058-4E83-A58C-760ED9B568AA}"/>
    <cellStyle name="SAPBEXHLevel1X 2 2 12" xfId="13453" xr:uid="{45E297C1-5E9E-4AF7-9618-208A5B468A1D}"/>
    <cellStyle name="SAPBEXHLevel1X 2 2 2" xfId="1831" xr:uid="{00000000-0005-0000-0000-000058080000}"/>
    <cellStyle name="SAPBEXHLevel1X 2 2 2 10" xfId="12341" xr:uid="{F3857047-C9B7-43F0-90E2-63399CF3D175}"/>
    <cellStyle name="SAPBEXHLevel1X 2 2 2 11" xfId="13524" xr:uid="{5691284C-503F-4AAF-A133-67BE114665D5}"/>
    <cellStyle name="SAPBEXHLevel1X 2 2 2 2" xfId="4436" xr:uid="{750B72E7-EF93-47C6-BF96-4ED5C72C4F3E}"/>
    <cellStyle name="SAPBEXHLevel1X 2 2 2 3" xfId="5908" xr:uid="{75EB9BC3-7201-4EA1-A7E5-D3EABEB4F04E}"/>
    <cellStyle name="SAPBEXHLevel1X 2 2 2 4" xfId="4848" xr:uid="{33EABE76-8EC7-4936-A04B-988E1E11DF9C}"/>
    <cellStyle name="SAPBEXHLevel1X 2 2 2 5" xfId="6337" xr:uid="{62CF2B2C-956C-4653-85C8-19D5579BCE8B}"/>
    <cellStyle name="SAPBEXHLevel1X 2 2 2 6" xfId="7553" xr:uid="{0D917F7C-7D94-418A-A361-4673B6FECAB5}"/>
    <cellStyle name="SAPBEXHLevel1X 2 2 2 7" xfId="8796" xr:uid="{F9484BD7-908D-4CDA-9080-0347821E16C3}"/>
    <cellStyle name="SAPBEXHLevel1X 2 2 2 8" xfId="9774" xr:uid="{F7EE765C-92F5-4911-8BA7-BAEA61659A8C}"/>
    <cellStyle name="SAPBEXHLevel1X 2 2 2 9" xfId="11260" xr:uid="{E9706246-4465-4F8A-B609-F248BED4CB7E}"/>
    <cellStyle name="SAPBEXHLevel1X 2 2 3" xfId="4435" xr:uid="{9354CB4A-F1EF-4CF1-9729-8D622BE67039}"/>
    <cellStyle name="SAPBEXHLevel1X 2 2 4" xfId="5907" xr:uid="{E839560C-4FD0-4BF8-BCBD-FC4C7CB3E104}"/>
    <cellStyle name="SAPBEXHLevel1X 2 2 5" xfId="4847" xr:uid="{B5BC8A71-8759-4D77-8B28-6E7422275B32}"/>
    <cellStyle name="SAPBEXHLevel1X 2 2 6" xfId="6336" xr:uid="{B1B0EA6A-1E92-4648-91ED-3741F4240B35}"/>
    <cellStyle name="SAPBEXHLevel1X 2 2 7" xfId="7315" xr:uid="{6A0C0F9A-D4C3-4E77-9269-9C31FC1F8273}"/>
    <cellStyle name="SAPBEXHLevel1X 2 2 8" xfId="8695" xr:uid="{D1717D75-B61B-48CA-8ECD-0D02A93C6174}"/>
    <cellStyle name="SAPBEXHLevel1X 2 2 9" xfId="11484" xr:uid="{05D48CD1-757A-4EEB-A734-3D3617E44E32}"/>
    <cellStyle name="SAPBEXHLevel1X 2 3" xfId="1832" xr:uid="{00000000-0005-0000-0000-000059080000}"/>
    <cellStyle name="SAPBEXHLevel1X 2 3 10" xfId="12342" xr:uid="{0FBEFB38-D1F4-450A-9EEA-1D113B988A4E}"/>
    <cellStyle name="SAPBEXHLevel1X 2 3 11" xfId="14662" xr:uid="{040CD7CB-EF20-43C2-BA5D-18D5B1A7761B}"/>
    <cellStyle name="SAPBEXHLevel1X 2 3 2" xfId="4437" xr:uid="{0CFD9DA2-133F-417B-9E4C-8869EC35040E}"/>
    <cellStyle name="SAPBEXHLevel1X 2 3 3" xfId="5909" xr:uid="{37117F27-FABB-4480-AB59-0FCA5805202F}"/>
    <cellStyle name="SAPBEXHLevel1X 2 3 4" xfId="4849" xr:uid="{0A87BCC9-9ADD-4DFD-A106-67636FC207DA}"/>
    <cellStyle name="SAPBEXHLevel1X 2 3 5" xfId="6338" xr:uid="{D4C92652-10B1-4074-AB21-2B380D9EE710}"/>
    <cellStyle name="SAPBEXHLevel1X 2 3 6" xfId="8987" xr:uid="{364652E4-E8D5-4656-9D7F-32B2343EF34B}"/>
    <cellStyle name="SAPBEXHLevel1X 2 3 7" xfId="10235" xr:uid="{E51DB315-4C8E-4E62-94CE-C2C2B2BA0109}"/>
    <cellStyle name="SAPBEXHLevel1X 2 3 8" xfId="11483" xr:uid="{C8F8FCF4-DCD1-48AB-A242-3DA8C0563A7F}"/>
    <cellStyle name="SAPBEXHLevel1X 2 3 9" xfId="12526" xr:uid="{84EBAF93-6D10-44E9-87C7-FFCE9323095A}"/>
    <cellStyle name="SAPBEXHLevel1X 2 4" xfId="1833" xr:uid="{00000000-0005-0000-0000-00005A080000}"/>
    <cellStyle name="SAPBEXHLevel1X 2 4 10" xfId="12343" xr:uid="{9A624E74-B4FB-4972-898F-124BE9002FEC}"/>
    <cellStyle name="SAPBEXHLevel1X 2 4 11" xfId="13525" xr:uid="{8D498D96-8BD9-4B92-8F3E-41F4FA218E43}"/>
    <cellStyle name="SAPBEXHLevel1X 2 4 2" xfId="4438" xr:uid="{7A9ECCF7-7E63-4CC5-87C5-CE4FE6B1F379}"/>
    <cellStyle name="SAPBEXHLevel1X 2 4 3" xfId="5910" xr:uid="{91F015FB-5D28-44BF-A474-7C5587A4EA26}"/>
    <cellStyle name="SAPBEXHLevel1X 2 4 4" xfId="4850" xr:uid="{E5C1167A-7E62-4F19-8261-E9F118AC2D61}"/>
    <cellStyle name="SAPBEXHLevel1X 2 4 5" xfId="7751" xr:uid="{D497F406-8732-473E-B355-79967332C5EE}"/>
    <cellStyle name="SAPBEXHLevel1X 2 4 6" xfId="7554" xr:uid="{1B0B316F-1E68-4243-9304-D288A1C62923}"/>
    <cellStyle name="SAPBEXHLevel1X 2 4 7" xfId="8797" xr:uid="{4EB8D9D4-30C9-40F4-AA49-71A644CFA760}"/>
    <cellStyle name="SAPBEXHLevel1X 2 4 8" xfId="9775" xr:uid="{FBD922AA-6709-4EA3-AB68-B42CE4A34A4E}"/>
    <cellStyle name="SAPBEXHLevel1X 2 4 9" xfId="11261" xr:uid="{98DECCC9-6405-4A7F-A176-47664DBE9FFA}"/>
    <cellStyle name="SAPBEXHLevel1X 2 5" xfId="1834" xr:uid="{00000000-0005-0000-0000-00005B080000}"/>
    <cellStyle name="SAPBEXHLevel1X 2 5 10" xfId="12344" xr:uid="{5629BB16-0888-4598-9F82-0995181687A9}"/>
    <cellStyle name="SAPBEXHLevel1X 2 5 11" xfId="13526" xr:uid="{9BC6AB9B-CE4D-4145-9C94-274DFA729903}"/>
    <cellStyle name="SAPBEXHLevel1X 2 5 2" xfId="4439" xr:uid="{C0DC7565-26EA-4C64-B473-3E56823FFE5F}"/>
    <cellStyle name="SAPBEXHLevel1X 2 5 3" xfId="5911" xr:uid="{B235EE39-C65F-4BBB-ACDF-59BADDC1C3AC}"/>
    <cellStyle name="SAPBEXHLevel1X 2 5 4" xfId="4851" xr:uid="{51249D5B-5A62-4861-8959-B2005B5AF828}"/>
    <cellStyle name="SAPBEXHLevel1X 2 5 5" xfId="7750" xr:uid="{ECC95715-3FB9-4A93-81B2-10CA310F5A8D}"/>
    <cellStyle name="SAPBEXHLevel1X 2 5 6" xfId="7555" xr:uid="{23C8F658-877B-4657-8A9C-39EB83EB8135}"/>
    <cellStyle name="SAPBEXHLevel1X 2 5 7" xfId="8798" xr:uid="{0C77403B-3909-4519-8C68-254B40BD1FA7}"/>
    <cellStyle name="SAPBEXHLevel1X 2 5 8" xfId="11600" xr:uid="{EDE40460-FC71-4FFA-9354-E49425162F8A}"/>
    <cellStyle name="SAPBEXHLevel1X 2 5 9" xfId="11262" xr:uid="{69623889-8364-412B-A1BA-7EF0F3EDC4D4}"/>
    <cellStyle name="SAPBEXHLevel1X 2 6" xfId="4434" xr:uid="{67820E39-C2B5-4CF9-9C4B-F78E437707AA}"/>
    <cellStyle name="SAPBEXHLevel1X 2 7" xfId="5906" xr:uid="{CE9FC775-55C6-4B0D-AD0A-85671654AAE9}"/>
    <cellStyle name="SAPBEXHLevel1X 2 8" xfId="6523" xr:uid="{92D4F458-EB1C-417E-97EC-E36B426A0536}"/>
    <cellStyle name="SAPBEXHLevel1X 2 9" xfId="6335" xr:uid="{78D28526-BCFF-4003-9EC9-B368AC17614D}"/>
    <cellStyle name="SAPBEXHLevel1X 20" xfId="5903" xr:uid="{FF43DE52-9C1E-481D-A338-E6658EAF97DF}"/>
    <cellStyle name="SAPBEXHLevel1X 21" xfId="4595" xr:uid="{1BACBB37-2DF1-4510-A174-A6ABF2C7265D}"/>
    <cellStyle name="SAPBEXHLevel1X 22" xfId="6332" xr:uid="{1CA95054-11E9-4013-A341-D5FAAA929AB7}"/>
    <cellStyle name="SAPBEXHLevel1X 23" xfId="8988" xr:uid="{A6D0D7A6-221D-45D7-85DF-31A187FB5F68}"/>
    <cellStyle name="SAPBEXHLevel1X 24" xfId="10236" xr:uid="{8270EF0A-1A8D-4DF4-9395-0F0E5D22EDD3}"/>
    <cellStyle name="SAPBEXHLevel1X 25" xfId="11486" xr:uid="{E16F34EE-F30F-4B0C-8544-BB905E1B2376}"/>
    <cellStyle name="SAPBEXHLevel1X 26" xfId="12527" xr:uid="{6C28ECAA-75AE-48CE-88EA-A6CD128364EF}"/>
    <cellStyle name="SAPBEXHLevel1X 27" xfId="12254" xr:uid="{39809181-2401-4A05-B5F8-E0D6A6D4482C}"/>
    <cellStyle name="SAPBEXHLevel1X 28" xfId="14663" xr:uid="{C78B8012-F32B-4E96-AB37-1CAF67A11B1C}"/>
    <cellStyle name="SAPBEXHLevel1X 29" xfId="15894" xr:uid="{DB311E42-3DA2-491E-858A-2BFFA6283CBF}"/>
    <cellStyle name="SAPBEXHLevel1X 3" xfId="1835" xr:uid="{00000000-0005-0000-0000-00005C080000}"/>
    <cellStyle name="SAPBEXHLevel1X 3 10" xfId="7556" xr:uid="{34684F93-A1F4-4D6B-95D9-C6109817DC63}"/>
    <cellStyle name="SAPBEXHLevel1X 3 11" xfId="8799" xr:uid="{04ADCE45-9037-4A79-ADB6-64F99B250EFF}"/>
    <cellStyle name="SAPBEXHLevel1X 3 12" xfId="9776" xr:uid="{6EA4119C-4225-4AFF-9B71-05D632625AB9}"/>
    <cellStyle name="SAPBEXHLevel1X 3 13" xfId="11263" xr:uid="{42BD526B-6576-46CA-BF81-1128E608149B}"/>
    <cellStyle name="SAPBEXHLevel1X 3 14" xfId="12345" xr:uid="{A82BA679-E237-43FE-BC08-09DC8E91EAC1}"/>
    <cellStyle name="SAPBEXHLevel1X 3 15" xfId="13527" xr:uid="{38A13D02-823F-42BF-96CA-4213C8CE2D67}"/>
    <cellStyle name="SAPBEXHLevel1X 3 2" xfId="1836" xr:uid="{00000000-0005-0000-0000-00005D080000}"/>
    <cellStyle name="SAPBEXHLevel1X 3 2 10" xfId="12346" xr:uid="{432AFA65-644E-4B1B-9139-EA5AEE700CCF}"/>
    <cellStyle name="SAPBEXHLevel1X 3 2 11" xfId="13528" xr:uid="{57739A92-6BCC-4A1E-A164-45252FB15C01}"/>
    <cellStyle name="SAPBEXHLevel1X 3 2 2" xfId="4441" xr:uid="{C3D8F964-B70A-4A58-9BC3-724A2F8BE616}"/>
    <cellStyle name="SAPBEXHLevel1X 3 2 3" xfId="5913" xr:uid="{0B14D7E7-74F4-4C09-B339-1014E591B2B2}"/>
    <cellStyle name="SAPBEXHLevel1X 3 2 4" xfId="4853" xr:uid="{C9FFFB4B-E2F7-4603-9536-2740116DAD59}"/>
    <cellStyle name="SAPBEXHLevel1X 3 2 5" xfId="7748" xr:uid="{AC025125-4F82-48A4-8D97-DF7E7E489F0A}"/>
    <cellStyle name="SAPBEXHLevel1X 3 2 6" xfId="7557" xr:uid="{6837502A-BA58-40AE-964D-5E3E60CC12A9}"/>
    <cellStyle name="SAPBEXHLevel1X 3 2 7" xfId="8800" xr:uid="{BEED1240-8723-4A46-ADC8-43E6DE90715F}"/>
    <cellStyle name="SAPBEXHLevel1X 3 2 8" xfId="9777" xr:uid="{A8097682-100B-43E8-9266-034C52B71849}"/>
    <cellStyle name="SAPBEXHLevel1X 3 2 9" xfId="11264" xr:uid="{DEB09F2C-A972-42B4-BED6-9FEA1DEB6F5D}"/>
    <cellStyle name="SAPBEXHLevel1X 3 3" xfId="1837" xr:uid="{00000000-0005-0000-0000-00005E080000}"/>
    <cellStyle name="SAPBEXHLevel1X 3 3 10" xfId="12347" xr:uid="{566C4D42-6A67-4CC6-9658-975FCCD5BC87}"/>
    <cellStyle name="SAPBEXHLevel1X 3 3 11" xfId="13529" xr:uid="{D3D141E0-BA26-4F96-9D78-3702015E20DB}"/>
    <cellStyle name="SAPBEXHLevel1X 3 3 2" xfId="4442" xr:uid="{8AAA2B55-FFC9-4AEE-ADED-51490ED39D59}"/>
    <cellStyle name="SAPBEXHLevel1X 3 3 3" xfId="5914" xr:uid="{DFA61F84-7F01-4527-88CA-0FC740ABDDA8}"/>
    <cellStyle name="SAPBEXHLevel1X 3 3 4" xfId="3167" xr:uid="{06B34EFD-80F5-414C-A8A5-19EBD8EA7444}"/>
    <cellStyle name="SAPBEXHLevel1X 3 3 5" xfId="7747" xr:uid="{93777F63-AF30-45C9-8E94-EAD2E09010E1}"/>
    <cellStyle name="SAPBEXHLevel1X 3 3 6" xfId="7558" xr:uid="{728042E8-0BEB-43A4-B480-7BCDB0022DBB}"/>
    <cellStyle name="SAPBEXHLevel1X 3 3 7" xfId="8801" xr:uid="{8F23232C-524A-48F4-883D-1F998BE8503A}"/>
    <cellStyle name="SAPBEXHLevel1X 3 3 8" xfId="10037" xr:uid="{E1008D50-C695-4869-A395-7CFE91AD4D99}"/>
    <cellStyle name="SAPBEXHLevel1X 3 3 9" xfId="11265" xr:uid="{FBA549A5-9ABD-4FB4-998E-B1D37B96E00E}"/>
    <cellStyle name="SAPBEXHLevel1X 3 4" xfId="1838" xr:uid="{00000000-0005-0000-0000-00005F080000}"/>
    <cellStyle name="SAPBEXHLevel1X 3 4 10" xfId="12348" xr:uid="{03305A92-44CC-4542-A692-C81C0A59954C}"/>
    <cellStyle name="SAPBEXHLevel1X 3 4 11" xfId="13530" xr:uid="{5C63C691-B479-4AE1-9B55-43A877796D11}"/>
    <cellStyle name="SAPBEXHLevel1X 3 4 2" xfId="4443" xr:uid="{27AFA5AD-9928-40AE-B078-1D02F2B88997}"/>
    <cellStyle name="SAPBEXHLevel1X 3 4 3" xfId="5915" xr:uid="{AF57251D-6E80-4195-9E18-E578B3E2C532}"/>
    <cellStyle name="SAPBEXHLevel1X 3 4 4" xfId="4854" xr:uid="{17FED733-EC70-4AF7-8FE1-905D2658360E}"/>
    <cellStyle name="SAPBEXHLevel1X 3 4 5" xfId="7746" xr:uid="{CC436BB8-0991-49E6-894C-0DA189752DBD}"/>
    <cellStyle name="SAPBEXHLevel1X 3 4 6" xfId="7896" xr:uid="{9C6336E5-B617-40D3-9E38-8FF575166D0B}"/>
    <cellStyle name="SAPBEXHLevel1X 3 4 7" xfId="8802" xr:uid="{F06F0017-8083-476B-81C2-0A380E4FDBE7}"/>
    <cellStyle name="SAPBEXHLevel1X 3 4 8" xfId="11482" xr:uid="{8A39CA89-7DB8-4451-8D21-86C8E526FA01}"/>
    <cellStyle name="SAPBEXHLevel1X 3 4 9" xfId="11266" xr:uid="{4C509128-4448-426D-831B-721B8535A05C}"/>
    <cellStyle name="SAPBEXHLevel1X 3 5" xfId="1839" xr:uid="{00000000-0005-0000-0000-000060080000}"/>
    <cellStyle name="SAPBEXHLevel1X 3 5 10" xfId="12349" xr:uid="{D57D80F7-3BA1-4E0C-BA8A-23A50DC97D3B}"/>
    <cellStyle name="SAPBEXHLevel1X 3 5 11" xfId="13531" xr:uid="{7F5A322D-B7D8-4D99-A872-BB7005E83A60}"/>
    <cellStyle name="SAPBEXHLevel1X 3 5 2" xfId="4444" xr:uid="{EE8AD358-D5C0-45E8-A5C3-1E4155CDD3DA}"/>
    <cellStyle name="SAPBEXHLevel1X 3 5 3" xfId="5916" xr:uid="{4BE8C41F-1C6A-46BE-8776-71E2295434AA}"/>
    <cellStyle name="SAPBEXHLevel1X 3 5 4" xfId="4855" xr:uid="{ED9F79E5-C2D3-44A0-8C9C-CE0E79B7EF3C}"/>
    <cellStyle name="SAPBEXHLevel1X 3 5 5" xfId="7745" xr:uid="{7DB25EEA-51DB-4D20-A69F-D46776FC7104}"/>
    <cellStyle name="SAPBEXHLevel1X 3 5 6" xfId="7897" xr:uid="{9DD81190-E20A-4424-B5AB-5137EC07B949}"/>
    <cellStyle name="SAPBEXHLevel1X 3 5 7" xfId="8803" xr:uid="{D02A8B54-45C8-4ABE-831E-15316C80EEFC}"/>
    <cellStyle name="SAPBEXHLevel1X 3 5 8" xfId="11481" xr:uid="{00A09E6E-C1CB-4AF0-8321-7CF58B27E482}"/>
    <cellStyle name="SAPBEXHLevel1X 3 5 9" xfId="11267" xr:uid="{A4B5E364-FE26-4C6B-8E2D-2966CCBFA63A}"/>
    <cellStyle name="SAPBEXHLevel1X 3 6" xfId="4440" xr:uid="{136932F5-1AC6-4FED-AEA1-BFF7C32083EA}"/>
    <cellStyle name="SAPBEXHLevel1X 3 7" xfId="5912" xr:uid="{1DAAD57F-7CA2-4748-926F-8646DE0400A7}"/>
    <cellStyle name="SAPBEXHLevel1X 3 8" xfId="4852" xr:uid="{E18B5CCE-ACC7-4AAB-AAD7-3F60C7A71BA6}"/>
    <cellStyle name="SAPBEXHLevel1X 3 9" xfId="7749" xr:uid="{A09A3BC5-45BA-4222-A269-F0401968682E}"/>
    <cellStyle name="SAPBEXHLevel1X 4" xfId="1840" xr:uid="{00000000-0005-0000-0000-000061080000}"/>
    <cellStyle name="SAPBEXHLevel1X 4 10" xfId="6265" xr:uid="{76F4A60A-920C-40B3-BC00-CE96FEBC77FA}"/>
    <cellStyle name="SAPBEXHLevel1X 4 11" xfId="8804" xr:uid="{EB714DE0-E8F0-4B79-8D09-85471D27D34E}"/>
    <cellStyle name="SAPBEXHLevel1X 4 12" xfId="11480" xr:uid="{C45BC841-1C43-4725-876F-EFFD4EE3A791}"/>
    <cellStyle name="SAPBEXHLevel1X 4 13" xfId="11268" xr:uid="{414550E3-66DF-41F9-8554-E0F567FACF69}"/>
    <cellStyle name="SAPBEXHLevel1X 4 14" xfId="12350" xr:uid="{8BD7B7E1-9A75-49B2-98CF-04AF2EEDD333}"/>
    <cellStyle name="SAPBEXHLevel1X 4 15" xfId="13532" xr:uid="{5B688730-9858-45EE-8271-77A9779B6712}"/>
    <cellStyle name="SAPBEXHLevel1X 4 2" xfId="1841" xr:uid="{00000000-0005-0000-0000-000062080000}"/>
    <cellStyle name="SAPBEXHLevel1X 4 2 10" xfId="12351" xr:uid="{A8F42C27-C282-4AD1-B0FC-9947BCF20AC0}"/>
    <cellStyle name="SAPBEXHLevel1X 4 2 11" xfId="13533" xr:uid="{2B713377-15DB-4BDC-ACC9-2125BA96D906}"/>
    <cellStyle name="SAPBEXHLevel1X 4 2 2" xfId="4446" xr:uid="{FF4EE552-6C8E-4E21-B3C6-3AF126E7B6C0}"/>
    <cellStyle name="SAPBEXHLevel1X 4 2 3" xfId="5918" xr:uid="{93FDD3FF-13A5-4906-BA20-2B5E2968E207}"/>
    <cellStyle name="SAPBEXHLevel1X 4 2 4" xfId="4857" xr:uid="{7356E4A1-258B-452D-90C1-D85AD2735093}"/>
    <cellStyle name="SAPBEXHLevel1X 4 2 5" xfId="7744" xr:uid="{040D3634-4CCC-4312-A606-CF3124D81BB7}"/>
    <cellStyle name="SAPBEXHLevel1X 4 2 6" xfId="7559" xr:uid="{8AE5F11D-3A37-465B-BBA7-D48EE79EC5F0}"/>
    <cellStyle name="SAPBEXHLevel1X 4 2 7" xfId="8805" xr:uid="{F9D05022-CECA-4123-A7C9-8EA6086DB636}"/>
    <cellStyle name="SAPBEXHLevel1X 4 2 8" xfId="11479" xr:uid="{10917155-2204-4822-AA4E-F7916DFFB492}"/>
    <cellStyle name="SAPBEXHLevel1X 4 2 9" xfId="11269" xr:uid="{7BF7F6DF-F45C-4E0A-9452-805F88EE39F7}"/>
    <cellStyle name="SAPBEXHLevel1X 4 3" xfId="1842" xr:uid="{00000000-0005-0000-0000-000063080000}"/>
    <cellStyle name="SAPBEXHLevel1X 4 3 10" xfId="13677" xr:uid="{1C6A9E18-97D4-4D91-B86F-D88460581FF6}"/>
    <cellStyle name="SAPBEXHLevel1X 4 3 11" xfId="13534" xr:uid="{B8EC429F-C87B-4B74-914A-BB4269EE5601}"/>
    <cellStyle name="SAPBEXHLevel1X 4 3 2" xfId="4447" xr:uid="{6EC4DC05-D91F-45E2-8FBE-293428632DD0}"/>
    <cellStyle name="SAPBEXHLevel1X 4 3 3" xfId="5919" xr:uid="{640A60B6-E4D3-4D0F-A30F-2B78210E489A}"/>
    <cellStyle name="SAPBEXHLevel1X 4 3 4" xfId="6522" xr:uid="{DAAC5625-2C63-4B7B-A9CD-0B9955C41711}"/>
    <cellStyle name="SAPBEXHLevel1X 4 3 5" xfId="6226" xr:uid="{F4532716-5EE7-4786-955E-FFEF8D314638}"/>
    <cellStyle name="SAPBEXHLevel1X 4 3 6" xfId="7560" xr:uid="{E11F3ED6-CDC5-41C5-A967-D2A6342C8E07}"/>
    <cellStyle name="SAPBEXHLevel1X 4 3 7" xfId="8806" xr:uid="{F04B077D-2736-484E-B3D0-5131D1DFFA4E}"/>
    <cellStyle name="SAPBEXHLevel1X 4 3 8" xfId="11478" xr:uid="{CEBD5DC7-EE0B-4AA2-9D9F-954C075BE809}"/>
    <cellStyle name="SAPBEXHLevel1X 4 3 9" xfId="11270" xr:uid="{E7A1AF85-1EDE-49B0-97CC-5507C52A8109}"/>
    <cellStyle name="SAPBEXHLevel1X 4 4" xfId="1843" xr:uid="{00000000-0005-0000-0000-000064080000}"/>
    <cellStyle name="SAPBEXHLevel1X 4 4 10" xfId="13676" xr:uid="{49BC587D-8BAD-422C-9BA8-C9A4285D4418}"/>
    <cellStyle name="SAPBEXHLevel1X 4 4 11" xfId="13535" xr:uid="{049E1946-CA35-4A84-B71D-B6EA10D14EDB}"/>
    <cellStyle name="SAPBEXHLevel1X 4 4 2" xfId="4448" xr:uid="{D083FCDC-5777-4F26-8F6D-5144EA735755}"/>
    <cellStyle name="SAPBEXHLevel1X 4 4 3" xfId="5920" xr:uid="{2BC3FDC0-1DAF-4C54-826A-C0395E724B7B}"/>
    <cellStyle name="SAPBEXHLevel1X 4 4 4" xfId="6521" xr:uid="{F95CB8C6-8F69-4ACC-853B-171993E58973}"/>
    <cellStyle name="SAPBEXHLevel1X 4 4 5" xfId="7743" xr:uid="{83FB3A83-0789-4356-A1B5-77BBF9E3F873}"/>
    <cellStyle name="SAPBEXHLevel1X 4 4 6" xfId="7561" xr:uid="{0111948A-0211-407A-9B53-CC962A24BC17}"/>
    <cellStyle name="SAPBEXHLevel1X 4 4 7" xfId="8807" xr:uid="{DDD5A328-1C3F-4B6B-94B7-C63A4284CAAD}"/>
    <cellStyle name="SAPBEXHLevel1X 4 4 8" xfId="11477" xr:uid="{3D4BC721-0924-4C59-8D03-83153E5C0399}"/>
    <cellStyle name="SAPBEXHLevel1X 4 4 9" xfId="11271" xr:uid="{D5764324-84D0-4810-AA9B-7CCD8C3C60A9}"/>
    <cellStyle name="SAPBEXHLevel1X 4 5" xfId="1844" xr:uid="{00000000-0005-0000-0000-000065080000}"/>
    <cellStyle name="SAPBEXHLevel1X 4 5 10" xfId="13675" xr:uid="{8990FD27-19E1-467C-A1D3-A308748BD3AA}"/>
    <cellStyle name="SAPBEXHLevel1X 4 5 11" xfId="13536" xr:uid="{E54FF515-8B1E-4203-A59C-304925BC0990}"/>
    <cellStyle name="SAPBEXHLevel1X 4 5 2" xfId="4449" xr:uid="{FB9333CA-C3E8-4AC9-BF8B-9822CB8FEC1A}"/>
    <cellStyle name="SAPBEXHLevel1X 4 5 3" xfId="5921" xr:uid="{697CF83C-D12A-419E-A61D-86008CA3152B}"/>
    <cellStyle name="SAPBEXHLevel1X 4 5 4" xfId="6520" xr:uid="{19FB985E-9E09-494F-AD46-7737E8AB7E6C}"/>
    <cellStyle name="SAPBEXHLevel1X 4 5 5" xfId="6227" xr:uid="{AF71E943-7C83-4BAC-AE0D-CA3CED8BE803}"/>
    <cellStyle name="SAPBEXHLevel1X 4 5 6" xfId="7562" xr:uid="{FA156E82-D0E9-4933-BC51-0BC1CFFCAA4F}"/>
    <cellStyle name="SAPBEXHLevel1X 4 5 7" xfId="8808" xr:uid="{091E0AD9-0543-4731-A2CB-A0D57021151C}"/>
    <cellStyle name="SAPBEXHLevel1X 4 5 8" xfId="11476" xr:uid="{98AD99B3-77C4-4F71-ADE5-67800B1FA961}"/>
    <cellStyle name="SAPBEXHLevel1X 4 5 9" xfId="11272" xr:uid="{D6CE9756-ABB7-4D43-8B3E-B504ECDF4C86}"/>
    <cellStyle name="SAPBEXHLevel1X 4 6" xfId="4445" xr:uid="{40F11CD3-BB62-4A7D-B446-727029F20C16}"/>
    <cellStyle name="SAPBEXHLevel1X 4 7" xfId="5917" xr:uid="{D098C97B-709C-463B-A3F0-87B7FC91ED67}"/>
    <cellStyle name="SAPBEXHLevel1X 4 8" xfId="4856" xr:uid="{757BABB9-1F92-46D1-BE79-19E393F7774E}"/>
    <cellStyle name="SAPBEXHLevel1X 4 9" xfId="6225" xr:uid="{28726FD5-9B84-4834-888D-BF7348B35C84}"/>
    <cellStyle name="SAPBEXHLevel1X 5" xfId="1845" xr:uid="{00000000-0005-0000-0000-000066080000}"/>
    <cellStyle name="SAPBEXHLevel1X 5 10" xfId="8986" xr:uid="{2DD222D5-B4EF-447B-9AD0-BA3F9B089AA5}"/>
    <cellStyle name="SAPBEXHLevel1X 5 11" xfId="10234" xr:uid="{2016A20D-80E9-4408-8C62-31E609C4E3A8}"/>
    <cellStyle name="SAPBEXHLevel1X 5 12" xfId="11475" xr:uid="{86B00B0D-0B7A-4CE0-AD60-EA0B07763455}"/>
    <cellStyle name="SAPBEXHLevel1X 5 13" xfId="12525" xr:uid="{3EB55A44-B464-43E9-8389-BADD5A50BC73}"/>
    <cellStyle name="SAPBEXHLevel1X 5 14" xfId="13674" xr:uid="{15EBAC00-B564-466F-97DA-EC946D48B65F}"/>
    <cellStyle name="SAPBEXHLevel1X 5 15" xfId="14661" xr:uid="{0C95CA6E-E177-48B2-93C8-2AF51D5B1916}"/>
    <cellStyle name="SAPBEXHLevel1X 5 2" xfId="1846" xr:uid="{00000000-0005-0000-0000-000067080000}"/>
    <cellStyle name="SAPBEXHLevel1X 5 2 10" xfId="13673" xr:uid="{D55481BA-8BB3-4488-BF27-2BE51458572B}"/>
    <cellStyle name="SAPBEXHLevel1X 5 2 11" xfId="14660" xr:uid="{EF094E5D-742E-44A4-A79E-22D42631BE79}"/>
    <cellStyle name="SAPBEXHLevel1X 5 2 2" xfId="4451" xr:uid="{CC285D54-A228-4B1C-BE63-A3402693AFD5}"/>
    <cellStyle name="SAPBEXHLevel1X 5 2 3" xfId="5923" xr:uid="{841C96F7-7918-4A7E-A0A6-56C3E1A3A387}"/>
    <cellStyle name="SAPBEXHLevel1X 5 2 4" xfId="6518" xr:uid="{D561305E-E51A-40C3-893A-67A6264729C8}"/>
    <cellStyle name="SAPBEXHLevel1X 5 2 5" xfId="6228" xr:uid="{4B20D18B-AB2F-4D3B-95BB-4A23D0FCFCBD}"/>
    <cellStyle name="SAPBEXHLevel1X 5 2 6" xfId="8985" xr:uid="{2CA67CC8-6A07-4DC5-A8A9-3AEC4BFE79C8}"/>
    <cellStyle name="SAPBEXHLevel1X 5 2 7" xfId="10233" xr:uid="{9AD28775-EA07-4ABD-BC0D-69F1738C9FE2}"/>
    <cellStyle name="SAPBEXHLevel1X 5 2 8" xfId="9778" xr:uid="{D4BFA581-7360-4EE1-9CE0-C2D96B2C0D30}"/>
    <cellStyle name="SAPBEXHLevel1X 5 2 9" xfId="12524" xr:uid="{DCDEBE93-183D-42CF-AEF5-8A4107B598A8}"/>
    <cellStyle name="SAPBEXHLevel1X 5 3" xfId="1847" xr:uid="{00000000-0005-0000-0000-000068080000}"/>
    <cellStyle name="SAPBEXHLevel1X 5 3 10" xfId="13672" xr:uid="{8CDB67AD-097D-4E1C-88B5-0FAE64DB2708}"/>
    <cellStyle name="SAPBEXHLevel1X 5 3 11" xfId="14659" xr:uid="{0FB0FB68-340A-4FEC-A1C6-2CF0AF302F1F}"/>
    <cellStyle name="SAPBEXHLevel1X 5 3 2" xfId="4452" xr:uid="{32B0AE10-C215-4133-994A-218DC6CF07C8}"/>
    <cellStyle name="SAPBEXHLevel1X 5 3 3" xfId="5924" xr:uid="{AEF8D4BD-EA5F-4C50-8320-213294AD825F}"/>
    <cellStyle name="SAPBEXHLevel1X 5 3 4" xfId="6517" xr:uid="{E5227771-140E-43C5-AE50-07D49ACA509C}"/>
    <cellStyle name="SAPBEXHLevel1X 5 3 5" xfId="7933" xr:uid="{32F9377D-0831-45EA-A7ED-639C7D113955}"/>
    <cellStyle name="SAPBEXHLevel1X 5 3 6" xfId="8984" xr:uid="{09A2DB6E-1817-45C0-BE71-DE51BF822B25}"/>
    <cellStyle name="SAPBEXHLevel1X 5 3 7" xfId="10232" xr:uid="{1E10992A-B4F0-4BF9-A2F9-48284A0A70E2}"/>
    <cellStyle name="SAPBEXHLevel1X 5 3 8" xfId="11474" xr:uid="{CC0DB206-001E-429B-B29D-4B885CCB0993}"/>
    <cellStyle name="SAPBEXHLevel1X 5 3 9" xfId="12523" xr:uid="{693A8967-90BB-460E-86C8-D76A3BD04779}"/>
    <cellStyle name="SAPBEXHLevel1X 5 4" xfId="1848" xr:uid="{00000000-0005-0000-0000-000069080000}"/>
    <cellStyle name="SAPBEXHLevel1X 5 4 10" xfId="13671" xr:uid="{DEEE6D55-00F5-4704-9AA1-B607FFEC12F6}"/>
    <cellStyle name="SAPBEXHLevel1X 5 4 11" xfId="14658" xr:uid="{521F78A9-D101-40D7-979D-66C71F8B2117}"/>
    <cellStyle name="SAPBEXHLevel1X 5 4 2" xfId="4453" xr:uid="{3CE8381C-881B-4BD2-9811-E0CFA942CF30}"/>
    <cellStyle name="SAPBEXHLevel1X 5 4 3" xfId="5925" xr:uid="{ACB51349-5D87-43C7-9EF7-C8DB3A02570B}"/>
    <cellStyle name="SAPBEXHLevel1X 5 4 4" xfId="6516" xr:uid="{D76583CD-27BE-42D7-950B-FA9D8172CD12}"/>
    <cellStyle name="SAPBEXHLevel1X 5 4 5" xfId="6229" xr:uid="{146D8F13-D45E-42A0-B362-3A7026CDA98F}"/>
    <cellStyle name="SAPBEXHLevel1X 5 4 6" xfId="8983" xr:uid="{04916635-BC37-4B26-944F-84EE7F9A4A03}"/>
    <cellStyle name="SAPBEXHLevel1X 5 4 7" xfId="10231" xr:uid="{5E1B0389-F3EE-4BE2-A5D9-3A72750DF2EC}"/>
    <cellStyle name="SAPBEXHLevel1X 5 4 8" xfId="9779" xr:uid="{29CAF88F-04B5-45F7-8DFE-229C211C66FE}"/>
    <cellStyle name="SAPBEXHLevel1X 5 4 9" xfId="12522" xr:uid="{F998B697-C68A-4D56-886B-B457E12BBC6F}"/>
    <cellStyle name="SAPBEXHLevel1X 5 5" xfId="1849" xr:uid="{00000000-0005-0000-0000-00006A080000}"/>
    <cellStyle name="SAPBEXHLevel1X 5 5 10" xfId="12256" xr:uid="{405A63C1-C3C8-4DF4-908F-495320F9CAAC}"/>
    <cellStyle name="SAPBEXHLevel1X 5 5 11" xfId="14657" xr:uid="{CEE55076-B035-4ACF-910F-78EDEDAACD93}"/>
    <cellStyle name="SAPBEXHLevel1X 5 5 2" xfId="4454" xr:uid="{11AA1BCF-3375-4E11-BB26-AA43ECAC71F2}"/>
    <cellStyle name="SAPBEXHLevel1X 5 5 3" xfId="5926" xr:uid="{991F7D61-A0EA-475C-9A01-F6C750732296}"/>
    <cellStyle name="SAPBEXHLevel1X 5 5 4" xfId="4597" xr:uid="{AD4AD794-9E8B-427E-AD9B-223EBFA90339}"/>
    <cellStyle name="SAPBEXHLevel1X 5 5 5" xfId="6230" xr:uid="{9CC9B841-4AA9-4278-AEE2-FF3B8F38A50B}"/>
    <cellStyle name="SAPBEXHLevel1X 5 5 6" xfId="8982" xr:uid="{422DF235-61A1-435D-B124-BE860EF84774}"/>
    <cellStyle name="SAPBEXHLevel1X 5 5 7" xfId="10230" xr:uid="{8ABAC9C2-1076-457B-BB90-FB2FBF52334E}"/>
    <cellStyle name="SAPBEXHLevel1X 5 5 8" xfId="11473" xr:uid="{E4756D5A-4F73-4940-BD94-317D4123BC37}"/>
    <cellStyle name="SAPBEXHLevel1X 5 5 9" xfId="12521" xr:uid="{46FA2A59-BE09-4D30-BD3B-1CA1B4277327}"/>
    <cellStyle name="SAPBEXHLevel1X 5 6" xfId="4450" xr:uid="{E28911FF-018E-4A28-BBF0-8D439B5E54D9}"/>
    <cellStyle name="SAPBEXHLevel1X 5 7" xfId="5922" xr:uid="{D02E4CE4-F7E1-404F-8813-B53E77B47529}"/>
    <cellStyle name="SAPBEXHLevel1X 5 8" xfId="6519" xr:uid="{E4F91EE9-D9B8-4E4D-9D62-323545886984}"/>
    <cellStyle name="SAPBEXHLevel1X 5 9" xfId="7742" xr:uid="{05E0A51D-1553-4397-8826-7382958F9AD7}"/>
    <cellStyle name="SAPBEXHLevel1X 6" xfId="1850" xr:uid="{00000000-0005-0000-0000-00006B080000}"/>
    <cellStyle name="SAPBEXHLevel1X 6 10" xfId="8981" xr:uid="{0D213338-B085-421B-9F20-CC203AF69B35}"/>
    <cellStyle name="SAPBEXHLevel1X 6 11" xfId="10229" xr:uid="{795E6A6A-253B-4335-B4DC-F743BA2567AF}"/>
    <cellStyle name="SAPBEXHLevel1X 6 12" xfId="9780" xr:uid="{AB917A2D-D193-47FB-9CFB-E6C4AD8C16E1}"/>
    <cellStyle name="SAPBEXHLevel1X 6 13" xfId="12520" xr:uid="{86F0BAD3-BBF0-4C29-ABC5-737D5999A348}"/>
    <cellStyle name="SAPBEXHLevel1X 6 14" xfId="13670" xr:uid="{981C8113-9A03-4FB4-9E4A-FC9FCA5A12E5}"/>
    <cellStyle name="SAPBEXHLevel1X 6 15" xfId="14656" xr:uid="{370ECA43-1AA8-4614-B138-62EBF87B0C16}"/>
    <cellStyle name="SAPBEXHLevel1X 6 2" xfId="1851" xr:uid="{00000000-0005-0000-0000-00006C080000}"/>
    <cellStyle name="SAPBEXHLevel1X 6 2 10" xfId="12257" xr:uid="{34FFA305-596B-4679-B682-42044CFA0138}"/>
    <cellStyle name="SAPBEXHLevel1X 6 2 11" xfId="14655" xr:uid="{3D78CF24-37AB-4202-B331-6C3F4A471186}"/>
    <cellStyle name="SAPBEXHLevel1X 6 2 2" xfId="4456" xr:uid="{450AA491-65BA-47D3-9925-7D7A105A5A07}"/>
    <cellStyle name="SAPBEXHLevel1X 6 2 3" xfId="5928" xr:uid="{D344593D-2887-4023-A8D6-86B13A002550}"/>
    <cellStyle name="SAPBEXHLevel1X 6 2 4" xfId="4598" xr:uid="{FA4C2A72-31E7-4298-B668-5EE93A199E64}"/>
    <cellStyle name="SAPBEXHLevel1X 6 2 5" xfId="7741" xr:uid="{F26C9D4C-ADD5-48DF-9B85-A124EAF1F3C3}"/>
    <cellStyle name="SAPBEXHLevel1X 6 2 6" xfId="8980" xr:uid="{BC2571E0-2534-4C96-A453-79A53B4C0D10}"/>
    <cellStyle name="SAPBEXHLevel1X 6 2 7" xfId="10228" xr:uid="{9DD3E6CD-0424-40C4-93E0-516A70E74697}"/>
    <cellStyle name="SAPBEXHLevel1X 6 2 8" xfId="11472" xr:uid="{6149F6C7-2614-44B6-BC02-DF0AC8768F39}"/>
    <cellStyle name="SAPBEXHLevel1X 6 2 9" xfId="12519" xr:uid="{009140F9-3EAE-4AA3-9E08-423E34B0AFBC}"/>
    <cellStyle name="SAPBEXHLevel1X 6 3" xfId="1852" xr:uid="{00000000-0005-0000-0000-00006D080000}"/>
    <cellStyle name="SAPBEXHLevel1X 6 3 10" xfId="13669" xr:uid="{09468F09-7AA1-4381-BD0E-7DFEC9B9ABFD}"/>
    <cellStyle name="SAPBEXHLevel1X 6 3 11" xfId="13454" xr:uid="{37C0E43D-0741-4AE3-B7B3-B49C804B768D}"/>
    <cellStyle name="SAPBEXHLevel1X 6 3 2" xfId="4457" xr:uid="{9F8CBB7A-69C9-4E9D-8829-6FFF82754207}"/>
    <cellStyle name="SAPBEXHLevel1X 6 3 3" xfId="5929" xr:uid="{9BCA97AB-B98E-49F7-9A71-9E90471495E4}"/>
    <cellStyle name="SAPBEXHLevel1X 6 3 4" xfId="6514" xr:uid="{4AD2339B-547E-4A36-8FB0-9CF02A8FBAEA}"/>
    <cellStyle name="SAPBEXHLevel1X 6 3 5" xfId="7740" xr:uid="{CF447FF6-AE3C-41F0-8133-08F2D362FA73}"/>
    <cellStyle name="SAPBEXHLevel1X 6 3 6" xfId="7331" xr:uid="{EE57AB55-C5DA-489B-AC90-ED2F4737AC7C}"/>
    <cellStyle name="SAPBEXHLevel1X 6 3 7" xfId="8696" xr:uid="{3C0CF999-7663-4AB5-BE70-BEED035DD750}"/>
    <cellStyle name="SAPBEXHLevel1X 6 3 8" xfId="9781" xr:uid="{62F7A7EF-3A5F-4B06-A30F-A6CFA33DDCF7}"/>
    <cellStyle name="SAPBEXHLevel1X 6 3 9" xfId="11171" xr:uid="{56CE7C2D-7036-4523-ADF4-AB9AECEA166C}"/>
    <cellStyle name="SAPBEXHLevel1X 6 4" xfId="1853" xr:uid="{00000000-0005-0000-0000-00006E080000}"/>
    <cellStyle name="SAPBEXHLevel1X 6 4 10" xfId="12258" xr:uid="{B815BEE5-EA5C-412D-A0C9-5C480429AE48}"/>
    <cellStyle name="SAPBEXHLevel1X 6 4 11" xfId="14654" xr:uid="{A1D533E6-ECAF-4527-B1C2-265F5EF54286}"/>
    <cellStyle name="SAPBEXHLevel1X 6 4 2" xfId="4458" xr:uid="{FC51E754-44A5-495B-84C1-F645683ADB79}"/>
    <cellStyle name="SAPBEXHLevel1X 6 4 3" xfId="5930" xr:uid="{5479E3CA-AFF5-414A-B500-CFDAE7E61379}"/>
    <cellStyle name="SAPBEXHLevel1X 6 4 4" xfId="4599" xr:uid="{765D6E68-0CF8-4A50-8ABE-042651F8325D}"/>
    <cellStyle name="SAPBEXHLevel1X 6 4 5" xfId="7739" xr:uid="{EBB0F32B-DFDC-4913-ABD7-2F75C5AA9070}"/>
    <cellStyle name="SAPBEXHLevel1X 6 4 6" xfId="8979" xr:uid="{04FF4C7A-856E-4B59-8EF4-A23273F2F079}"/>
    <cellStyle name="SAPBEXHLevel1X 6 4 7" xfId="10227" xr:uid="{99C01B2D-CE1F-456F-ADC6-6729830E9A6B}"/>
    <cellStyle name="SAPBEXHLevel1X 6 4 8" xfId="11599" xr:uid="{8746447B-D4AB-4AAD-A00C-2C2431B3D704}"/>
    <cellStyle name="SAPBEXHLevel1X 6 4 9" xfId="12518" xr:uid="{BD451796-A2DE-4423-AA18-C72DE99703F2}"/>
    <cellStyle name="SAPBEXHLevel1X 6 5" xfId="1854" xr:uid="{00000000-0005-0000-0000-00006F080000}"/>
    <cellStyle name="SAPBEXHLevel1X 6 5 10" xfId="13668" xr:uid="{B7F8443B-8C64-4B8C-8ABD-E8CC757B997D}"/>
    <cellStyle name="SAPBEXHLevel1X 6 5 11" xfId="13455" xr:uid="{D52F66D6-D3B0-4B60-A3F7-3653F84A8006}"/>
    <cellStyle name="SAPBEXHLevel1X 6 5 2" xfId="4459" xr:uid="{64E9D09C-48A2-4F39-9E7D-633C5133514E}"/>
    <cellStyle name="SAPBEXHLevel1X 6 5 3" xfId="5931" xr:uid="{93280542-A6AE-4E28-A2AA-3A2A36F9367A}"/>
    <cellStyle name="SAPBEXHLevel1X 6 5 4" xfId="6513" xr:uid="{8DBB8B41-42E0-4B35-A61F-A1F2C221424B}"/>
    <cellStyle name="SAPBEXHLevel1X 6 5 5" xfId="7738" xr:uid="{671DFE3C-8E5C-4BD0-9568-E1CB58C6E00E}"/>
    <cellStyle name="SAPBEXHLevel1X 6 5 6" xfId="7332" xr:uid="{9CFF5194-00C0-4956-A818-5EDC6102A36A}"/>
    <cellStyle name="SAPBEXHLevel1X 6 5 7" xfId="8697" xr:uid="{B7C52C5B-F96D-4B31-AD76-1035FAC7CB57}"/>
    <cellStyle name="SAPBEXHLevel1X 6 5 8" xfId="9782" xr:uid="{AFB7F453-D62E-4AE7-A274-4105D00A92DA}"/>
    <cellStyle name="SAPBEXHLevel1X 6 5 9" xfId="11172" xr:uid="{AEDD39B8-432E-4924-8341-C4B109D3229D}"/>
    <cellStyle name="SAPBEXHLevel1X 6 6" xfId="4455" xr:uid="{CC7A7326-EC8A-4928-B3E8-29E013722DFC}"/>
    <cellStyle name="SAPBEXHLevel1X 6 7" xfId="5927" xr:uid="{B6F92521-F85B-4D5A-8CF2-3D87479ECD8F}"/>
    <cellStyle name="SAPBEXHLevel1X 6 8" xfId="6515" xr:uid="{495CA1D8-5522-4481-BB71-369D53B910EE}"/>
    <cellStyle name="SAPBEXHLevel1X 6 9" xfId="6339" xr:uid="{629BD516-CF44-451E-9B48-FC16E4EDEDA2}"/>
    <cellStyle name="SAPBEXHLevel1X 7" xfId="1855" xr:uid="{00000000-0005-0000-0000-000070080000}"/>
    <cellStyle name="SAPBEXHLevel1X 7 10" xfId="8978" xr:uid="{B44A71E0-F3EB-4D3C-87B4-A091B1F6DE61}"/>
    <cellStyle name="SAPBEXHLevel1X 7 11" xfId="10226" xr:uid="{338880E3-4D73-4FAF-8200-9C44D43D9E50}"/>
    <cellStyle name="SAPBEXHLevel1X 7 12" xfId="9783" xr:uid="{026D819F-8467-4A05-AEEC-5382144FC857}"/>
    <cellStyle name="SAPBEXHLevel1X 7 13" xfId="12517" xr:uid="{D2389D2A-B47A-4461-84D7-E580056976C5}"/>
    <cellStyle name="SAPBEXHLevel1X 7 14" xfId="11211" xr:uid="{25830D13-BB4D-4C0E-9B9D-5AB75A9400ED}"/>
    <cellStyle name="SAPBEXHLevel1X 7 15" xfId="14653" xr:uid="{70309268-719F-4B20-8365-ACDFFC518CF1}"/>
    <cellStyle name="SAPBEXHLevel1X 7 2" xfId="1856" xr:uid="{00000000-0005-0000-0000-000071080000}"/>
    <cellStyle name="SAPBEXHLevel1X 7 2 10" xfId="13847" xr:uid="{24F41F56-EF4D-4228-922B-018DB182DDDE}"/>
    <cellStyle name="SAPBEXHLevel1X 7 2 11" xfId="13456" xr:uid="{99EC08A8-70BF-4511-8D81-F91F81CD1C81}"/>
    <cellStyle name="SAPBEXHLevel1X 7 2 2" xfId="4461" xr:uid="{192EE383-4F5A-4BB7-8DEC-D2240A7437AA}"/>
    <cellStyle name="SAPBEXHLevel1X 7 2 3" xfId="5933" xr:uid="{23DEBAEA-4AD0-41D4-81B1-C16FCC1C4817}"/>
    <cellStyle name="SAPBEXHLevel1X 7 2 4" xfId="6714" xr:uid="{B076328E-E4CC-4B49-86B8-EA4BC6B6AB65}"/>
    <cellStyle name="SAPBEXHLevel1X 7 2 5" xfId="7736" xr:uid="{F6B51088-2924-4FDC-A057-16EFAF8BC7DF}"/>
    <cellStyle name="SAPBEXHLevel1X 7 2 6" xfId="7333" xr:uid="{9ABCBFC0-279D-4393-99D4-8CDDC18DDB91}"/>
    <cellStyle name="SAPBEXHLevel1X 7 2 7" xfId="8698" xr:uid="{610D8DA7-39FE-4DD5-962A-E0497400ACF4}"/>
    <cellStyle name="SAPBEXHLevel1X 7 2 8" xfId="10038" xr:uid="{0753E86E-85E9-485B-8623-2BBFB1393A62}"/>
    <cellStyle name="SAPBEXHLevel1X 7 2 9" xfId="9986" xr:uid="{D53467F5-52E1-456A-85A2-DE9BD59EBD47}"/>
    <cellStyle name="SAPBEXHLevel1X 7 3" xfId="1857" xr:uid="{00000000-0005-0000-0000-000072080000}"/>
    <cellStyle name="SAPBEXHLevel1X 7 3 10" xfId="12259" xr:uid="{D7F1DCC6-3B27-48E4-98D2-35CC273D66CF}"/>
    <cellStyle name="SAPBEXHLevel1X 7 3 11" xfId="14652" xr:uid="{72B99CFD-FEFF-411C-93B9-3017522A874A}"/>
    <cellStyle name="SAPBEXHLevel1X 7 3 2" xfId="4462" xr:uid="{C6222470-C632-4752-95C9-FAAA9F7F6022}"/>
    <cellStyle name="SAPBEXHLevel1X 7 3 3" xfId="5934" xr:uid="{AEC215BF-042F-44B0-86E9-719727D50F99}"/>
    <cellStyle name="SAPBEXHLevel1X 7 3 4" xfId="4601" xr:uid="{ECE97291-2570-4E4C-8CB2-5718C1F9E344}"/>
    <cellStyle name="SAPBEXHLevel1X 7 3 5" xfId="7735" xr:uid="{6DC68041-2E46-4692-9ECF-BA4FA8B68108}"/>
    <cellStyle name="SAPBEXHLevel1X 7 3 6" xfId="8977" xr:uid="{49E05031-5F79-4990-B358-005AEFB4F7E3}"/>
    <cellStyle name="SAPBEXHLevel1X 7 3 7" xfId="10225" xr:uid="{5BE51D95-B756-41B2-B366-00CAD3CD2355}"/>
    <cellStyle name="SAPBEXHLevel1X 7 3 8" xfId="11471" xr:uid="{E1E58E53-5F18-4C3D-BAD8-825DB0DC09F4}"/>
    <cellStyle name="SAPBEXHLevel1X 7 3 9" xfId="12516" xr:uid="{FAA30A70-2608-48FA-B567-988E08B19096}"/>
    <cellStyle name="SAPBEXHLevel1X 7 4" xfId="1858" xr:uid="{00000000-0005-0000-0000-000073080000}"/>
    <cellStyle name="SAPBEXHLevel1X 7 4 10" xfId="12260" xr:uid="{B3299223-2714-43E1-8DA9-97345F3A3511}"/>
    <cellStyle name="SAPBEXHLevel1X 7 4 11" xfId="13457" xr:uid="{668E45A6-E52B-4CA4-8A6A-45F52F1D4043}"/>
    <cellStyle name="SAPBEXHLevel1X 7 4 2" xfId="4463" xr:uid="{B8128F3E-83AF-4619-A7C5-D290646E1BFF}"/>
    <cellStyle name="SAPBEXHLevel1X 7 4 3" xfId="5935" xr:uid="{548B4E5D-3B27-4313-AD3D-F7E446D92773}"/>
    <cellStyle name="SAPBEXHLevel1X 7 4 4" xfId="4602" xr:uid="{C88C403F-4B42-4A6F-9431-AAEA4D1B15E1}"/>
    <cellStyle name="SAPBEXHLevel1X 7 4 5" xfId="7734" xr:uid="{93A235F1-CF58-4FB4-8024-AB110E04E3AB}"/>
    <cellStyle name="SAPBEXHLevel1X 7 4 6" xfId="7335" xr:uid="{8B024ED5-3BAF-4D7B-AE18-BFB9CED9889C}"/>
    <cellStyle name="SAPBEXHLevel1X 7 4 7" xfId="7484" xr:uid="{2DC3BB74-499C-4832-9765-6E1C63975784}"/>
    <cellStyle name="SAPBEXHLevel1X 7 4 8" xfId="11470" xr:uid="{24A54726-7172-4774-8ECF-0A195A6F2BEE}"/>
    <cellStyle name="SAPBEXHLevel1X 7 4 9" xfId="11173" xr:uid="{610338BD-C64C-42E9-8A43-D385BBAD19C8}"/>
    <cellStyle name="SAPBEXHLevel1X 7 5" xfId="1859" xr:uid="{00000000-0005-0000-0000-000074080000}"/>
    <cellStyle name="SAPBEXHLevel1X 7 5 10" xfId="12352" xr:uid="{2A54228E-55FB-4D75-97B2-31AE2F5E4B09}"/>
    <cellStyle name="SAPBEXHLevel1X 7 5 11" xfId="14784" xr:uid="{D0E05FCF-887B-41A9-B308-FA02FCED4239}"/>
    <cellStyle name="SAPBEXHLevel1X 7 5 2" xfId="4464" xr:uid="{7FA70CA9-5415-4C4F-81D3-57FBC92EC0FB}"/>
    <cellStyle name="SAPBEXHLevel1X 7 5 3" xfId="5936" xr:uid="{DFBE9EA6-0475-4769-B610-855193B287FD}"/>
    <cellStyle name="SAPBEXHLevel1X 7 5 4" xfId="4858" xr:uid="{D82B3526-11CF-4417-92C2-E99F8ADFD108}"/>
    <cellStyle name="SAPBEXHLevel1X 7 5 5" xfId="4781" xr:uid="{1DE778EC-0065-44FC-B05D-A473A3AE704D}"/>
    <cellStyle name="SAPBEXHLevel1X 7 5 6" xfId="9185" xr:uid="{7E0A03BE-157C-4FC3-B22C-396A62F820AB}"/>
    <cellStyle name="SAPBEXHLevel1X 7 5 7" xfId="10424" xr:uid="{8606D39A-A891-40CE-859D-EDEE94C8CA05}"/>
    <cellStyle name="SAPBEXHLevel1X 7 5 8" xfId="11469" xr:uid="{AF1F3CC9-BB42-4664-92C9-BFE7B4F925E1}"/>
    <cellStyle name="SAPBEXHLevel1X 7 5 9" xfId="12715" xr:uid="{A125682C-2463-4F66-A720-CABEA1BB2456}"/>
    <cellStyle name="SAPBEXHLevel1X 7 6" xfId="4460" xr:uid="{DCE1B0C0-0519-47F8-A543-3A4A9728686C}"/>
    <cellStyle name="SAPBEXHLevel1X 7 7" xfId="5932" xr:uid="{635A345D-A4F7-4B5F-9858-9CB652142F2B}"/>
    <cellStyle name="SAPBEXHLevel1X 7 8" xfId="4600" xr:uid="{ADFC7A41-12BB-4DD6-98F7-B307B73272FD}"/>
    <cellStyle name="SAPBEXHLevel1X 7 9" xfId="7737" xr:uid="{967DCDB8-3DDE-4823-975E-AAA22B3DD20B}"/>
    <cellStyle name="SAPBEXHLevel1X 8" xfId="1860" xr:uid="{00000000-0005-0000-0000-000075080000}"/>
    <cellStyle name="SAPBEXHLevel1X 8 10" xfId="13667" xr:uid="{5A32D2A7-130B-469A-9E39-2C8B97FCBED7}"/>
    <cellStyle name="SAPBEXHLevel1X 8 11" xfId="13458" xr:uid="{6C50FBF3-0A02-4F43-9A09-B6FC897DFE1E}"/>
    <cellStyle name="SAPBEXHLevel1X 8 2" xfId="4465" xr:uid="{B200CEE1-04BB-4A78-A3E6-3839DCB22BF9}"/>
    <cellStyle name="SAPBEXHLevel1X 8 3" xfId="5937" xr:uid="{3C5DE9D5-4EE1-4097-9620-0634F700D173}"/>
    <cellStyle name="SAPBEXHLevel1X 8 4" xfId="6512" xr:uid="{12313D59-E171-4099-8B83-FEBA1D93EB4D}"/>
    <cellStyle name="SAPBEXHLevel1X 8 5" xfId="7733" xr:uid="{A7DC14D0-D993-4BFE-9EEB-C4CC69CCEC62}"/>
    <cellStyle name="SAPBEXHLevel1X 8 6" xfId="7336" xr:uid="{0EB1153D-BCD9-418D-9471-9FD28B3A7AE8}"/>
    <cellStyle name="SAPBEXHLevel1X 8 7" xfId="8699" xr:uid="{394D189E-C285-48C8-A71D-29748AE083D2}"/>
    <cellStyle name="SAPBEXHLevel1X 8 8" xfId="11468" xr:uid="{B10DFFB5-CF2E-4ADF-9E38-C6934AF67186}"/>
    <cellStyle name="SAPBEXHLevel1X 8 9" xfId="11174" xr:uid="{3BF0FFF9-BAB0-437B-91BB-DBD70E8B6800}"/>
    <cellStyle name="SAPBEXHLevel1X 9" xfId="1861" xr:uid="{00000000-0005-0000-0000-000076080000}"/>
    <cellStyle name="SAPBEXHLevel1X 9 10" xfId="13666" xr:uid="{480D9564-0923-4391-9839-A820E28A65BF}"/>
    <cellStyle name="SAPBEXHLevel1X 9 11" xfId="13459" xr:uid="{662380D5-303E-4A59-A37F-68FA7CE989FF}"/>
    <cellStyle name="SAPBEXHLevel1X 9 2" xfId="4466" xr:uid="{D2178295-0CF2-43AB-B5F8-B98292383B73}"/>
    <cellStyle name="SAPBEXHLevel1X 9 3" xfId="5938" xr:uid="{C980F2A8-BBFD-4AB9-9CFC-BADEB08B09B9}"/>
    <cellStyle name="SAPBEXHLevel1X 9 4" xfId="6511" xr:uid="{7B295960-C335-4AB3-8E02-E2B90C69A5B1}"/>
    <cellStyle name="SAPBEXHLevel1X 9 5" xfId="6231" xr:uid="{23D471EA-03D3-4FCB-B25B-1F00862FEBC5}"/>
    <cellStyle name="SAPBEXHLevel1X 9 6" xfId="7337" xr:uid="{C9E81B14-D391-48A8-B5A9-80387D8E865C}"/>
    <cellStyle name="SAPBEXHLevel1X 9 7" xfId="8700" xr:uid="{E3C26491-53ED-41EA-9494-436255BB93A9}"/>
    <cellStyle name="SAPBEXHLevel1X 9 8" xfId="11467" xr:uid="{F4595999-6121-4717-A812-DC5352DBC0AC}"/>
    <cellStyle name="SAPBEXHLevel1X 9 9" xfId="11175" xr:uid="{485A29F2-8B78-46BF-84C5-EBD49A5A741A}"/>
    <cellStyle name="SAPBEXHLevel1X_gxaccion, 68" xfId="1862" xr:uid="{00000000-0005-0000-0000-000077080000}"/>
    <cellStyle name="SAPBEXHLevel2" xfId="7" xr:uid="{00000000-0005-0000-0000-000078080000}"/>
    <cellStyle name="SAPBEXHLevel2 10" xfId="1864" xr:uid="{00000000-0005-0000-0000-000079080000}"/>
    <cellStyle name="SAPBEXHLevel2 10 10" xfId="12514" xr:uid="{ED83FCB4-D403-4DE4-9626-CC9E1A0D410D}"/>
    <cellStyle name="SAPBEXHLevel2 10 11" xfId="13664" xr:uid="{AE42394C-D830-4BA1-B1BE-CAB0D9EA7F43}"/>
    <cellStyle name="SAPBEXHLevel2 10 12" xfId="14650" xr:uid="{EE761CF2-6740-433F-85B6-B7B36EB74BD4}"/>
    <cellStyle name="SAPBEXHLevel2 10 2" xfId="2769" xr:uid="{00000000-0005-0000-0000-00007A080000}"/>
    <cellStyle name="SAPBEXHLevel2 10 2 10" xfId="15197" xr:uid="{D2CC1432-85EC-4559-84D4-B5C7AC2193D3}"/>
    <cellStyle name="SAPBEXHLevel2 10 2 11" xfId="15789" xr:uid="{D11C4D00-C47B-4266-BD01-495AF20718D1}"/>
    <cellStyle name="SAPBEXHLevel2 10 2 2" xfId="5721" xr:uid="{04389EC6-F4C4-4304-903E-4C979D941747}"/>
    <cellStyle name="SAPBEXHLevel2 10 2 3" xfId="7190" xr:uid="{20B51F75-300F-4550-97B0-CFD5732AB666}"/>
    <cellStyle name="SAPBEXHLevel2 10 2 4" xfId="8411" xr:uid="{3E3BCB17-F284-4E5D-B3D4-8534B6A70099}"/>
    <cellStyle name="SAPBEXHLevel2 10 2 5" xfId="9663" xr:uid="{7E7786B8-12B9-4218-BF8B-325794F71691}"/>
    <cellStyle name="SAPBEXHLevel2 10 2 6" xfId="10897" xr:uid="{C6F89306-E758-4780-A06A-263F9B1A4678}"/>
    <cellStyle name="SAPBEXHLevel2 10 2 7" xfId="12056" xr:uid="{0C42A134-1503-4F77-9805-E27153690579}"/>
    <cellStyle name="SAPBEXHLevel2 10 2 8" xfId="13184" xr:uid="{0347A129-84DC-455D-BEF9-56B80D67AB06}"/>
    <cellStyle name="SAPBEXHLevel2 10 2 9" xfId="14291" xr:uid="{87364DF6-5AB0-4A2E-94E3-A2C73BFEE644}"/>
    <cellStyle name="SAPBEXHLevel2 10 3" xfId="4468" xr:uid="{AD038017-C86D-4ADA-B77D-E274409DEF90}"/>
    <cellStyle name="SAPBEXHLevel2 10 4" xfId="5940" xr:uid="{078473FA-B079-4A6D-91F4-D9000D660754}"/>
    <cellStyle name="SAPBEXHLevel2 10 5" xfId="6509" xr:uid="{D313DB7A-3E01-4C34-9642-2497604012F6}"/>
    <cellStyle name="SAPBEXHLevel2 10 6" xfId="7732" xr:uid="{A027A1C4-10EC-44BB-BA25-AE5AD149B1AD}"/>
    <cellStyle name="SAPBEXHLevel2 10 7" xfId="8975" xr:uid="{922CF33F-00DD-4937-AD44-CCB6DD568974}"/>
    <cellStyle name="SAPBEXHLevel2 10 8" xfId="10223" xr:uid="{9F50C3D9-61F5-48E3-BB0E-D614F935BD77}"/>
    <cellStyle name="SAPBEXHLevel2 10 9" xfId="11465" xr:uid="{AB07633F-D35F-4C53-959E-ED9FEB53C562}"/>
    <cellStyle name="SAPBEXHLevel2 11" xfId="1865" xr:uid="{00000000-0005-0000-0000-00007B080000}"/>
    <cellStyle name="SAPBEXHLevel2 11 10" xfId="12513" xr:uid="{4A7DC168-1E98-48B2-B87D-17E7B1C05B11}"/>
    <cellStyle name="SAPBEXHLevel2 11 11" xfId="13663" xr:uid="{85961F24-97A3-483D-8F57-C1A151110056}"/>
    <cellStyle name="SAPBEXHLevel2 11 12" xfId="14649" xr:uid="{D4CBA80E-2FF7-4C0C-A228-C4E4A93E87E3}"/>
    <cellStyle name="SAPBEXHLevel2 11 2" xfId="5722" xr:uid="{25DFE63D-F615-4399-B7C7-E3FEFFD1791B}"/>
    <cellStyle name="SAPBEXHLevel2 11 2 10" xfId="15790" xr:uid="{E4F46944-961A-4532-A514-20EB2DB9383D}"/>
    <cellStyle name="SAPBEXHLevel2 11 2 2" xfId="7191" xr:uid="{3E8EC66D-9646-47D8-AD38-9566CBBF3A22}"/>
    <cellStyle name="SAPBEXHLevel2 11 2 3" xfId="8412" xr:uid="{B2ACF756-3000-4D0B-A08C-DDE575AA5984}"/>
    <cellStyle name="SAPBEXHLevel2 11 2 4" xfId="9664" xr:uid="{343D8BA3-DD46-4B23-8ED5-7D383CB251DF}"/>
    <cellStyle name="SAPBEXHLevel2 11 2 5" xfId="10898" xr:uid="{93DCCBAB-27CB-40CE-8F60-488F563938EC}"/>
    <cellStyle name="SAPBEXHLevel2 11 2 6" xfId="12057" xr:uid="{265C04A4-8DC9-428F-98D5-6233AB4F376B}"/>
    <cellStyle name="SAPBEXHLevel2 11 2 7" xfId="13185" xr:uid="{A286C8FE-E467-4ED8-A3E8-6E7DE711A745}"/>
    <cellStyle name="SAPBEXHLevel2 11 2 8" xfId="14292" xr:uid="{39BA7A00-83C7-4BD7-BAE8-82E614390055}"/>
    <cellStyle name="SAPBEXHLevel2 11 2 9" xfId="15198" xr:uid="{6D231F66-103E-46C3-805C-E82017F1BA6F}"/>
    <cellStyle name="SAPBEXHLevel2 11 3" xfId="4469" xr:uid="{4BF2AE08-2DFB-4366-86EC-AB4BD26BCDDF}"/>
    <cellStyle name="SAPBEXHLevel2 11 4" xfId="5941" xr:uid="{8332655A-9887-4875-95AF-045E9DE7BC57}"/>
    <cellStyle name="SAPBEXHLevel2 11 5" xfId="6508" xr:uid="{A97D5202-5243-42EC-B8DB-4DF69C0F2B7E}"/>
    <cellStyle name="SAPBEXHLevel2 11 6" xfId="6233" xr:uid="{7D80B0AF-D83B-4E85-B8FF-C574772CE549}"/>
    <cellStyle name="SAPBEXHLevel2 11 7" xfId="8974" xr:uid="{84D3C4DD-61B3-4E99-9014-C271F4EADE03}"/>
    <cellStyle name="SAPBEXHLevel2 11 8" xfId="10222" xr:uid="{CFE67225-1C30-443C-BFFA-54FA7DC00E29}"/>
    <cellStyle name="SAPBEXHLevel2 11 9" xfId="9784" xr:uid="{4E93320A-EADB-451D-B043-3CAA54B45E23}"/>
    <cellStyle name="SAPBEXHLevel2 12" xfId="1866" xr:uid="{00000000-0005-0000-0000-00007C080000}"/>
    <cellStyle name="SAPBEXHLevel2 12 10" xfId="12512" xr:uid="{90895221-2B82-4E5B-BCA7-9BAE402D627A}"/>
    <cellStyle name="SAPBEXHLevel2 12 11" xfId="13662" xr:uid="{F70FD1C3-7B91-4FFD-9482-B82797E44A93}"/>
    <cellStyle name="SAPBEXHLevel2 12 12" xfId="14648" xr:uid="{70E4FDD3-B217-43A7-8497-3F2077B7E359}"/>
    <cellStyle name="SAPBEXHLevel2 12 2" xfId="5723" xr:uid="{854F0406-D0B8-4942-B900-225926E97234}"/>
    <cellStyle name="SAPBEXHLevel2 12 2 10" xfId="15791" xr:uid="{207FB6FF-C319-499F-BB83-54A24A8D821A}"/>
    <cellStyle name="SAPBEXHLevel2 12 2 2" xfId="7192" xr:uid="{8C4B7E4E-E0A8-4DC4-B838-C7A4C89FEAF3}"/>
    <cellStyle name="SAPBEXHLevel2 12 2 3" xfId="8413" xr:uid="{2BCD4FED-112F-4605-9738-BCF088B56D5D}"/>
    <cellStyle name="SAPBEXHLevel2 12 2 4" xfId="9665" xr:uid="{94D02E11-635A-4BDB-89FE-369C0AA15382}"/>
    <cellStyle name="SAPBEXHLevel2 12 2 5" xfId="10899" xr:uid="{53335CE1-4936-4AFC-AC44-477C01211136}"/>
    <cellStyle name="SAPBEXHLevel2 12 2 6" xfId="12058" xr:uid="{342E751F-99F1-4284-B7B9-E340A4C0C13B}"/>
    <cellStyle name="SAPBEXHLevel2 12 2 7" xfId="13186" xr:uid="{4915A46E-AF8B-41D5-8C40-6FEC1A31A677}"/>
    <cellStyle name="SAPBEXHLevel2 12 2 8" xfId="14293" xr:uid="{0CB87529-7EC9-45EF-9E6D-CA2AB37654D1}"/>
    <cellStyle name="SAPBEXHLevel2 12 2 9" xfId="15199" xr:uid="{184BADBA-AEEC-4164-85FE-BB04CF383E34}"/>
    <cellStyle name="SAPBEXHLevel2 12 3" xfId="4470" xr:uid="{29BD2BDC-0FFD-46F2-BB2D-4DFB4F4AC7C6}"/>
    <cellStyle name="SAPBEXHLevel2 12 4" xfId="5942" xr:uid="{6DC5666E-E6A3-4A3F-8CF9-379EADAC1E69}"/>
    <cellStyle name="SAPBEXHLevel2 12 5" xfId="6507" xr:uid="{AFBE4056-5BE8-4B27-855A-ED9760F4975F}"/>
    <cellStyle name="SAPBEXHLevel2 12 6" xfId="7932" xr:uid="{1A2D92D8-6652-4372-BA4D-C1515905B73F}"/>
    <cellStyle name="SAPBEXHLevel2 12 7" xfId="8973" xr:uid="{8A45F2C3-E374-49FF-984F-57420F88AF93}"/>
    <cellStyle name="SAPBEXHLevel2 12 8" xfId="10221" xr:uid="{81748649-B815-414F-98B1-0D7B45A97CD6}"/>
    <cellStyle name="SAPBEXHLevel2 12 9" xfId="11464" xr:uid="{E2F0F149-C453-43FE-80A9-9B244AFD9B38}"/>
    <cellStyle name="SAPBEXHLevel2 13" xfId="1867" xr:uid="{00000000-0005-0000-0000-00007D080000}"/>
    <cellStyle name="SAPBEXHLevel2 13 10" xfId="12511" xr:uid="{4C4A36CA-2B97-451B-A9B1-82604EED3BDB}"/>
    <cellStyle name="SAPBEXHLevel2 13 11" xfId="13661" xr:uid="{D77771A2-FEDF-4DF8-A977-70E4F857F684}"/>
    <cellStyle name="SAPBEXHLevel2 13 12" xfId="14647" xr:uid="{37D47BEA-6113-42AF-8991-D380FF906C2C}"/>
    <cellStyle name="SAPBEXHLevel2 13 2" xfId="5724" xr:uid="{D4EFB10E-D642-484C-9951-DB9FF9E78597}"/>
    <cellStyle name="SAPBEXHLevel2 13 2 10" xfId="15792" xr:uid="{34D1AA51-2BCD-47F5-9062-809F5702C0D4}"/>
    <cellStyle name="SAPBEXHLevel2 13 2 2" xfId="7193" xr:uid="{06E45D06-633A-4201-84DF-2A65245354C7}"/>
    <cellStyle name="SAPBEXHLevel2 13 2 3" xfId="8414" xr:uid="{E714A64E-A071-4D98-8923-18A10DABC716}"/>
    <cellStyle name="SAPBEXHLevel2 13 2 4" xfId="9666" xr:uid="{8EE1DA16-664B-40AD-B650-0644AA3FC3A1}"/>
    <cellStyle name="SAPBEXHLevel2 13 2 5" xfId="10900" xr:uid="{C560BBEB-8200-4A34-AC90-8AB335951A45}"/>
    <cellStyle name="SAPBEXHLevel2 13 2 6" xfId="12059" xr:uid="{3BA8F642-CBDD-4617-8CFD-519F585CC3FE}"/>
    <cellStyle name="SAPBEXHLevel2 13 2 7" xfId="13187" xr:uid="{1E6788E2-2149-4AB3-B69C-810CAD939843}"/>
    <cellStyle name="SAPBEXHLevel2 13 2 8" xfId="14294" xr:uid="{204B83E9-6B59-427A-AA53-9227D5491D44}"/>
    <cellStyle name="SAPBEXHLevel2 13 2 9" xfId="15200" xr:uid="{342EB24C-9A75-47AE-8542-FD5B7DB9DBA7}"/>
    <cellStyle name="SAPBEXHLevel2 13 3" xfId="4471" xr:uid="{FAFEA1DF-EBB0-469C-8F27-68E84A91B2C5}"/>
    <cellStyle name="SAPBEXHLevel2 13 4" xfId="5943" xr:uid="{ECB3EFD0-C801-4052-AFDE-6A9CFA399197}"/>
    <cellStyle name="SAPBEXHLevel2 13 5" xfId="6506" xr:uid="{06BB7A1A-4A93-4621-BA72-15951253299C}"/>
    <cellStyle name="SAPBEXHLevel2 13 6" xfId="6234" xr:uid="{95A06F96-8F0D-46E6-BFCA-FD68B0B98517}"/>
    <cellStyle name="SAPBEXHLevel2 13 7" xfId="8972" xr:uid="{D77B1E55-587F-4AC9-9FEC-2BBA0A6CF7A5}"/>
    <cellStyle name="SAPBEXHLevel2 13 8" xfId="10220" xr:uid="{FF816718-7992-480A-B292-FB0CD3D20980}"/>
    <cellStyle name="SAPBEXHLevel2 13 9" xfId="9785" xr:uid="{A534B96B-B3C5-4D0E-8A32-C39018BAB94F}"/>
    <cellStyle name="SAPBEXHLevel2 14" xfId="1863" xr:uid="{00000000-0005-0000-0000-00007E080000}"/>
    <cellStyle name="SAPBEXHLevel2 14 10" xfId="13665" xr:uid="{E766DFA8-109A-45F4-B18D-AA8C3845A53D}"/>
    <cellStyle name="SAPBEXHLevel2 14 11" xfId="14651" xr:uid="{9F000D10-F759-44BD-86DF-4E39BF86CE7E}"/>
    <cellStyle name="SAPBEXHLevel2 14 2" xfId="4467" xr:uid="{A181EA64-34DA-4C6E-8AF8-10D2FB47D1FC}"/>
    <cellStyle name="SAPBEXHLevel2 14 3" xfId="5939" xr:uid="{94B99D9C-294C-4424-8AF2-E3538C21509C}"/>
    <cellStyle name="SAPBEXHLevel2 14 4" xfId="6510" xr:uid="{E5401EE3-D7CC-4BDF-8205-56961FF7359D}"/>
    <cellStyle name="SAPBEXHLevel2 14 5" xfId="6232" xr:uid="{8E502C28-38DD-43CC-BC4A-E504504D8D81}"/>
    <cellStyle name="SAPBEXHLevel2 14 6" xfId="8976" xr:uid="{81370CC0-CE42-43BB-A605-1D1CE3EDDD1B}"/>
    <cellStyle name="SAPBEXHLevel2 14 7" xfId="10224" xr:uid="{83B4A835-EE67-44E1-82E9-1D575F6DF562}"/>
    <cellStyle name="SAPBEXHLevel2 14 8" xfId="11466" xr:uid="{58394FE0-E827-4EBE-B103-CEFA022092D9}"/>
    <cellStyle name="SAPBEXHLevel2 14 9" xfId="12515" xr:uid="{FF6B01C6-6BC9-4C9A-82C1-69FF5DEC3390}"/>
    <cellStyle name="SAPBEXHLevel2 15" xfId="2683" xr:uid="{00000000-0005-0000-0000-00007F080000}"/>
    <cellStyle name="SAPBEXHLevel2 16" xfId="2760" xr:uid="{00000000-0005-0000-0000-000080080000}"/>
    <cellStyle name="SAPBEXHLevel2 17" xfId="2775" xr:uid="{433C08CB-CD41-41A3-9A29-0231CF72D231}"/>
    <cellStyle name="SAPBEXHLevel2 18" xfId="2820" xr:uid="{2AADA810-A0DB-4B0E-B27A-8BF5E6311785}"/>
    <cellStyle name="SAPBEXHLevel2 19" xfId="2826" xr:uid="{5BD18F8F-65A7-45DD-BF1A-8C431625F57B}"/>
    <cellStyle name="SAPBEXHLevel2 2" xfId="55" xr:uid="{00000000-0005-0000-0000-000081080000}"/>
    <cellStyle name="SAPBEXHLevel2 2 10" xfId="11294" xr:uid="{F672B3D7-7CD2-490F-93FD-273FDD2C1FF3}"/>
    <cellStyle name="SAPBEXHLevel2 2 11" xfId="12373" xr:uid="{01F580D4-16E5-4EDE-AD5D-FD5906D6B652}"/>
    <cellStyle name="SAPBEXHLevel2 2 12" xfId="13556" xr:uid="{7E859274-03ED-4C51-953F-CA46FDE804EC}"/>
    <cellStyle name="SAPBEXHLevel2 2 13" xfId="14544" xr:uid="{4D06D7E6-A109-42AD-B6EE-CF71233B8C37}"/>
    <cellStyle name="SAPBEXHLevel2 2 2" xfId="1868" xr:uid="{00000000-0005-0000-0000-000082080000}"/>
    <cellStyle name="SAPBEXHLevel2 2 2 10" xfId="12510" xr:uid="{3C5BAA48-E297-43CC-ACA4-982234FC5584}"/>
    <cellStyle name="SAPBEXHLevel2 2 2 11" xfId="12261" xr:uid="{0A3E3D68-4551-4F34-82B4-56B1CFE8722A}"/>
    <cellStyle name="SAPBEXHLevel2 2 2 12" xfId="14646" xr:uid="{9D694E03-6DA7-4429-A66E-F3FCE9B7C1AB}"/>
    <cellStyle name="SAPBEXHLevel2 2 2 2" xfId="1869" xr:uid="{00000000-0005-0000-0000-000083080000}"/>
    <cellStyle name="SAPBEXHLevel2 2 2 2 10" xfId="12509" xr:uid="{0B6DE179-0175-4F33-ACCC-6BEC81F5714D}"/>
    <cellStyle name="SAPBEXHLevel2 2 2 2 11" xfId="13660" xr:uid="{9997767E-2651-4C7E-91A6-581E728632A4}"/>
    <cellStyle name="SAPBEXHLevel2 2 2 2 12" xfId="14645" xr:uid="{908692E0-C6F2-4D02-BE7F-88E9155E547B}"/>
    <cellStyle name="SAPBEXHLevel2 2 2 2 2" xfId="5726" xr:uid="{9942E16F-E24E-44C5-9964-5AEC6321D5A6}"/>
    <cellStyle name="SAPBEXHLevel2 2 2 2 2 10" xfId="15794" xr:uid="{286F56A6-7BC3-4AE2-8941-B08411757D5F}"/>
    <cellStyle name="SAPBEXHLevel2 2 2 2 2 2" xfId="7195" xr:uid="{EF7EE661-DEE6-44A1-905D-32D1B170E3F3}"/>
    <cellStyle name="SAPBEXHLevel2 2 2 2 2 3" xfId="8416" xr:uid="{DA44A739-CF94-497B-A889-02DEDB663778}"/>
    <cellStyle name="SAPBEXHLevel2 2 2 2 2 4" xfId="9668" xr:uid="{1CB12851-B9FA-4DE4-853A-AEB25A5FAAF9}"/>
    <cellStyle name="SAPBEXHLevel2 2 2 2 2 5" xfId="10902" xr:uid="{040ED329-6A51-44DD-B018-C39F8A18A784}"/>
    <cellStyle name="SAPBEXHLevel2 2 2 2 2 6" xfId="12061" xr:uid="{589FC1DA-8CED-489D-94B2-D66C6A0F5A4B}"/>
    <cellStyle name="SAPBEXHLevel2 2 2 2 2 7" xfId="13189" xr:uid="{3D99E591-BDC1-4203-A1C3-D733F79CCCEA}"/>
    <cellStyle name="SAPBEXHLevel2 2 2 2 2 8" xfId="14296" xr:uid="{CB2FA195-58D5-4951-B809-6F2311B70119}"/>
    <cellStyle name="SAPBEXHLevel2 2 2 2 2 9" xfId="15202" xr:uid="{19BC68AB-5A13-42DC-9B0C-9FB6437D1970}"/>
    <cellStyle name="SAPBEXHLevel2 2 2 2 3" xfId="4473" xr:uid="{8664FD0A-EB76-4C23-9610-6A6D3346B0D4}"/>
    <cellStyle name="SAPBEXHLevel2 2 2 2 4" xfId="5945" xr:uid="{72251AEF-9996-429D-AFC5-778524B34499}"/>
    <cellStyle name="SAPBEXHLevel2 2 2 2 5" xfId="6505" xr:uid="{B3D84DED-7C8C-48F1-886B-F30CA5B07E83}"/>
    <cellStyle name="SAPBEXHLevel2 2 2 2 6" xfId="6340" xr:uid="{C2ADB574-1246-47A4-AF1C-9ED7BED358A0}"/>
    <cellStyle name="SAPBEXHLevel2 2 2 2 7" xfId="8970" xr:uid="{D52EDA4A-8BD4-4737-B08E-3A606F41B6DF}"/>
    <cellStyle name="SAPBEXHLevel2 2 2 2 8" xfId="10218" xr:uid="{2CB2D548-E15C-4FF4-9B00-F346B2E15FE7}"/>
    <cellStyle name="SAPBEXHLevel2 2 2 2 9" xfId="9786" xr:uid="{A784B0C9-3381-453C-8C53-DC3DDF205361}"/>
    <cellStyle name="SAPBEXHLevel2 2 2 3" xfId="4472" xr:uid="{090636C1-10CF-4355-9AB7-A47B2706A25A}"/>
    <cellStyle name="SAPBEXHLevel2 2 2 4" xfId="5944" xr:uid="{FB3BAA93-95CB-4BA4-A9D0-13B90D6AC06D}"/>
    <cellStyle name="SAPBEXHLevel2 2 2 5" xfId="4603" xr:uid="{1F4B29A5-B97E-4945-AB40-1210AF88232D}"/>
    <cellStyle name="SAPBEXHLevel2 2 2 6" xfId="6235" xr:uid="{C637B949-05E0-45E7-9171-9462C56932CA}"/>
    <cellStyle name="SAPBEXHLevel2 2 2 7" xfId="8971" xr:uid="{D55764A9-6480-44DA-95C5-C67F225BDF2A}"/>
    <cellStyle name="SAPBEXHLevel2 2 2 8" xfId="10219" xr:uid="{233D2795-7501-487D-9A8E-5A443CEEDF81}"/>
    <cellStyle name="SAPBEXHLevel2 2 2 9" xfId="11463" xr:uid="{BACC7E39-7076-48CF-B34B-6098E741A6CC}"/>
    <cellStyle name="SAPBEXHLevel2 2 3" xfId="5725" xr:uid="{9FF87B44-D951-415F-9FF0-1B69387C4511}"/>
    <cellStyle name="SAPBEXHLevel2 2 3 10" xfId="15793" xr:uid="{810FAF95-2DA5-4A8D-904B-3C27805FD799}"/>
    <cellStyle name="SAPBEXHLevel2 2 3 2" xfId="7194" xr:uid="{5DF29885-6F6E-4A31-8135-1921CA962E47}"/>
    <cellStyle name="SAPBEXHLevel2 2 3 3" xfId="8415" xr:uid="{0E48351C-56AD-4C56-80C6-D612588F6630}"/>
    <cellStyle name="SAPBEXHLevel2 2 3 4" xfId="9667" xr:uid="{9294B6B8-CA0F-499D-8ADD-7D9599733FD0}"/>
    <cellStyle name="SAPBEXHLevel2 2 3 5" xfId="10901" xr:uid="{D5F6C773-2287-40B9-B056-1AC88D8776F7}"/>
    <cellStyle name="SAPBEXHLevel2 2 3 6" xfId="12060" xr:uid="{A9612CE4-C9E1-47C1-8B80-54DF4F07A591}"/>
    <cellStyle name="SAPBEXHLevel2 2 3 7" xfId="13188" xr:uid="{51234B60-4DE5-413F-94EB-C50E5247B931}"/>
    <cellStyle name="SAPBEXHLevel2 2 3 8" xfId="14295" xr:uid="{FAC4CB73-D5F4-4DEE-9AEF-B2F71B23EC1C}"/>
    <cellStyle name="SAPBEXHLevel2 2 3 9" xfId="15201" xr:uid="{E7333278-E2C8-46C9-9702-1DED707AC4B7}"/>
    <cellStyle name="SAPBEXHLevel2 2 4" xfId="3052" xr:uid="{6CA9B811-4E9B-418B-A06B-7AA98CE3541B}"/>
    <cellStyle name="SAPBEXHLevel2 2 5" xfId="4882" xr:uid="{5098D813-2C3A-484A-9815-670CE8F02561}"/>
    <cellStyle name="SAPBEXHLevel2 2 6" xfId="6365" xr:uid="{5B22E678-A143-48C9-8BBA-7DC7186E34C9}"/>
    <cellStyle name="SAPBEXHLevel2 2 7" xfId="7586" xr:uid="{ED512831-F176-405A-B357-33AACE512CB0}"/>
    <cellStyle name="SAPBEXHLevel2 2 8" xfId="8831" xr:uid="{B2C4453B-9060-4943-930E-3ACC01ADA060}"/>
    <cellStyle name="SAPBEXHLevel2 2 9" xfId="10078" xr:uid="{A36CC984-E34B-4E93-A1BB-1EDC7813B539}"/>
    <cellStyle name="SAPBEXHLevel2 20" xfId="2896" xr:uid="{851EA4B7-502F-48EC-ACFD-E660B47A461D}"/>
    <cellStyle name="SAPBEXHLevel2 21" xfId="2940" xr:uid="{4F706E98-F62C-448F-9474-DC79FB4C296C}"/>
    <cellStyle name="SAPBEXHLevel2 22" xfId="2984" xr:uid="{347DA9BF-C202-4822-8AD4-CF5C282D2884}"/>
    <cellStyle name="SAPBEXHLevel2 23" xfId="3006" xr:uid="{D1517A26-1D07-4CF0-8E4B-76573947C9F3}"/>
    <cellStyle name="SAPBEXHLevel2 24" xfId="15895" xr:uid="{9C9D62E5-AAA9-4FE6-944A-8A27F3ED5D14}"/>
    <cellStyle name="SAPBEXHLevel2 3" xfId="1870" xr:uid="{00000000-0005-0000-0000-000084080000}"/>
    <cellStyle name="SAPBEXHLevel2 3 10" xfId="12508" xr:uid="{D6F18CFF-8323-4A5F-A483-8E93935B2C2D}"/>
    <cellStyle name="SAPBEXHLevel2 3 11" xfId="12262" xr:uid="{663CCA8A-BE43-4DB2-A943-4A0619B74424}"/>
    <cellStyle name="SAPBEXHLevel2 3 12" xfId="14644" xr:uid="{630803B3-2033-42EB-8DB6-2E6749B7E552}"/>
    <cellStyle name="SAPBEXHLevel2 3 2" xfId="5727" xr:uid="{EC2F29A1-E1A0-4A04-A42C-38652FB3DB02}"/>
    <cellStyle name="SAPBEXHLevel2 3 2 10" xfId="15795" xr:uid="{384A595F-3692-478C-BC7B-25C1616E8B88}"/>
    <cellStyle name="SAPBEXHLevel2 3 2 2" xfId="7196" xr:uid="{E368361A-5B8E-418A-8A61-68554D941041}"/>
    <cellStyle name="SAPBEXHLevel2 3 2 3" xfId="8417" xr:uid="{3945D9DE-7CBB-4CFC-839F-76642A59C481}"/>
    <cellStyle name="SAPBEXHLevel2 3 2 4" xfId="9669" xr:uid="{6402E0A6-0EF1-4B03-9989-9F445161A9AF}"/>
    <cellStyle name="SAPBEXHLevel2 3 2 5" xfId="10903" xr:uid="{8B23DB96-30AD-4CAA-ABCF-DFA72F3090CD}"/>
    <cellStyle name="SAPBEXHLevel2 3 2 6" xfId="12062" xr:uid="{F0A41CF8-A3CC-42C8-97C1-9BB926D5454A}"/>
    <cellStyle name="SAPBEXHLevel2 3 2 7" xfId="13190" xr:uid="{795D0A57-0811-4498-8114-0AB778793AD3}"/>
    <cellStyle name="SAPBEXHLevel2 3 2 8" xfId="14297" xr:uid="{79D7238E-F553-4EF4-A5A8-4C7F02D12F05}"/>
    <cellStyle name="SAPBEXHLevel2 3 2 9" xfId="15203" xr:uid="{5D22A8D0-A490-46E9-A803-F6DAACCACF7F}"/>
    <cellStyle name="SAPBEXHLevel2 3 3" xfId="4474" xr:uid="{4A9EAE2E-E289-45D8-B4B9-37BEA5A71AFD}"/>
    <cellStyle name="SAPBEXHLevel2 3 4" xfId="5946" xr:uid="{500DF4AC-9652-474C-A965-995BD3AEC027}"/>
    <cellStyle name="SAPBEXHLevel2 3 5" xfId="4604" xr:uid="{B54B972A-25EA-4F99-89C8-6290A3A6C824}"/>
    <cellStyle name="SAPBEXHLevel2 3 6" xfId="7731" xr:uid="{024AFBA4-B765-4EF6-837D-E830575A8116}"/>
    <cellStyle name="SAPBEXHLevel2 3 7" xfId="8969" xr:uid="{FD55DA34-E532-4898-9AFF-124475BA00EC}"/>
    <cellStyle name="SAPBEXHLevel2 3 8" xfId="10217" xr:uid="{5DD0CC3F-5B82-4170-9579-A325DB2C6162}"/>
    <cellStyle name="SAPBEXHLevel2 3 9" xfId="11462" xr:uid="{E530129C-326C-4065-843E-B026232EFFA7}"/>
    <cellStyle name="SAPBEXHLevel2 4" xfId="1871" xr:uid="{00000000-0005-0000-0000-000085080000}"/>
    <cellStyle name="SAPBEXHLevel2 4 10" xfId="11176" xr:uid="{2632AD19-0B53-4F06-9E02-013F562940D0}"/>
    <cellStyle name="SAPBEXHLevel2 4 11" xfId="13659" xr:uid="{19F4863C-8C8C-42E0-8758-DF6EDB0A80DB}"/>
    <cellStyle name="SAPBEXHLevel2 4 12" xfId="12294" xr:uid="{3EBE6057-E0BC-4121-AC48-66D0F85D0D88}"/>
    <cellStyle name="SAPBEXHLevel2 4 2" xfId="5728" xr:uid="{21530EF8-E5D7-4291-BD48-BE063CE28295}"/>
    <cellStyle name="SAPBEXHLevel2 4 2 10" xfId="15796" xr:uid="{5051E6B4-8F7B-4727-AC16-C4F2CCDF754B}"/>
    <cellStyle name="SAPBEXHLevel2 4 2 2" xfId="7197" xr:uid="{C644C07A-3F37-4C60-8C36-44249727FEB5}"/>
    <cellStyle name="SAPBEXHLevel2 4 2 3" xfId="8418" xr:uid="{22A32350-147E-4D21-B689-3DA5A6C21BEC}"/>
    <cellStyle name="SAPBEXHLevel2 4 2 4" xfId="9670" xr:uid="{65CF33D5-91F8-4F35-AD7A-366F4222043B}"/>
    <cellStyle name="SAPBEXHLevel2 4 2 5" xfId="10904" xr:uid="{C76B0B36-BA44-4DA3-9511-FDB9C8ACD11F}"/>
    <cellStyle name="SAPBEXHLevel2 4 2 6" xfId="12063" xr:uid="{5B830FE0-C407-432F-8D05-CD8118A8BC75}"/>
    <cellStyle name="SAPBEXHLevel2 4 2 7" xfId="13191" xr:uid="{7909EEDC-58EA-4482-A3FE-4B9DEA79B44D}"/>
    <cellStyle name="SAPBEXHLevel2 4 2 8" xfId="14298" xr:uid="{458839AB-699E-41C2-8676-78B3071EFEAE}"/>
    <cellStyle name="SAPBEXHLevel2 4 2 9" xfId="15204" xr:uid="{A8D9FD1D-13EC-482E-A70C-4BDB368EB9E3}"/>
    <cellStyle name="SAPBEXHLevel2 4 3" xfId="4475" xr:uid="{0DF5EA78-0EA7-482D-8CC2-9AB3CEFFC2A7}"/>
    <cellStyle name="SAPBEXHLevel2 4 4" xfId="5947" xr:uid="{DC0F18F3-C85F-4D94-9795-2990C5F0A932}"/>
    <cellStyle name="SAPBEXHLevel2 4 5" xfId="6504" xr:uid="{35078CAF-0CB1-45F0-BB60-4D51731E7C7B}"/>
    <cellStyle name="SAPBEXHLevel2 4 6" xfId="7730" xr:uid="{2F1AB0BE-7A90-4CB8-A8EC-56731FBA7996}"/>
    <cellStyle name="SAPBEXHLevel2 4 7" xfId="7338" xr:uid="{287B702A-CDC9-493F-AA51-2A23F435EC7B}"/>
    <cellStyle name="SAPBEXHLevel2 4 8" xfId="8701" xr:uid="{BCDD8832-9A29-4808-BC99-16A50CF8ED50}"/>
    <cellStyle name="SAPBEXHLevel2 4 9" xfId="9787" xr:uid="{C9976A41-0B01-40E9-A814-2BCC6E958578}"/>
    <cellStyle name="SAPBEXHLevel2 5" xfId="1872" xr:uid="{00000000-0005-0000-0000-000086080000}"/>
    <cellStyle name="SAPBEXHLevel2 5 10" xfId="12507" xr:uid="{1A593C0F-5E0B-4008-9108-584C03842247}"/>
    <cellStyle name="SAPBEXHLevel2 5 11" xfId="12263" xr:uid="{53996EC0-F1E8-415E-BDF9-59BB4A612990}"/>
    <cellStyle name="SAPBEXHLevel2 5 12" xfId="14643" xr:uid="{B20E6339-2C6C-439F-8E90-802E4B41AD74}"/>
    <cellStyle name="SAPBEXHLevel2 5 2" xfId="5729" xr:uid="{5EC98E1C-0A5F-44AE-9A2B-0B9DF72C2DA6}"/>
    <cellStyle name="SAPBEXHLevel2 5 2 10" xfId="15797" xr:uid="{20C3E439-993D-4C65-85C7-224C8953E96D}"/>
    <cellStyle name="SAPBEXHLevel2 5 2 2" xfId="7198" xr:uid="{4CEB50D3-7AF8-4A88-832F-CA02E079CB4A}"/>
    <cellStyle name="SAPBEXHLevel2 5 2 3" xfId="8419" xr:uid="{E669C39F-713B-4884-8F02-5C6703794737}"/>
    <cellStyle name="SAPBEXHLevel2 5 2 4" xfId="9671" xr:uid="{AE2627D0-369D-4CD0-8A12-D76E836A075E}"/>
    <cellStyle name="SAPBEXHLevel2 5 2 5" xfId="10905" xr:uid="{8E85EAE7-F5AB-46BE-B7CC-E762147256D0}"/>
    <cellStyle name="SAPBEXHLevel2 5 2 6" xfId="12064" xr:uid="{EE3685AB-2364-4963-92D9-2796E8EB50EC}"/>
    <cellStyle name="SAPBEXHLevel2 5 2 7" xfId="13192" xr:uid="{F8D0E90B-D07D-47D7-8D7D-24872AE76B32}"/>
    <cellStyle name="SAPBEXHLevel2 5 2 8" xfId="14299" xr:uid="{312795B2-FC8F-42D6-B9BC-8BCD1DF91DE7}"/>
    <cellStyle name="SAPBEXHLevel2 5 2 9" xfId="15205" xr:uid="{0FDE1883-EB1C-4D64-B6E0-BA24BDDC0086}"/>
    <cellStyle name="SAPBEXHLevel2 5 3" xfId="4476" xr:uid="{38F8018E-4B75-4004-B6AC-0916C0B2CB72}"/>
    <cellStyle name="SAPBEXHLevel2 5 4" xfId="5948" xr:uid="{5548E567-23EB-42E2-A92F-F978049F33B5}"/>
    <cellStyle name="SAPBEXHLevel2 5 5" xfId="4716" xr:uid="{BEB85AFB-BFCC-4686-BEC6-0AC43DE75FB7}"/>
    <cellStyle name="SAPBEXHLevel2 5 6" xfId="7729" xr:uid="{FBE937D0-A3F1-4FA5-B23E-A7B22EBEB3D2}"/>
    <cellStyle name="SAPBEXHLevel2 5 7" xfId="8968" xr:uid="{6AF21688-4F1F-432C-9526-246C017D2F7F}"/>
    <cellStyle name="SAPBEXHLevel2 5 8" xfId="10216" xr:uid="{ECE2D987-C10E-42E8-AB83-2D7D4040FB7D}"/>
    <cellStyle name="SAPBEXHLevel2 5 9" xfId="11598" xr:uid="{97FD7F70-B8CD-4072-84A5-D3E6E286ED0A}"/>
    <cellStyle name="SAPBEXHLevel2 6" xfId="1873" xr:uid="{00000000-0005-0000-0000-000087080000}"/>
    <cellStyle name="SAPBEXHLevel2 6 10" xfId="11177" xr:uid="{41255D21-D70C-41AD-B669-702800122376}"/>
    <cellStyle name="SAPBEXHLevel2 6 11" xfId="13658" xr:uid="{C886E0F9-6D75-4EFE-8ECE-958EF8C56E52}"/>
    <cellStyle name="SAPBEXHLevel2 6 12" xfId="13460" xr:uid="{0E7C75C9-2FF7-4E00-A91A-DB1D528B8D0E}"/>
    <cellStyle name="SAPBEXHLevel2 6 2" xfId="5730" xr:uid="{0CD9346B-5A8B-42CC-A643-4A3336E6301E}"/>
    <cellStyle name="SAPBEXHLevel2 6 2 10" xfId="15798" xr:uid="{7059D728-4092-405C-B86F-FD611C59D235}"/>
    <cellStyle name="SAPBEXHLevel2 6 2 2" xfId="7199" xr:uid="{CA7A0F39-DB18-4954-9EBF-BC0CED481606}"/>
    <cellStyle name="SAPBEXHLevel2 6 2 3" xfId="8420" xr:uid="{5CAE25D6-EFCF-4005-9415-B4C369989901}"/>
    <cellStyle name="SAPBEXHLevel2 6 2 4" xfId="9672" xr:uid="{878B8850-EE1F-4B8B-A487-CAA6DABD642D}"/>
    <cellStyle name="SAPBEXHLevel2 6 2 5" xfId="10906" xr:uid="{C37B885C-21CB-46DD-868B-645F51C535D2}"/>
    <cellStyle name="SAPBEXHLevel2 6 2 6" xfId="12065" xr:uid="{8E74741B-463D-4EAB-B5FD-7404D2AFB444}"/>
    <cellStyle name="SAPBEXHLevel2 6 2 7" xfId="13193" xr:uid="{C4ED1236-C1BF-4C2C-A272-E6A43690BE2B}"/>
    <cellStyle name="SAPBEXHLevel2 6 2 8" xfId="14300" xr:uid="{863A439D-30FB-4630-B828-9FB995A7FD10}"/>
    <cellStyle name="SAPBEXHLevel2 6 2 9" xfId="15206" xr:uid="{B67CD64A-4E76-4EAD-981E-A7E4DD96BB54}"/>
    <cellStyle name="SAPBEXHLevel2 6 3" xfId="4477" xr:uid="{63311AB7-7975-4924-890A-B2B6DCC839FA}"/>
    <cellStyle name="SAPBEXHLevel2 6 4" xfId="5949" xr:uid="{AD58933F-ED8E-40A7-86D7-9588F4880460}"/>
    <cellStyle name="SAPBEXHLevel2 6 5" xfId="6503" xr:uid="{80EB4500-AD45-4FBE-9CCD-BB2044FD3986}"/>
    <cellStyle name="SAPBEXHLevel2 6 6" xfId="7728" xr:uid="{00915EC2-7FCF-480D-BE51-B57B534D2AA3}"/>
    <cellStyle name="SAPBEXHLevel2 6 7" xfId="7339" xr:uid="{13AB76EA-0C80-4A6C-A425-14A67C156122}"/>
    <cellStyle name="SAPBEXHLevel2 6 8" xfId="8702" xr:uid="{AA962D52-84C6-4960-9787-6BA06255EDAE}"/>
    <cellStyle name="SAPBEXHLevel2 6 9" xfId="9899" xr:uid="{D60D4014-B4E7-42F4-9189-50E3E72B8D49}"/>
    <cellStyle name="SAPBEXHLevel2 7" xfId="1874" xr:uid="{00000000-0005-0000-0000-000088080000}"/>
    <cellStyle name="SAPBEXHLevel2 7 10" xfId="12506" xr:uid="{8655E4CE-5F88-41AB-BCDE-2C35A8CE67C1}"/>
    <cellStyle name="SAPBEXHLevel2 7 11" xfId="12264" xr:uid="{71630C88-47E0-4485-BF90-132275301D47}"/>
    <cellStyle name="SAPBEXHLevel2 7 12" xfId="14642" xr:uid="{6241BDD5-E295-4DB5-944D-54F857B08D3F}"/>
    <cellStyle name="SAPBEXHLevel2 7 2" xfId="5731" xr:uid="{CE3806B8-391E-46A5-9DA2-0605D0A3E298}"/>
    <cellStyle name="SAPBEXHLevel2 7 2 10" xfId="15799" xr:uid="{207FE216-21B4-4820-B9BD-DCED81E2E413}"/>
    <cellStyle name="SAPBEXHLevel2 7 2 2" xfId="7200" xr:uid="{CDCCA56C-4E49-4398-9293-D4EFF311F49F}"/>
    <cellStyle name="SAPBEXHLevel2 7 2 3" xfId="8421" xr:uid="{9193137A-B395-4CFE-981B-B32F236786C8}"/>
    <cellStyle name="SAPBEXHLevel2 7 2 4" xfId="9673" xr:uid="{57DF9B02-86EF-4CDA-8D24-3EDB9C0D9EA0}"/>
    <cellStyle name="SAPBEXHLevel2 7 2 5" xfId="10907" xr:uid="{64E5980B-9A27-452C-A752-3568F3F2D935}"/>
    <cellStyle name="SAPBEXHLevel2 7 2 6" xfId="12066" xr:uid="{57AE96DE-3942-470E-9A3A-CBF6C8663956}"/>
    <cellStyle name="SAPBEXHLevel2 7 2 7" xfId="13194" xr:uid="{C2452F4E-931D-4645-B302-8A86AA779C24}"/>
    <cellStyle name="SAPBEXHLevel2 7 2 8" xfId="14301" xr:uid="{645A72BD-53B0-4A36-8798-9228B224D99A}"/>
    <cellStyle name="SAPBEXHLevel2 7 2 9" xfId="15207" xr:uid="{341A41B4-AEE0-421C-8E8B-DBB0E2165E91}"/>
    <cellStyle name="SAPBEXHLevel2 7 3" xfId="4478" xr:uid="{F823C089-EBFD-419B-96EC-6746FA6B54D1}"/>
    <cellStyle name="SAPBEXHLevel2 7 4" xfId="5950" xr:uid="{C81F4F3C-3F24-487E-9DD5-5167B5258280}"/>
    <cellStyle name="SAPBEXHLevel2 7 5" xfId="4720" xr:uid="{2C466922-6078-45EE-A851-0178E3895209}"/>
    <cellStyle name="SAPBEXHLevel2 7 6" xfId="7727" xr:uid="{B7963C49-4031-46C0-A4E8-8DCFB1301D65}"/>
    <cellStyle name="SAPBEXHLevel2 7 7" xfId="8967" xr:uid="{56B0796F-7E8F-4C37-8523-0BF8BD882693}"/>
    <cellStyle name="SAPBEXHLevel2 7 8" xfId="10215" xr:uid="{5C17F586-AC42-429A-AF36-1958873364D5}"/>
    <cellStyle name="SAPBEXHLevel2 7 9" xfId="9903" xr:uid="{693AAD69-82C6-4D39-B70F-21A078D782C2}"/>
    <cellStyle name="SAPBEXHLevel2 8" xfId="1875" xr:uid="{00000000-0005-0000-0000-000089080000}"/>
    <cellStyle name="SAPBEXHLevel2 8 10" xfId="11178" xr:uid="{273700D7-CEED-429A-A6C7-38A12A61F263}"/>
    <cellStyle name="SAPBEXHLevel2 8 11" xfId="13846" xr:uid="{188AE579-92B8-4E5A-9838-FB553933A63B}"/>
    <cellStyle name="SAPBEXHLevel2 8 12" xfId="13461" xr:uid="{44A79E23-F940-4827-8721-FEC22AC31E6D}"/>
    <cellStyle name="SAPBEXHLevel2 8 2" xfId="5732" xr:uid="{C3BE348E-3A0C-4CD6-8559-D01EC20AA5F0}"/>
    <cellStyle name="SAPBEXHLevel2 8 2 10" xfId="15800" xr:uid="{E8B79974-19D7-49CE-BD3C-9EBB3D2CCBA2}"/>
    <cellStyle name="SAPBEXHLevel2 8 2 2" xfId="7201" xr:uid="{9FC734ED-23A7-4C69-8261-DFBDAA4A746E}"/>
    <cellStyle name="SAPBEXHLevel2 8 2 3" xfId="8422" xr:uid="{AFD9FB2F-67CF-4DDA-A698-5F8F7108B0FC}"/>
    <cellStyle name="SAPBEXHLevel2 8 2 4" xfId="9674" xr:uid="{E15B5818-21EA-43BD-BA6A-09B4D5F17925}"/>
    <cellStyle name="SAPBEXHLevel2 8 2 5" xfId="10908" xr:uid="{3C43E99F-6EFC-4F5C-827F-F3A8B4012EAA}"/>
    <cellStyle name="SAPBEXHLevel2 8 2 6" xfId="12067" xr:uid="{B7E93266-99A8-4DAC-A052-1FD40486C80B}"/>
    <cellStyle name="SAPBEXHLevel2 8 2 7" xfId="13195" xr:uid="{092CDA15-6C2D-43E3-8EB3-C8FB64CAC274}"/>
    <cellStyle name="SAPBEXHLevel2 8 2 8" xfId="14302" xr:uid="{819C3617-09EA-4DAD-A07F-591F92046A9D}"/>
    <cellStyle name="SAPBEXHLevel2 8 2 9" xfId="15208" xr:uid="{35FD310D-B75A-4028-B2A7-4108C7EEEA00}"/>
    <cellStyle name="SAPBEXHLevel2 8 3" xfId="4479" xr:uid="{85A6FA71-4CF0-44A9-9E3E-1E2DB8574C36}"/>
    <cellStyle name="SAPBEXHLevel2 8 4" xfId="5951" xr:uid="{565CA1CE-F619-4449-A60A-25BF8A6845FE}"/>
    <cellStyle name="SAPBEXHLevel2 8 5" xfId="6713" xr:uid="{622656B8-48E4-4858-AEEB-A691A569548D}"/>
    <cellStyle name="SAPBEXHLevel2 8 6" xfId="7726" xr:uid="{AB0AB0EC-E17E-468C-AF26-2A7481872311}"/>
    <cellStyle name="SAPBEXHLevel2 8 7" xfId="7340" xr:uid="{CD7794C7-EC34-446B-808B-55288FD88493}"/>
    <cellStyle name="SAPBEXHLevel2 8 8" xfId="8703" xr:uid="{B4C5A18F-90D1-4C7C-ADCB-6A18AACDACE0}"/>
    <cellStyle name="SAPBEXHLevel2 8 9" xfId="10039" xr:uid="{DD3A3D0D-B455-4B0A-B2E2-40B61FD4DC33}"/>
    <cellStyle name="SAPBEXHLevel2 9" xfId="1876" xr:uid="{00000000-0005-0000-0000-00008A080000}"/>
    <cellStyle name="SAPBEXHLevel2 9 10" xfId="12505" xr:uid="{AF3E44D6-8CED-4736-A695-030ED7F5B9DD}"/>
    <cellStyle name="SAPBEXHLevel2 9 11" xfId="12265" xr:uid="{81B3E72E-0FA6-4BFD-8E8C-006DD1CA596D}"/>
    <cellStyle name="SAPBEXHLevel2 9 12" xfId="14641" xr:uid="{6354AAC5-8616-4FA8-B402-1880033B4760}"/>
    <cellStyle name="SAPBEXHLevel2 9 2" xfId="5733" xr:uid="{64F3B47E-98BB-4371-920C-BF0C281A66D3}"/>
    <cellStyle name="SAPBEXHLevel2 9 2 10" xfId="15801" xr:uid="{43A77A6B-7401-4709-95E4-F6EC24190300}"/>
    <cellStyle name="SAPBEXHLevel2 9 2 2" xfId="7202" xr:uid="{D8F24E29-3CD1-4779-8867-411A0DA8C89B}"/>
    <cellStyle name="SAPBEXHLevel2 9 2 3" xfId="8423" xr:uid="{8960D640-DEBB-4BFD-9486-C4617270EDCC}"/>
    <cellStyle name="SAPBEXHLevel2 9 2 4" xfId="9675" xr:uid="{550964E6-4C8E-4FBA-9334-6BC212514E8C}"/>
    <cellStyle name="SAPBEXHLevel2 9 2 5" xfId="10909" xr:uid="{671ADFB6-AD93-435C-AE96-13FF7F7247DA}"/>
    <cellStyle name="SAPBEXHLevel2 9 2 6" xfId="12068" xr:uid="{94170EB4-7EA9-45EB-AC21-EEEAB6CA48FD}"/>
    <cellStyle name="SAPBEXHLevel2 9 2 7" xfId="13196" xr:uid="{F08281B6-A550-45EB-B36C-7C034A2FB8DE}"/>
    <cellStyle name="SAPBEXHLevel2 9 2 8" xfId="14303" xr:uid="{BF71CB0C-F7FD-4EBE-A6C4-381AE86EEAD2}"/>
    <cellStyle name="SAPBEXHLevel2 9 2 9" xfId="15209" xr:uid="{EC00C6D6-C317-496A-83B3-1035036CABDB}"/>
    <cellStyle name="SAPBEXHLevel2 9 3" xfId="4480" xr:uid="{92295004-F112-4244-9993-1ED64D1A71D0}"/>
    <cellStyle name="SAPBEXHLevel2 9 4" xfId="5952" xr:uid="{C7A7BAE2-A149-497C-BB96-209F8A3E2D42}"/>
    <cellStyle name="SAPBEXHLevel2 9 5" xfId="4749" xr:uid="{50570472-552B-4DE7-92E5-F207A00F97CE}"/>
    <cellStyle name="SAPBEXHLevel2 9 6" xfId="7725" xr:uid="{108E7C83-4768-440F-AAE5-B9759F2A5CF8}"/>
    <cellStyle name="SAPBEXHLevel2 9 7" xfId="8966" xr:uid="{DA648232-6DAE-4BDC-8926-98B792156FA6}"/>
    <cellStyle name="SAPBEXHLevel2 9 8" xfId="10214" xr:uid="{36AB4719-7146-4FF4-8361-C8F5654E4891}"/>
    <cellStyle name="SAPBEXHLevel2 9 9" xfId="11461" xr:uid="{49E17429-D77A-4CB7-AA4D-4AC3E171D697}"/>
    <cellStyle name="SAPBEXHLevel2_gxaccion, 68" xfId="1877" xr:uid="{00000000-0005-0000-0000-00008B080000}"/>
    <cellStyle name="SAPBEXHLevel2X" xfId="1878" xr:uid="{00000000-0005-0000-0000-00008C080000}"/>
    <cellStyle name="SAPBEXHLevel2X 10" xfId="1879" xr:uid="{00000000-0005-0000-0000-00008D080000}"/>
    <cellStyle name="SAPBEXHLevel2X 10 10" xfId="13657" xr:uid="{6D0C9B46-F0B4-44E8-AE8F-C623E1CA0468}"/>
    <cellStyle name="SAPBEXHLevel2X 10 11" xfId="13462" xr:uid="{35A7DA95-C4E2-430C-B835-42491FBB682C}"/>
    <cellStyle name="SAPBEXHLevel2X 10 2" xfId="4482" xr:uid="{CBD1737B-153D-4E12-8901-E120B1AF1579}"/>
    <cellStyle name="SAPBEXHLevel2X 10 3" xfId="5954" xr:uid="{CD164773-B0BA-4537-9D86-E9475FADA1FE}"/>
    <cellStyle name="SAPBEXHLevel2X 10 4" xfId="6502" xr:uid="{62D027F0-A323-4F26-9031-442091D878F3}"/>
    <cellStyle name="SAPBEXHLevel2X 10 5" xfId="7724" xr:uid="{33D610CB-6CD1-4CF5-91E1-1A9F72E8683E}"/>
    <cellStyle name="SAPBEXHLevel2X 10 6" xfId="7341" xr:uid="{1097854D-E6E2-4782-A41F-7B03DA8A9C07}"/>
    <cellStyle name="SAPBEXHLevel2X 10 7" xfId="8704" xr:uid="{E2ADB595-0F34-4029-AAF5-1185AB72685D}"/>
    <cellStyle name="SAPBEXHLevel2X 10 8" xfId="11459" xr:uid="{23AFF3DD-A0CC-42FC-AAE5-7050DD12D385}"/>
    <cellStyle name="SAPBEXHLevel2X 10 9" xfId="11179" xr:uid="{3FAAA155-AA74-4F40-B459-211144C88C73}"/>
    <cellStyle name="SAPBEXHLevel2X 11" xfId="1880" xr:uid="{00000000-0005-0000-0000-00008E080000}"/>
    <cellStyle name="SAPBEXHLevel2X 11 10" xfId="13656" xr:uid="{E592FF1B-38FE-41E1-93F8-94E0A7A98739}"/>
    <cellStyle name="SAPBEXHLevel2X 11 11" xfId="13463" xr:uid="{4B477366-9D0F-40E9-A1AC-704EFB7B7E0A}"/>
    <cellStyle name="SAPBEXHLevel2X 11 2" xfId="4483" xr:uid="{E1EF30AC-B4B7-48E2-89CA-C0B7D9BBD607}"/>
    <cellStyle name="SAPBEXHLevel2X 11 3" xfId="5955" xr:uid="{A96A4BA2-BF18-4654-83FC-284F2962CAF5}"/>
    <cellStyle name="SAPBEXHLevel2X 11 4" xfId="6501" xr:uid="{7044963E-35BF-4B8F-91FE-EAB7A76F5641}"/>
    <cellStyle name="SAPBEXHLevel2X 11 5" xfId="6237" xr:uid="{A736AC5B-BF00-40E4-BB18-0DFDB9FE87BC}"/>
    <cellStyle name="SAPBEXHLevel2X 11 6" xfId="7426" xr:uid="{32B15D64-6B39-40F5-90EF-0E3654826500}"/>
    <cellStyle name="SAPBEXHLevel2X 11 7" xfId="8705" xr:uid="{24CCA314-6131-4F2F-BDBE-7798C30F63BD}"/>
    <cellStyle name="SAPBEXHLevel2X 11 8" xfId="11458" xr:uid="{F55DA584-CBC5-48B1-B4F6-4532DA5DE3B2}"/>
    <cellStyle name="SAPBEXHLevel2X 11 9" xfId="11180" xr:uid="{AC55647B-2755-45C3-B1AE-F78497A7020B}"/>
    <cellStyle name="SAPBEXHLevel2X 12" xfId="2709" xr:uid="{00000000-0005-0000-0000-00008F080000}"/>
    <cellStyle name="SAPBEXHLevel2X 13" xfId="2748" xr:uid="{00000000-0005-0000-0000-000090080000}"/>
    <cellStyle name="SAPBEXHLevel2X 14" xfId="2804" xr:uid="{EB353578-1559-4B0B-A6A5-B4FC9F84F176}"/>
    <cellStyle name="SAPBEXHLevel2X 15" xfId="2856" xr:uid="{245CFCF4-B5CF-47B9-81E5-439376B92943}"/>
    <cellStyle name="SAPBEXHLevel2X 16" xfId="2897" xr:uid="{BB1C0B2F-594E-46E7-9613-612114C93512}"/>
    <cellStyle name="SAPBEXHLevel2X 17" xfId="2941" xr:uid="{BCCBD44C-C98C-4144-82E7-B6A882661787}"/>
    <cellStyle name="SAPBEXHLevel2X 18" xfId="2985" xr:uid="{D29F53FF-E332-4C52-81F8-551C807D4419}"/>
    <cellStyle name="SAPBEXHLevel2X 19" xfId="4481" xr:uid="{3C38F072-A155-4E11-A52C-933C46DE7374}"/>
    <cellStyle name="SAPBEXHLevel2X 2" xfId="1881" xr:uid="{00000000-0005-0000-0000-000091080000}"/>
    <cellStyle name="SAPBEXHLevel2X 2 10" xfId="7563" xr:uid="{E24352BC-984A-4930-A7BE-003B80D3359C}"/>
    <cellStyle name="SAPBEXHLevel2X 2 11" xfId="8809" xr:uid="{BB49DDF4-9D4E-401C-8265-4184DBAF741A}"/>
    <cellStyle name="SAPBEXHLevel2X 2 12" xfId="11457" xr:uid="{8B7C6426-7EB2-4B0E-8205-2129242E0F83}"/>
    <cellStyle name="SAPBEXHLevel2X 2 13" xfId="11273" xr:uid="{5D5B6D9D-FC3F-40E8-8DDB-471CF89410B5}"/>
    <cellStyle name="SAPBEXHLevel2X 2 14" xfId="13655" xr:uid="{C9BC3596-EE37-4DA0-9035-429AA626B1CA}"/>
    <cellStyle name="SAPBEXHLevel2X 2 15" xfId="13537" xr:uid="{06355CC4-4F6B-4923-9141-2E2E5A8284A8}"/>
    <cellStyle name="SAPBEXHLevel2X 2 2" xfId="1882" xr:uid="{00000000-0005-0000-0000-000092080000}"/>
    <cellStyle name="SAPBEXHLevel2X 2 2 10" xfId="12504" xr:uid="{251A904F-40B2-428B-9F16-C1E557463F0E}"/>
    <cellStyle name="SAPBEXHLevel2X 2 2 11" xfId="13654" xr:uid="{30838CF5-555A-4DDE-BB29-768C61FC302A}"/>
    <cellStyle name="SAPBEXHLevel2X 2 2 12" xfId="14640" xr:uid="{C6BBD5CB-5FC8-4DC7-8A52-C4F3F78EABAE}"/>
    <cellStyle name="SAPBEXHLevel2X 2 2 2" xfId="1883" xr:uid="{00000000-0005-0000-0000-000093080000}"/>
    <cellStyle name="SAPBEXHLevel2X 2 2 2 10" xfId="13653" xr:uid="{4D4AE573-10B9-4330-886B-965B43ACCA62}"/>
    <cellStyle name="SAPBEXHLevel2X 2 2 2 11" xfId="14639" xr:uid="{A92319E2-D232-4E57-82FD-19D382998310}"/>
    <cellStyle name="SAPBEXHLevel2X 2 2 2 2" xfId="4486" xr:uid="{B1CE12E4-1F54-4F59-AE64-FAF58433C813}"/>
    <cellStyle name="SAPBEXHLevel2X 2 2 2 3" xfId="5958" xr:uid="{36A33126-AABE-492F-A7F4-8B4B3006E253}"/>
    <cellStyle name="SAPBEXHLevel2X 2 2 2 4" xfId="6498" xr:uid="{B7640E85-DEC9-41DD-9113-1B9574D8913E}"/>
    <cellStyle name="SAPBEXHLevel2X 2 2 2 5" xfId="7722" xr:uid="{2F740235-25C2-4958-B152-A50B90D3BA80}"/>
    <cellStyle name="SAPBEXHLevel2X 2 2 2 6" xfId="8964" xr:uid="{4BB3346F-B433-4361-BE86-0D27F95CCE1F}"/>
    <cellStyle name="SAPBEXHLevel2X 2 2 2 7" xfId="10212" xr:uid="{1C86F578-FE5B-43FB-ADCA-627FF27D873A}"/>
    <cellStyle name="SAPBEXHLevel2X 2 2 2 8" xfId="11455" xr:uid="{2BC6108D-B561-47C3-A5A5-4C23F89AB8A9}"/>
    <cellStyle name="SAPBEXHLevel2X 2 2 2 9" xfId="12503" xr:uid="{AAC5B2FD-BF1F-4E63-A9FC-020CA7188715}"/>
    <cellStyle name="SAPBEXHLevel2X 2 2 3" xfId="4485" xr:uid="{19EEE29A-8680-4066-919C-DDF2150543DE}"/>
    <cellStyle name="SAPBEXHLevel2X 2 2 4" xfId="5957" xr:uid="{A434B47B-451D-4E0A-951C-A434DCB95EC1}"/>
    <cellStyle name="SAPBEXHLevel2X 2 2 5" xfId="6499" xr:uid="{2A147B2C-4AAA-4AAF-983E-C3386DDBE993}"/>
    <cellStyle name="SAPBEXHLevel2X 2 2 6" xfId="6238" xr:uid="{BF2C193D-EF49-4384-AAA5-948F879D862E}"/>
    <cellStyle name="SAPBEXHLevel2X 2 2 7" xfId="8965" xr:uid="{04899A58-5EF7-4D18-96C4-E7E1C77FC02A}"/>
    <cellStyle name="SAPBEXHLevel2X 2 2 8" xfId="10213" xr:uid="{C7E04729-C21B-4A36-84EB-F6901FF283FF}"/>
    <cellStyle name="SAPBEXHLevel2X 2 2 9" xfId="11456" xr:uid="{2342207F-4B12-4237-B8E0-FCFFFDD77B76}"/>
    <cellStyle name="SAPBEXHLevel2X 2 3" xfId="1884" xr:uid="{00000000-0005-0000-0000-000094080000}"/>
    <cellStyle name="SAPBEXHLevel2X 2 3 10" xfId="13652" xr:uid="{7457B6AF-7C7C-4C41-AB84-0B64E166A84C}"/>
    <cellStyle name="SAPBEXHLevel2X 2 3 11" xfId="14638" xr:uid="{E5766DF9-F3CC-4331-AA92-E7306C99721E}"/>
    <cellStyle name="SAPBEXHLevel2X 2 3 2" xfId="4487" xr:uid="{6AFA2B20-F80F-4CB4-9220-2F5F7AFD24E5}"/>
    <cellStyle name="SAPBEXHLevel2X 2 3 3" xfId="5959" xr:uid="{EC67763E-DD9D-4765-AC6E-A4D9AF1E370E}"/>
    <cellStyle name="SAPBEXHLevel2X 2 3 4" xfId="6497" xr:uid="{58416B2F-E05D-4FFD-807B-62BCE18F2C1C}"/>
    <cellStyle name="SAPBEXHLevel2X 2 3 5" xfId="6239" xr:uid="{6040A6D4-EF1C-49B9-AB88-B8F8B3FFC8F0}"/>
    <cellStyle name="SAPBEXHLevel2X 2 3 6" xfId="8963" xr:uid="{DCAEE433-CF95-4116-B13B-D26329EB9406}"/>
    <cellStyle name="SAPBEXHLevel2X 2 3 7" xfId="10211" xr:uid="{D3FE9C08-D8A0-482E-8ADA-4540C40EF593}"/>
    <cellStyle name="SAPBEXHLevel2X 2 3 8" xfId="9932" xr:uid="{E81EE8A3-C1CB-49EB-8B0F-1596A4B80001}"/>
    <cellStyle name="SAPBEXHLevel2X 2 3 9" xfId="12502" xr:uid="{3B3C2A54-B106-41F7-A1B2-4812E9C0D4E4}"/>
    <cellStyle name="SAPBEXHLevel2X 2 4" xfId="1885" xr:uid="{00000000-0005-0000-0000-000095080000}"/>
    <cellStyle name="SAPBEXHLevel2X 2 4 10" xfId="13651" xr:uid="{E1867444-FF9E-4FF0-8987-FB04818E09FA}"/>
    <cellStyle name="SAPBEXHLevel2X 2 4 11" xfId="14637" xr:uid="{FC0A0D41-4C51-49AB-8FA9-4C07C8CCE92F}"/>
    <cellStyle name="SAPBEXHLevel2X 2 4 2" xfId="4488" xr:uid="{EEA945EE-BBF5-483A-9649-8F41B18E7C8E}"/>
    <cellStyle name="SAPBEXHLevel2X 2 4 3" xfId="5960" xr:uid="{1FC50EFF-91BB-4C96-9A07-37C28CC43C98}"/>
    <cellStyle name="SAPBEXHLevel2X 2 4 4" xfId="6496" xr:uid="{7E3D7868-EB71-4E77-8624-BACAFF39BB18}"/>
    <cellStyle name="SAPBEXHLevel2X 2 4 5" xfId="7931" xr:uid="{A9B00DF3-352D-48F3-B753-C18495D622B3}"/>
    <cellStyle name="SAPBEXHLevel2X 2 4 6" xfId="8962" xr:uid="{FED406F4-D6B3-42ED-92B4-AB055CE29EB4}"/>
    <cellStyle name="SAPBEXHLevel2X 2 4 7" xfId="10210" xr:uid="{8DF4E4EB-BE38-4F8C-A878-27926B67FA6A}"/>
    <cellStyle name="SAPBEXHLevel2X 2 4 8" xfId="11454" xr:uid="{7C7FF35A-3AFE-425E-981D-635E63B8AD39}"/>
    <cellStyle name="SAPBEXHLevel2X 2 4 9" xfId="12501" xr:uid="{33171276-A909-4727-81F8-9E8C6FB8D1EA}"/>
    <cellStyle name="SAPBEXHLevel2X 2 5" xfId="1886" xr:uid="{00000000-0005-0000-0000-000096080000}"/>
    <cellStyle name="SAPBEXHLevel2X 2 5 10" xfId="13650" xr:uid="{F0A4E36D-3828-4F6F-A0D5-703E728FBC4A}"/>
    <cellStyle name="SAPBEXHLevel2X 2 5 11" xfId="14636" xr:uid="{22582ECC-ABC2-4ECF-B227-B72DFBC04AED}"/>
    <cellStyle name="SAPBEXHLevel2X 2 5 2" xfId="4489" xr:uid="{D5920008-80C4-4B00-88B8-9C257DD100E3}"/>
    <cellStyle name="SAPBEXHLevel2X 2 5 3" xfId="5961" xr:uid="{471EFA85-1E81-454C-BB0A-76F505698700}"/>
    <cellStyle name="SAPBEXHLevel2X 2 5 4" xfId="6495" xr:uid="{F8AEED70-781A-44BB-B12A-8DA901EBA9E2}"/>
    <cellStyle name="SAPBEXHLevel2X 2 5 5" xfId="6240" xr:uid="{D86E53A7-3C3E-49C5-B091-111DE44904BC}"/>
    <cellStyle name="SAPBEXHLevel2X 2 5 6" xfId="8961" xr:uid="{E9EC29E2-0C31-4EA3-8551-36F63992AD56}"/>
    <cellStyle name="SAPBEXHLevel2X 2 5 7" xfId="10209" xr:uid="{EB3053EB-BB45-4614-9E74-DBCC73EC2FDF}"/>
    <cellStyle name="SAPBEXHLevel2X 2 5 8" xfId="9933" xr:uid="{90085462-CC9C-4DAE-932D-F338837F3F6E}"/>
    <cellStyle name="SAPBEXHLevel2X 2 5 9" xfId="12500" xr:uid="{9788A27E-B96D-4059-A561-651A39A6B1E5}"/>
    <cellStyle name="SAPBEXHLevel2X 2 6" xfId="4484" xr:uid="{A1FB3608-86AF-4C30-BE54-37C4D9E9A557}"/>
    <cellStyle name="SAPBEXHLevel2X 2 7" xfId="5956" xr:uid="{EA51B50E-A64A-462E-9665-2728E9018491}"/>
    <cellStyle name="SAPBEXHLevel2X 2 8" xfId="6500" xr:uid="{50DAC069-ED2C-4777-9F8A-6A0BF8BCBFFF}"/>
    <cellStyle name="SAPBEXHLevel2X 2 9" xfId="7723" xr:uid="{2CCB9C1F-B6FF-4853-BCF3-2A4681082F72}"/>
    <cellStyle name="SAPBEXHLevel2X 20" xfId="5953" xr:uid="{64A96B39-8FA2-42B4-BF1F-F4911B14F959}"/>
    <cellStyle name="SAPBEXHLevel2X 21" xfId="4859" xr:uid="{D589DDEB-1542-46D2-8808-A473D14D1DEF}"/>
    <cellStyle name="SAPBEXHLevel2X 22" xfId="6236" xr:uid="{9F9F9A52-ED57-4B05-8283-6C91F73152A9}"/>
    <cellStyle name="SAPBEXHLevel2X 23" xfId="9184" xr:uid="{E6C34130-819D-417D-AF92-6A1D63440AA8}"/>
    <cellStyle name="SAPBEXHLevel2X 24" xfId="10423" xr:uid="{5464C52B-1169-4F71-AFEB-91DBEF7CF486}"/>
    <cellStyle name="SAPBEXHLevel2X 25" xfId="11460" xr:uid="{9695DB9E-C114-46CB-8EF2-DC4DB51334CE}"/>
    <cellStyle name="SAPBEXHLevel2X 26" xfId="12714" xr:uid="{B070FB19-227A-42BE-9A71-EA0A86B37D46}"/>
    <cellStyle name="SAPBEXHLevel2X 27" xfId="12353" xr:uid="{62F853A8-ACC3-4528-89AD-8B5FBA48FD2D}"/>
    <cellStyle name="SAPBEXHLevel2X 28" xfId="14783" xr:uid="{D58194AC-AB85-42F5-A2CD-86F6FD918941}"/>
    <cellStyle name="SAPBEXHLevel2X 29" xfId="15896" xr:uid="{6E6BAA84-247F-4A4A-8582-27B27C877CB1}"/>
    <cellStyle name="SAPBEXHLevel2X 3" xfId="1887" xr:uid="{00000000-0005-0000-0000-000097080000}"/>
    <cellStyle name="SAPBEXHLevel2X 3 10" xfId="8960" xr:uid="{3717FDDE-7EF6-4BA5-A7FB-643BF5CB1D8C}"/>
    <cellStyle name="SAPBEXHLevel2X 3 11" xfId="10208" xr:uid="{DA47F391-96A5-40A2-94BE-E472F210BFEA}"/>
    <cellStyle name="SAPBEXHLevel2X 3 12" xfId="11453" xr:uid="{D13660CE-910A-4981-B636-5169B85B49C9}"/>
    <cellStyle name="SAPBEXHLevel2X 3 13" xfId="12499" xr:uid="{28C2B82E-0E8D-4441-BAED-76EAF850F453}"/>
    <cellStyle name="SAPBEXHLevel2X 3 14" xfId="12266" xr:uid="{CA89D288-91EE-4A87-ACA9-3C579F238BA9}"/>
    <cellStyle name="SAPBEXHLevel2X 3 15" xfId="14635" xr:uid="{9B71EABD-BC1F-4120-8633-9D2C8F02A65E}"/>
    <cellStyle name="SAPBEXHLevel2X 3 2" xfId="1888" xr:uid="{00000000-0005-0000-0000-000098080000}"/>
    <cellStyle name="SAPBEXHLevel2X 3 2 10" xfId="13649" xr:uid="{3077A7B9-65F9-4A8B-B39C-17ACD3F6AA4D}"/>
    <cellStyle name="SAPBEXHLevel2X 3 2 11" xfId="14634" xr:uid="{81CE87E1-B01E-40E2-AAD4-E8F775FCCBB9}"/>
    <cellStyle name="SAPBEXHLevel2X 3 2 2" xfId="4491" xr:uid="{4A297DDF-B2FB-45D0-A120-D4910E9776F8}"/>
    <cellStyle name="SAPBEXHLevel2X 3 2 3" xfId="5963" xr:uid="{BB6B861A-8C18-4E85-A583-4226A45979AA}"/>
    <cellStyle name="SAPBEXHLevel2X 3 2 4" xfId="6494" xr:uid="{96F7A37F-448B-4C3D-9905-14855EF0C239}"/>
    <cellStyle name="SAPBEXHLevel2X 3 2 5" xfId="6341" xr:uid="{A7034DC5-C5A9-42DA-8F74-0732D7690009}"/>
    <cellStyle name="SAPBEXHLevel2X 3 2 6" xfId="8959" xr:uid="{F72F75CB-C156-4959-942F-1113C7F63787}"/>
    <cellStyle name="SAPBEXHLevel2X 3 2 7" xfId="10207" xr:uid="{83B3DE53-00E0-4776-9D6B-331E6AB6AD8B}"/>
    <cellStyle name="SAPBEXHLevel2X 3 2 8" xfId="9934" xr:uid="{8848BAB2-2EB6-4FA0-832F-A8C739406797}"/>
    <cellStyle name="SAPBEXHLevel2X 3 2 9" xfId="12498" xr:uid="{36BF1AAB-6E9F-45E8-B7A7-D7022D650DCF}"/>
    <cellStyle name="SAPBEXHLevel2X 3 3" xfId="1889" xr:uid="{00000000-0005-0000-0000-000099080000}"/>
    <cellStyle name="SAPBEXHLevel2X 3 3 10" xfId="12267" xr:uid="{F7775679-A589-4A2F-B351-B1BB008D4255}"/>
    <cellStyle name="SAPBEXHLevel2X 3 3 11" xfId="14633" xr:uid="{C31A1D64-8205-4EA7-BC5A-1B172BCE77E5}"/>
    <cellStyle name="SAPBEXHLevel2X 3 3 2" xfId="4492" xr:uid="{BB38185E-A4DE-4973-A6C7-88747A3DB560}"/>
    <cellStyle name="SAPBEXHLevel2X 3 3 3" xfId="5964" xr:uid="{F6FE2744-8654-476A-9D19-A29442A71B65}"/>
    <cellStyle name="SAPBEXHLevel2X 3 3 4" xfId="3162" xr:uid="{E11EE577-0C42-41A3-8973-DCB50FAA73DF}"/>
    <cellStyle name="SAPBEXHLevel2X 3 3 5" xfId="7721" xr:uid="{D4B6BFB7-99BC-4E34-9F7C-0DFC011C3C1E}"/>
    <cellStyle name="SAPBEXHLevel2X 3 3 6" xfId="8958" xr:uid="{2044150F-C53E-4B1A-A776-84F7DFDA0B91}"/>
    <cellStyle name="SAPBEXHLevel2X 3 3 7" xfId="10206" xr:uid="{257CB31E-E485-4CCD-8FFE-4F71F6EF3320}"/>
    <cellStyle name="SAPBEXHLevel2X 3 3 8" xfId="11452" xr:uid="{BD0BEFD7-56CE-45DE-8A28-986C5745F5AC}"/>
    <cellStyle name="SAPBEXHLevel2X 3 3 9" xfId="12497" xr:uid="{18F12658-3F90-4A8B-BFDE-C62E29A89743}"/>
    <cellStyle name="SAPBEXHLevel2X 3 4" xfId="1890" xr:uid="{00000000-0005-0000-0000-00009A080000}"/>
    <cellStyle name="SAPBEXHLevel2X 3 4 10" xfId="13648" xr:uid="{9D8F5B41-A5CA-4CB8-8D9A-89D9793E0B81}"/>
    <cellStyle name="SAPBEXHLevel2X 3 4 11" xfId="13464" xr:uid="{3B5119C7-96BD-4B3D-BF5E-59A8740DDCE2}"/>
    <cellStyle name="SAPBEXHLevel2X 3 4 2" xfId="4493" xr:uid="{A96AD64A-A5A1-48BB-9730-96E66469CD95}"/>
    <cellStyle name="SAPBEXHLevel2X 3 4 3" xfId="5965" xr:uid="{4A666DB0-C97D-4CFE-B73A-7E82AF38D559}"/>
    <cellStyle name="SAPBEXHLevel2X 3 4 4" xfId="6493" xr:uid="{AC14C06B-BE08-4B0F-B702-D1F11CFB9E0E}"/>
    <cellStyle name="SAPBEXHLevel2X 3 4 5" xfId="7720" xr:uid="{1FF38822-2C91-4A9E-9542-BEFA1C664924}"/>
    <cellStyle name="SAPBEXHLevel2X 3 4 6" xfId="7430" xr:uid="{7B4B283F-BC36-4AE8-B2AF-41BEFD1D2C76}"/>
    <cellStyle name="SAPBEXHLevel2X 3 4 7" xfId="8706" xr:uid="{7C19E68B-CE76-4368-BD27-364F0FEF8AB4}"/>
    <cellStyle name="SAPBEXHLevel2X 3 4 8" xfId="8740" xr:uid="{341E6881-42EA-4FC5-8A31-188DAACF32AC}"/>
    <cellStyle name="SAPBEXHLevel2X 3 4 9" xfId="11181" xr:uid="{70830A06-D9A7-474F-A4AD-79C38BDFC5E2}"/>
    <cellStyle name="SAPBEXHLevel2X 3 5" xfId="1891" xr:uid="{00000000-0005-0000-0000-00009B080000}"/>
    <cellStyle name="SAPBEXHLevel2X 3 5 10" xfId="12268" xr:uid="{9872D6D8-3DF8-4C11-BA01-D65FD82818FD}"/>
    <cellStyle name="SAPBEXHLevel2X 3 5 11" xfId="14632" xr:uid="{1D91E9FF-F06F-441D-998D-4141089A75AB}"/>
    <cellStyle name="SAPBEXHLevel2X 3 5 2" xfId="4494" xr:uid="{1FE5D83C-D30E-4434-A49C-FE32B93E7439}"/>
    <cellStyle name="SAPBEXHLevel2X 3 5 3" xfId="5966" xr:uid="{76C30C20-D3DD-40DB-97E7-4076C861424A}"/>
    <cellStyle name="SAPBEXHLevel2X 3 5 4" xfId="4751" xr:uid="{66A228CD-11D8-4DF9-AC6B-BD2D19255E9E}"/>
    <cellStyle name="SAPBEXHLevel2X 3 5 5" xfId="7719" xr:uid="{A3A6DFA6-275D-418C-A3D6-50399BF95313}"/>
    <cellStyle name="SAPBEXHLevel2X 3 5 6" xfId="8957" xr:uid="{4F5A45D6-BB9D-4B02-BF0B-A8C35F71D5E5}"/>
    <cellStyle name="SAPBEXHLevel2X 3 5 7" xfId="10205" xr:uid="{2233441A-C1AE-4148-B842-313D6E97C941}"/>
    <cellStyle name="SAPBEXHLevel2X 3 5 8" xfId="11597" xr:uid="{D304B1CA-68E3-471C-A4FE-C4CBCFE35097}"/>
    <cellStyle name="SAPBEXHLevel2X 3 5 9" xfId="12496" xr:uid="{254A84EB-0B64-4B43-8057-36CC50D2F04B}"/>
    <cellStyle name="SAPBEXHLevel2X 3 6" xfId="4490" xr:uid="{D5F63171-F919-4F5A-8235-3AC651FAFD4C}"/>
    <cellStyle name="SAPBEXHLevel2X 3 7" xfId="5962" xr:uid="{D30C6E9B-7925-4BBA-811B-D94566BCCB12}"/>
    <cellStyle name="SAPBEXHLevel2X 3 8" xfId="4750" xr:uid="{CBB725CD-67F1-4AE7-B9B9-9C24F8ED27D9}"/>
    <cellStyle name="SAPBEXHLevel2X 3 9" xfId="6241" xr:uid="{B474D16E-4F15-480C-A68F-8ED072D48577}"/>
    <cellStyle name="SAPBEXHLevel2X 4" xfId="1892" xr:uid="{00000000-0005-0000-0000-00009C080000}"/>
    <cellStyle name="SAPBEXHLevel2X 4 10" xfId="7439" xr:uid="{B90C170F-21F7-46F7-B5D5-D0B5CA41EF14}"/>
    <cellStyle name="SAPBEXHLevel2X 4 11" xfId="8707" xr:uid="{FB813F17-E701-48BC-A244-0B3779B7630F}"/>
    <cellStyle name="SAPBEXHLevel2X 4 12" xfId="9935" xr:uid="{10D9A931-8F2F-4BE5-A999-A613E7CE3AF4}"/>
    <cellStyle name="SAPBEXHLevel2X 4 13" xfId="11182" xr:uid="{D1D5E949-E6B3-473C-AFEC-C0B060E277DB}"/>
    <cellStyle name="SAPBEXHLevel2X 4 14" xfId="13647" xr:uid="{996F4922-8FC1-4B3B-958C-F9FAD7AF104E}"/>
    <cellStyle name="SAPBEXHLevel2X 4 15" xfId="13465" xr:uid="{BCFD4A77-0908-4317-9F04-68F1A6AB067E}"/>
    <cellStyle name="SAPBEXHLevel2X 4 2" xfId="1893" xr:uid="{00000000-0005-0000-0000-00009D080000}"/>
    <cellStyle name="SAPBEXHLevel2X 4 2 10" xfId="12269" xr:uid="{AFA90873-0EA7-4225-BF2E-CBD3FB1E898F}"/>
    <cellStyle name="SAPBEXHLevel2X 4 2 11" xfId="14631" xr:uid="{E64609D4-09E4-42D3-91E1-5802A6D953C1}"/>
    <cellStyle name="SAPBEXHLevel2X 4 2 2" xfId="4496" xr:uid="{E28ECCFC-2091-42F1-815E-8AB0CA173263}"/>
    <cellStyle name="SAPBEXHLevel2X 4 2 3" xfId="5968" xr:uid="{00023ADE-3E1D-49B0-B02E-C1FA1A6F9689}"/>
    <cellStyle name="SAPBEXHLevel2X 4 2 4" xfId="3163" xr:uid="{BA7AFDAD-729A-4E56-B10A-F9A996A8BDAF}"/>
    <cellStyle name="SAPBEXHLevel2X 4 2 5" xfId="7717" xr:uid="{04455A1C-CCBF-4FAC-A8D2-46A173177A04}"/>
    <cellStyle name="SAPBEXHLevel2X 4 2 6" xfId="8956" xr:uid="{CD04F35A-B81C-41B0-B33B-576C518D89B4}"/>
    <cellStyle name="SAPBEXHLevel2X 4 2 7" xfId="10204" xr:uid="{05F9C208-B37C-4F60-8F0D-058D49B294A9}"/>
    <cellStyle name="SAPBEXHLevel2X 4 2 8" xfId="8739" xr:uid="{23F02DE5-5780-4201-ABE7-A490FF71B0A9}"/>
    <cellStyle name="SAPBEXHLevel2X 4 2 9" xfId="12495" xr:uid="{E269EF5B-7FB3-447B-81F9-ADA2245148D6}"/>
    <cellStyle name="SAPBEXHLevel2X 4 3" xfId="1894" xr:uid="{00000000-0005-0000-0000-00009E080000}"/>
    <cellStyle name="SAPBEXHLevel2X 4 3 10" xfId="13845" xr:uid="{B06FA545-F90C-4A21-8F82-D38413442590}"/>
    <cellStyle name="SAPBEXHLevel2X 4 3 11" xfId="13466" xr:uid="{6A46B4E4-27D5-404E-98D8-767CDEE024A5}"/>
    <cellStyle name="SAPBEXHLevel2X 4 3 2" xfId="4497" xr:uid="{BA76CDFC-7EE7-4C83-8DA2-B80A88E0564B}"/>
    <cellStyle name="SAPBEXHLevel2X 4 3 3" xfId="5969" xr:uid="{A018CFA1-754E-41FD-A0C9-95B21E41E59A}"/>
    <cellStyle name="SAPBEXHLevel2X 4 3 4" xfId="6712" xr:uid="{075FBD48-5538-498C-9758-984CE512B9C3}"/>
    <cellStyle name="SAPBEXHLevel2X 4 3 5" xfId="7716" xr:uid="{65DD765F-C2D6-416A-B603-F83A3B2FFB18}"/>
    <cellStyle name="SAPBEXHLevel2X 4 3 6" xfId="7440" xr:uid="{5494BFD3-7211-428D-9403-C7053D50CB93}"/>
    <cellStyle name="SAPBEXHLevel2X 4 3 7" xfId="8708" xr:uid="{27BF5CFA-92EC-4BC2-B689-2161225C1F2C}"/>
    <cellStyle name="SAPBEXHLevel2X 4 3 8" xfId="10040" xr:uid="{52AF5C75-B52A-4A86-AD7F-A6431B50492F}"/>
    <cellStyle name="SAPBEXHLevel2X 4 3 9" xfId="11183" xr:uid="{759C163B-5180-45A3-BEBB-FC083A9847DD}"/>
    <cellStyle name="SAPBEXHLevel2X 4 4" xfId="1895" xr:uid="{00000000-0005-0000-0000-00009F080000}"/>
    <cellStyle name="SAPBEXHLevel2X 4 4 10" xfId="12270" xr:uid="{1F653134-BFB7-4F82-A55B-A269FC10B70D}"/>
    <cellStyle name="SAPBEXHLevel2X 4 4 11" xfId="14630" xr:uid="{5165E9BE-00EE-40F2-8603-107CCBDB9202}"/>
    <cellStyle name="SAPBEXHLevel2X 4 4 2" xfId="4498" xr:uid="{65CE14AD-69AE-4CA9-AC07-97C3D6BFA413}"/>
    <cellStyle name="SAPBEXHLevel2X 4 4 3" xfId="5970" xr:uid="{81D88B33-8E8B-44C4-8A56-683424BCE675}"/>
    <cellStyle name="SAPBEXHLevel2X 4 4 4" xfId="4752" xr:uid="{9A4297FD-C44C-4834-8144-6523C69AFC4C}"/>
    <cellStyle name="SAPBEXHLevel2X 4 4 5" xfId="7715" xr:uid="{30167101-3AA0-4012-B97A-330607D62646}"/>
    <cellStyle name="SAPBEXHLevel2X 4 4 6" xfId="8955" xr:uid="{43C3D50C-8F31-4B66-8489-A48D3824BAFD}"/>
    <cellStyle name="SAPBEXHLevel2X 4 4 7" xfId="10203" xr:uid="{6A9E346C-F7DE-4F7B-A694-A1FB375A63F0}"/>
    <cellStyle name="SAPBEXHLevel2X 4 4 8" xfId="11451" xr:uid="{213F4678-B4C1-4618-9C38-F03B2BD38253}"/>
    <cellStyle name="SAPBEXHLevel2X 4 4 9" xfId="12494" xr:uid="{EA7FC866-F6F8-4212-826C-E747C55A28A4}"/>
    <cellStyle name="SAPBEXHLevel2X 4 5" xfId="1896" xr:uid="{00000000-0005-0000-0000-0000A0080000}"/>
    <cellStyle name="SAPBEXHLevel2X 4 5 10" xfId="12271" xr:uid="{D22D56BD-6DE2-446A-B66D-0B7A396F0F17}"/>
    <cellStyle name="SAPBEXHLevel2X 4 5 11" xfId="13467" xr:uid="{67DC5D9D-9799-4A46-888D-D2D6DEACAA16}"/>
    <cellStyle name="SAPBEXHLevel2X 4 5 2" xfId="4499" xr:uid="{127B4872-355E-4A62-96C2-49E72A8CC2F7}"/>
    <cellStyle name="SAPBEXHLevel2X 4 5 3" xfId="5971" xr:uid="{7E39C553-BCAF-4CD9-A2F5-37809E3E542D}"/>
    <cellStyle name="SAPBEXHLevel2X 4 5 4" xfId="4753" xr:uid="{B33C6AD7-A3F9-4D09-9948-25A8C39634E8}"/>
    <cellStyle name="SAPBEXHLevel2X 4 5 5" xfId="7714" xr:uid="{D1E9E2C7-6ED2-42EC-B7F7-F4EC24090424}"/>
    <cellStyle name="SAPBEXHLevel2X 4 5 6" xfId="7441" xr:uid="{675E44A2-3650-4AD8-95B9-00ED6D660CAA}"/>
    <cellStyle name="SAPBEXHLevel2X 4 5 7" xfId="8709" xr:uid="{624444A5-EB67-4744-91BA-7B76A529BC5B}"/>
    <cellStyle name="SAPBEXHLevel2X 4 5 8" xfId="11450" xr:uid="{CDB6220F-3E10-4EE9-9F4E-125092980CBE}"/>
    <cellStyle name="SAPBEXHLevel2X 4 5 9" xfId="11184" xr:uid="{9C917245-09CF-4A3A-A22F-577A96809804}"/>
    <cellStyle name="SAPBEXHLevel2X 4 6" xfId="4495" xr:uid="{0FC8FEDF-D8A6-4684-B45B-AD8BAD4F4934}"/>
    <cellStyle name="SAPBEXHLevel2X 4 7" xfId="5967" xr:uid="{15BBE404-E966-4E0E-9A66-72317C05922B}"/>
    <cellStyle name="SAPBEXHLevel2X 4 8" xfId="6492" xr:uid="{887001C6-9803-4FFA-94CB-92D80A625788}"/>
    <cellStyle name="SAPBEXHLevel2X 4 9" xfId="7718" xr:uid="{E63A497F-F741-45AC-9DF0-2730DB3DA695}"/>
    <cellStyle name="SAPBEXHLevel2X 5" xfId="1897" xr:uid="{00000000-0005-0000-0000-0000A1080000}"/>
    <cellStyle name="SAPBEXHLevel2X 5 10" xfId="9183" xr:uid="{46E9B79A-7819-4332-9EBA-75412300CE8A}"/>
    <cellStyle name="SAPBEXHLevel2X 5 11" xfId="10422" xr:uid="{B5E28BA7-93DA-4B92-A6C8-0A5062122902}"/>
    <cellStyle name="SAPBEXHLevel2X 5 12" xfId="11449" xr:uid="{D1F9DD7A-7A3E-4868-BD26-27E6BBFB4F45}"/>
    <cellStyle name="SAPBEXHLevel2X 5 13" xfId="12713" xr:uid="{4E396D8A-7CBA-42F7-91AA-8FBFFB51869D}"/>
    <cellStyle name="SAPBEXHLevel2X 5 14" xfId="12354" xr:uid="{071F54A6-1E6D-43EB-8DC2-92E00A0CD70B}"/>
    <cellStyle name="SAPBEXHLevel2X 5 15" xfId="14782" xr:uid="{4B6DA210-6751-4953-9EFF-4C4660716D7A}"/>
    <cellStyle name="SAPBEXHLevel2X 5 2" xfId="1898" xr:uid="{00000000-0005-0000-0000-0000A2080000}"/>
    <cellStyle name="SAPBEXHLevel2X 5 2 10" xfId="13646" xr:uid="{3B129B41-B20C-4F90-A866-4DA6B78F74F7}"/>
    <cellStyle name="SAPBEXHLevel2X 5 2 11" xfId="13468" xr:uid="{75F4EEAD-E27C-4ED8-A8EB-4AA5D455E5B0}"/>
    <cellStyle name="SAPBEXHLevel2X 5 2 2" xfId="4501" xr:uid="{99B38367-BEEB-4CAE-BD4D-B487C2A46AE5}"/>
    <cellStyle name="SAPBEXHLevel2X 5 2 3" xfId="5973" xr:uid="{3543C593-B364-4C6A-86CF-F3C91C31DB1A}"/>
    <cellStyle name="SAPBEXHLevel2X 5 2 4" xfId="6491" xr:uid="{D8BBB945-5076-4489-91C8-E6C1733B9A95}"/>
    <cellStyle name="SAPBEXHLevel2X 5 2 5" xfId="7713" xr:uid="{F7AC6E20-6E9C-4A93-B0C3-2D7AD6C8D689}"/>
    <cellStyle name="SAPBEXHLevel2X 5 2 6" xfId="7442" xr:uid="{0A08E196-1F67-4D7B-8A5D-479ADCAA4B24}"/>
    <cellStyle name="SAPBEXHLevel2X 5 2 7" xfId="8710" xr:uid="{EC2631DF-B0A3-41DC-8CD1-4421148E9DA1}"/>
    <cellStyle name="SAPBEXHLevel2X 5 2 8" xfId="11448" xr:uid="{74B7DB4F-97FF-4CC3-BD57-2107A2C5B6A4}"/>
    <cellStyle name="SAPBEXHLevel2X 5 2 9" xfId="11185" xr:uid="{5BEB2944-3FC2-4359-8D5D-7DB8DD81C65C}"/>
    <cellStyle name="SAPBEXHLevel2X 5 3" xfId="1899" xr:uid="{00000000-0005-0000-0000-0000A3080000}"/>
    <cellStyle name="SAPBEXHLevel2X 5 3 10" xfId="13645" xr:uid="{3CAFB535-45B9-4CE1-9DAE-B40AEC0FBF2F}"/>
    <cellStyle name="SAPBEXHLevel2X 5 3 11" xfId="13469" xr:uid="{86713929-28A3-46D5-9222-11477E1DA5BA}"/>
    <cellStyle name="SAPBEXHLevel2X 5 3 2" xfId="4502" xr:uid="{3DE4B73F-CDBD-423E-9B05-22C1D35C0A97}"/>
    <cellStyle name="SAPBEXHLevel2X 5 3 3" xfId="5974" xr:uid="{D7FFC380-5CA1-49DC-A7BF-4AEEB9C9A6FF}"/>
    <cellStyle name="SAPBEXHLevel2X 5 3 4" xfId="6490" xr:uid="{502AD605-404F-42B1-84A3-EE435E74F969}"/>
    <cellStyle name="SAPBEXHLevel2X 5 3 5" xfId="6243" xr:uid="{409ECCF5-6301-45CE-970F-104DDB1FD7E0}"/>
    <cellStyle name="SAPBEXHLevel2X 5 3 6" xfId="7443" xr:uid="{82D83716-3948-4A5F-94E7-AC2D6E49D524}"/>
    <cellStyle name="SAPBEXHLevel2X 5 3 7" xfId="8711" xr:uid="{8CDE65EE-A61E-4845-8767-3537DA5CB1FF}"/>
    <cellStyle name="SAPBEXHLevel2X 5 3 8" xfId="11447" xr:uid="{4185C7A1-47D3-49A6-92B5-1C68129EEF3B}"/>
    <cellStyle name="SAPBEXHLevel2X 5 3 9" xfId="11186" xr:uid="{45FBCBB9-9E68-495C-B2A1-21C6144BEBFE}"/>
    <cellStyle name="SAPBEXHLevel2X 5 4" xfId="1900" xr:uid="{00000000-0005-0000-0000-0000A4080000}"/>
    <cellStyle name="SAPBEXHLevel2X 5 4 10" xfId="13644" xr:uid="{2A698906-7102-4A16-B36B-09AD2DAF8263}"/>
    <cellStyle name="SAPBEXHLevel2X 5 4 11" xfId="13538" xr:uid="{62E07878-FC2E-45A5-AAC9-39900CEEFCE1}"/>
    <cellStyle name="SAPBEXHLevel2X 5 4 2" xfId="4503" xr:uid="{5A434A66-3721-4333-95E4-48D2E190AF01}"/>
    <cellStyle name="SAPBEXHLevel2X 5 4 3" xfId="5975" xr:uid="{73911F47-6A89-4910-AF3F-279A5D70458A}"/>
    <cellStyle name="SAPBEXHLevel2X 5 4 4" xfId="6489" xr:uid="{2D3A59FE-5132-471F-9FBB-8CA2C01EFD67}"/>
    <cellStyle name="SAPBEXHLevel2X 5 4 5" xfId="7712" xr:uid="{94155030-DD62-4E53-AAB4-6845A4A49C64}"/>
    <cellStyle name="SAPBEXHLevel2X 5 4 6" xfId="7564" xr:uid="{F86E1F38-552D-4430-887B-209EE3FCA2E1}"/>
    <cellStyle name="SAPBEXHLevel2X 5 4 7" xfId="8810" xr:uid="{7CE6FDCF-4D3D-47D8-9A43-59A636EBF216}"/>
    <cellStyle name="SAPBEXHLevel2X 5 4 8" xfId="11446" xr:uid="{8F02468B-5E49-40BC-995D-6F89D16D9E0B}"/>
    <cellStyle name="SAPBEXHLevel2X 5 4 9" xfId="11274" xr:uid="{6490F50E-9CA3-4CF2-BE14-D87D80C92FFA}"/>
    <cellStyle name="SAPBEXHLevel2X 5 5" xfId="1901" xr:uid="{00000000-0005-0000-0000-0000A5080000}"/>
    <cellStyle name="SAPBEXHLevel2X 5 5 10" xfId="13643" xr:uid="{2824C84C-747F-467E-B1E9-AC89EEA3A15F}"/>
    <cellStyle name="SAPBEXHLevel2X 5 5 11" xfId="14629" xr:uid="{AD712796-187F-41FF-A59E-F6CDEFC83F01}"/>
    <cellStyle name="SAPBEXHLevel2X 5 5 2" xfId="4504" xr:uid="{620CF82C-D797-4790-88D9-BEBF852C2386}"/>
    <cellStyle name="SAPBEXHLevel2X 5 5 3" xfId="5976" xr:uid="{473D8D65-90F5-4523-AFFF-17AEE9F3A6E6}"/>
    <cellStyle name="SAPBEXHLevel2X 5 5 4" xfId="6488" xr:uid="{15AFD424-D706-4369-8579-38C7658E6A6D}"/>
    <cellStyle name="SAPBEXHLevel2X 5 5 5" xfId="6244" xr:uid="{91084F25-12BE-46B8-8B03-4F038C5BFE95}"/>
    <cellStyle name="SAPBEXHLevel2X 5 5 6" xfId="8954" xr:uid="{C6F26601-5DAE-4560-9F99-9583A469A0E6}"/>
    <cellStyle name="SAPBEXHLevel2X 5 5 7" xfId="10202" xr:uid="{A4E69687-8A40-4D23-9F84-DAE61FB887D1}"/>
    <cellStyle name="SAPBEXHLevel2X 5 5 8" xfId="11445" xr:uid="{D36C7FCB-62E9-4FEA-B532-8B2EE43DDBE8}"/>
    <cellStyle name="SAPBEXHLevel2X 5 5 9" xfId="12493" xr:uid="{9B6A605F-4789-4CD3-9323-FBE77DAA7D00}"/>
    <cellStyle name="SAPBEXHLevel2X 5 6" xfId="4500" xr:uid="{FA69A7E5-E935-48C9-B69D-D60FA2AACF9C}"/>
    <cellStyle name="SAPBEXHLevel2X 5 7" xfId="5972" xr:uid="{AD36CA4A-5ABE-4605-B367-F6545FCA72D6}"/>
    <cellStyle name="SAPBEXHLevel2X 5 8" xfId="4860" xr:uid="{9B163E90-9E64-4A74-9FF1-5CE172471F2E}"/>
    <cellStyle name="SAPBEXHLevel2X 5 9" xfId="6242" xr:uid="{16931F30-B657-46BC-A4DD-8C1BFAF74A7B}"/>
    <cellStyle name="SAPBEXHLevel2X 6" xfId="1902" xr:uid="{00000000-0005-0000-0000-0000A6080000}"/>
    <cellStyle name="SAPBEXHLevel2X 6 10" xfId="8953" xr:uid="{7CCFF01E-19DD-4CDF-A2C4-3B008C67D3E3}"/>
    <cellStyle name="SAPBEXHLevel2X 6 11" xfId="10201" xr:uid="{217613B0-7D47-4623-9010-17AD98982902}"/>
    <cellStyle name="SAPBEXHLevel2X 6 12" xfId="11444" xr:uid="{55305C8A-3D1A-4A4A-BE7F-35627A4353EF}"/>
    <cellStyle name="SAPBEXHLevel2X 6 13" xfId="12492" xr:uid="{DEF2975D-8893-4ED5-B19E-7F7587C534DD}"/>
    <cellStyle name="SAPBEXHLevel2X 6 14" xfId="13642" xr:uid="{C89BBEF0-17CD-4256-9131-E5405ACCE5A4}"/>
    <cellStyle name="SAPBEXHLevel2X 6 15" xfId="14628" xr:uid="{F0C582CB-1272-444E-B088-68BBEF315571}"/>
    <cellStyle name="SAPBEXHLevel2X 6 2" xfId="1903" xr:uid="{00000000-0005-0000-0000-0000A7080000}"/>
    <cellStyle name="SAPBEXHLevel2X 6 2 10" xfId="13641" xr:uid="{B5A90E33-4EE5-4945-814E-9986652A81C5}"/>
    <cellStyle name="SAPBEXHLevel2X 6 2 11" xfId="14627" xr:uid="{2378A1E6-DCFA-493B-9A72-AB348F748780}"/>
    <cellStyle name="SAPBEXHLevel2X 6 2 2" xfId="4506" xr:uid="{F9B2C0D3-2C16-4956-B56E-4359B1EC9FAE}"/>
    <cellStyle name="SAPBEXHLevel2X 6 2 3" xfId="5978" xr:uid="{085053CF-3006-41E9-BF34-3FD982E574F3}"/>
    <cellStyle name="SAPBEXHLevel2X 6 2 4" xfId="6486" xr:uid="{DCE150EC-54A8-444B-BA3C-1C91275CD503}"/>
    <cellStyle name="SAPBEXHLevel2X 6 2 5" xfId="6245" xr:uid="{603267B9-6AEB-4337-BBF8-02D37EB9075D}"/>
    <cellStyle name="SAPBEXHLevel2X 6 2 6" xfId="8952" xr:uid="{4CF4C191-6C8D-40FF-A355-6BAAFEB3438E}"/>
    <cellStyle name="SAPBEXHLevel2X 6 2 7" xfId="10200" xr:uid="{24865EEF-BEFA-40B7-9671-D4E28D2D97B0}"/>
    <cellStyle name="SAPBEXHLevel2X 6 2 8" xfId="9936" xr:uid="{E22C39B9-0A37-4074-AEB0-0C646EBB67D4}"/>
    <cellStyle name="SAPBEXHLevel2X 6 2 9" xfId="12491" xr:uid="{70D1C22C-05E3-4FA4-B3EC-D3689A15E164}"/>
    <cellStyle name="SAPBEXHLevel2X 6 3" xfId="1904" xr:uid="{00000000-0005-0000-0000-0000A8080000}"/>
    <cellStyle name="SAPBEXHLevel2X 6 3 10" xfId="13640" xr:uid="{A88A312A-C9C2-4543-8460-E3C7AAAE9867}"/>
    <cellStyle name="SAPBEXHLevel2X 6 3 11" xfId="14626" xr:uid="{8B6F60EE-F916-4B8C-B373-6604906FFD13}"/>
    <cellStyle name="SAPBEXHLevel2X 6 3 2" xfId="4507" xr:uid="{67505E55-B1CF-4C3D-B4A7-D3C25FAFDB4B}"/>
    <cellStyle name="SAPBEXHLevel2X 6 3 3" xfId="5979" xr:uid="{31C54AB3-1248-49EF-A2AA-9A2D607B2D0C}"/>
    <cellStyle name="SAPBEXHLevel2X 6 3 4" xfId="6485" xr:uid="{B6C9AAF6-33E3-4745-A24B-A14FE252249F}"/>
    <cellStyle name="SAPBEXHLevel2X 6 3 5" xfId="7930" xr:uid="{ADA2D8AD-E342-4D48-BFC0-B285F16D8098}"/>
    <cellStyle name="SAPBEXHLevel2X 6 3 6" xfId="8951" xr:uid="{C73C770A-66F9-4F11-B2CF-E0F0677A1AAE}"/>
    <cellStyle name="SAPBEXHLevel2X 6 3 7" xfId="10199" xr:uid="{BC43553C-7529-414D-96DB-B9771BC76BAC}"/>
    <cellStyle name="SAPBEXHLevel2X 6 3 8" xfId="11443" xr:uid="{329D4027-D807-49B4-AA83-87219F233922}"/>
    <cellStyle name="SAPBEXHLevel2X 6 3 9" xfId="12490" xr:uid="{3E79CA33-B78F-4A7B-9F32-79A8DBB1039A}"/>
    <cellStyle name="SAPBEXHLevel2X 6 4" xfId="1905" xr:uid="{00000000-0005-0000-0000-0000A9080000}"/>
    <cellStyle name="SAPBEXHLevel2X 6 4 10" xfId="13639" xr:uid="{27442496-741A-4343-8384-516D4BBA7013}"/>
    <cellStyle name="SAPBEXHLevel2X 6 4 11" xfId="14625" xr:uid="{D463FC4E-297E-498E-B55D-97BADB57D0F7}"/>
    <cellStyle name="SAPBEXHLevel2X 6 4 2" xfId="4508" xr:uid="{437C50A8-83E8-40D2-BB73-FDFCE2435099}"/>
    <cellStyle name="SAPBEXHLevel2X 6 4 3" xfId="5980" xr:uid="{892EB3BE-12FE-497C-A733-CAB485659C15}"/>
    <cellStyle name="SAPBEXHLevel2X 6 4 4" xfId="6484" xr:uid="{1CFFFC93-70C5-4501-B08F-5AE8B43F57D0}"/>
    <cellStyle name="SAPBEXHLevel2X 6 4 5" xfId="6246" xr:uid="{299CCEB5-B7FF-430D-88A6-BD9E9F7FF798}"/>
    <cellStyle name="SAPBEXHLevel2X 6 4 6" xfId="8950" xr:uid="{55810E9A-E71F-4B76-B06D-30A0B02E9E4E}"/>
    <cellStyle name="SAPBEXHLevel2X 6 4 7" xfId="10198" xr:uid="{B370D3E2-36EC-4EF2-9339-FCFE2617BBBD}"/>
    <cellStyle name="SAPBEXHLevel2X 6 4 8" xfId="9937" xr:uid="{D2E7E496-52B4-4861-AC5C-B665C2FDB568}"/>
    <cellStyle name="SAPBEXHLevel2X 6 4 9" xfId="12489" xr:uid="{73C671C4-AF28-4DB7-832D-449D7CA7BB0E}"/>
    <cellStyle name="SAPBEXHLevel2X 6 5" xfId="1906" xr:uid="{00000000-0005-0000-0000-0000AA080000}"/>
    <cellStyle name="SAPBEXHLevel2X 6 5 10" xfId="12272" xr:uid="{E8D3B2C4-19E5-41A2-AC63-B7354520E955}"/>
    <cellStyle name="SAPBEXHLevel2X 6 5 11" xfId="14624" xr:uid="{E1D070C8-9523-4424-B7EA-FEEBB921BD19}"/>
    <cellStyle name="SAPBEXHLevel2X 6 5 2" xfId="4509" xr:uid="{550FC33B-1209-456C-86BC-FE1960DC326F}"/>
    <cellStyle name="SAPBEXHLevel2X 6 5 3" xfId="5981" xr:uid="{904FA350-022B-467D-ADB8-32BD3F388AE1}"/>
    <cellStyle name="SAPBEXHLevel2X 6 5 4" xfId="4754" xr:uid="{A5E7DDD5-3121-47D8-89AF-48C94B02687A}"/>
    <cellStyle name="SAPBEXHLevel2X 6 5 5" xfId="6247" xr:uid="{2BCC987F-8CE2-420B-BE1D-B662B6655676}"/>
    <cellStyle name="SAPBEXHLevel2X 6 5 6" xfId="8949" xr:uid="{E25A8B34-F81E-4A81-AE87-067185FA407D}"/>
    <cellStyle name="SAPBEXHLevel2X 6 5 7" xfId="10197" xr:uid="{6A90DD5D-A717-4684-AA52-70900F51EB26}"/>
    <cellStyle name="SAPBEXHLevel2X 6 5 8" xfId="11442" xr:uid="{25238879-3CE7-427A-8529-54D4E1925E17}"/>
    <cellStyle name="SAPBEXHLevel2X 6 5 9" xfId="12488" xr:uid="{CED99BD7-EBFF-4A20-A98D-885E726D6416}"/>
    <cellStyle name="SAPBEXHLevel2X 6 6" xfId="4505" xr:uid="{525E895A-2CCC-4697-99DF-AA4AD86E133E}"/>
    <cellStyle name="SAPBEXHLevel2X 6 7" xfId="5977" xr:uid="{A204DC4D-0D8B-4084-979E-043559F7DCE9}"/>
    <cellStyle name="SAPBEXHLevel2X 6 8" xfId="6487" xr:uid="{F9D8BF7D-322F-4AC0-B68A-DDA2B53663FB}"/>
    <cellStyle name="SAPBEXHLevel2X 6 9" xfId="7711" xr:uid="{ED309DAA-068F-4BAB-AF08-24E9D590548D}"/>
    <cellStyle name="SAPBEXHLevel2X 7" xfId="1907" xr:uid="{00000000-0005-0000-0000-0000AB080000}"/>
    <cellStyle name="SAPBEXHLevel2X 7 10" xfId="8948" xr:uid="{E30729BD-1478-49D1-8011-354C1D3D7F40}"/>
    <cellStyle name="SAPBEXHLevel2X 7 11" xfId="10196" xr:uid="{5C8D0E72-ED04-40B6-984F-A733B3FCD6F2}"/>
    <cellStyle name="SAPBEXHLevel2X 7 12" xfId="9938" xr:uid="{00C14B1E-A177-4165-9901-DC4B1C2FE4B4}"/>
    <cellStyle name="SAPBEXHLevel2X 7 13" xfId="12487" xr:uid="{B970F6BC-D17B-4EA9-9475-09221EFE0A9B}"/>
    <cellStyle name="SAPBEXHLevel2X 7 14" xfId="13638" xr:uid="{4BFE76A1-3B77-44F5-8954-27924310E6C1}"/>
    <cellStyle name="SAPBEXHLevel2X 7 15" xfId="14623" xr:uid="{E61BD558-2CD5-4B51-9740-631E8969094A}"/>
    <cellStyle name="SAPBEXHLevel2X 7 2" xfId="1908" xr:uid="{00000000-0005-0000-0000-0000AC080000}"/>
    <cellStyle name="SAPBEXHLevel2X 7 2 10" xfId="12273" xr:uid="{97C740E7-1F1F-4227-AAC1-41F72187F324}"/>
    <cellStyle name="SAPBEXHLevel2X 7 2 11" xfId="14622" xr:uid="{E8BBAC92-CE3A-4EDC-85B9-CBB358E96046}"/>
    <cellStyle name="SAPBEXHLevel2X 7 2 2" xfId="4511" xr:uid="{60FE0943-8948-42F7-A494-976D1E9F1E9F}"/>
    <cellStyle name="SAPBEXHLevel2X 7 2 3" xfId="5983" xr:uid="{0A72CCF6-6625-47B3-AD14-5EF9EB5767ED}"/>
    <cellStyle name="SAPBEXHLevel2X 7 2 4" xfId="4755" xr:uid="{5F6B84AB-3E01-4437-8278-69EE13804B4C}"/>
    <cellStyle name="SAPBEXHLevel2X 7 2 5" xfId="7710" xr:uid="{9EF74E55-AE11-468D-AC6E-186D2E40483E}"/>
    <cellStyle name="SAPBEXHLevel2X 7 2 6" xfId="8947" xr:uid="{E5722D0B-869E-45B5-8810-6EBE0B7E5240}"/>
    <cellStyle name="SAPBEXHLevel2X 7 2 7" xfId="10195" xr:uid="{7DE96A32-0D35-428C-9646-C542C073B7D7}"/>
    <cellStyle name="SAPBEXHLevel2X 7 2 8" xfId="11441" xr:uid="{E5AB3568-A0F8-4BBB-AD7B-67556B475E8C}"/>
    <cellStyle name="SAPBEXHLevel2X 7 2 9" xfId="12486" xr:uid="{3253E4D1-52E8-4B06-A216-2A96A60BE9AB}"/>
    <cellStyle name="SAPBEXHLevel2X 7 3" xfId="1909" xr:uid="{00000000-0005-0000-0000-0000AD080000}"/>
    <cellStyle name="SAPBEXHLevel2X 7 3 10" xfId="13637" xr:uid="{14260A46-F56D-42CF-BEC3-0408D9F821A9}"/>
    <cellStyle name="SAPBEXHLevel2X 7 3 11" xfId="13470" xr:uid="{CCDE824E-58F8-4E2A-9C68-98D00D60E276}"/>
    <cellStyle name="SAPBEXHLevel2X 7 3 2" xfId="4512" xr:uid="{5D667B44-33C7-4C28-8DF0-AD05CDFBD0C6}"/>
    <cellStyle name="SAPBEXHLevel2X 7 3 3" xfId="5984" xr:uid="{5531EBDC-35B7-4A28-8BE8-D204DD030D64}"/>
    <cellStyle name="SAPBEXHLevel2X 7 3 4" xfId="6482" xr:uid="{88DBA7FD-4867-40ED-BA8D-8E6EC19625A0}"/>
    <cellStyle name="SAPBEXHLevel2X 7 3 5" xfId="7709" xr:uid="{8AEED9EB-D6FE-4FF6-A444-5C17810A09AE}"/>
    <cellStyle name="SAPBEXHLevel2X 7 3 6" xfId="7444" xr:uid="{0F7622A3-9DC4-4E67-B4D6-9231C15D14BA}"/>
    <cellStyle name="SAPBEXHLevel2X 7 3 7" xfId="8712" xr:uid="{256BDE59-B8E7-4BE9-A2C6-8F9EACCD4B0A}"/>
    <cellStyle name="SAPBEXHLevel2X 7 3 8" xfId="9939" xr:uid="{14BFE771-FC88-4D24-84CB-CE85CED0016E}"/>
    <cellStyle name="SAPBEXHLevel2X 7 3 9" xfId="11187" xr:uid="{CAABAF9C-A5BA-4448-ABAA-0A2FAF55FE04}"/>
    <cellStyle name="SAPBEXHLevel2X 7 4" xfId="1910" xr:uid="{00000000-0005-0000-0000-0000AE080000}"/>
    <cellStyle name="SAPBEXHLevel2X 7 4 10" xfId="12274" xr:uid="{6420E4B6-60CA-4A6B-A9B2-5B11A07F523F}"/>
    <cellStyle name="SAPBEXHLevel2X 7 4 11" xfId="14621" xr:uid="{E831A52A-A2AA-4991-9B25-5EDDF88CC5AF}"/>
    <cellStyle name="SAPBEXHLevel2X 7 4 2" xfId="4513" xr:uid="{F06FD139-41D9-43DB-B159-3024875701EF}"/>
    <cellStyle name="SAPBEXHLevel2X 7 4 3" xfId="5985" xr:uid="{D179E50D-E6FF-47B2-AF6D-89C23F0B8DDC}"/>
    <cellStyle name="SAPBEXHLevel2X 7 4 4" xfId="4756" xr:uid="{EF545262-4216-4F9E-A953-AB3AF93BF3EB}"/>
    <cellStyle name="SAPBEXHLevel2X 7 4 5" xfId="7708" xr:uid="{8ADEB3A0-8B66-432A-A2FA-E1C5F94B4DD5}"/>
    <cellStyle name="SAPBEXHLevel2X 7 4 6" xfId="8946" xr:uid="{DB13DEEE-E86F-40D6-92B6-319B5681B4BF}"/>
    <cellStyle name="SAPBEXHLevel2X 7 4 7" xfId="10194" xr:uid="{C529F0EA-D829-4571-BBC9-32420A5714C1}"/>
    <cellStyle name="SAPBEXHLevel2X 7 4 8" xfId="11596" xr:uid="{56B3AC2B-7022-4A77-A911-DF69E9823A4F}"/>
    <cellStyle name="SAPBEXHLevel2X 7 4 9" xfId="12485" xr:uid="{A81EE967-B96D-4ED0-8338-BE08A4C12939}"/>
    <cellStyle name="SAPBEXHLevel2X 7 5" xfId="1911" xr:uid="{00000000-0005-0000-0000-0000AF080000}"/>
    <cellStyle name="SAPBEXHLevel2X 7 5 10" xfId="13636" xr:uid="{B9EC73C3-071E-4EF6-A04C-6047F0054645}"/>
    <cellStyle name="SAPBEXHLevel2X 7 5 11" xfId="13471" xr:uid="{684838DF-5A2D-4D45-AA22-DF5DB7FB8372}"/>
    <cellStyle name="SAPBEXHLevel2X 7 5 2" xfId="4514" xr:uid="{3C2AEF8F-1A2C-4603-9FDD-0E9327CCDB01}"/>
    <cellStyle name="SAPBEXHLevel2X 7 5 3" xfId="5986" xr:uid="{F57739E6-F499-44C5-89BC-C0601EBC7A4B}"/>
    <cellStyle name="SAPBEXHLevel2X 7 5 4" xfId="6481" xr:uid="{2E97FA33-47EF-47B4-B4CA-9D3B225D8324}"/>
    <cellStyle name="SAPBEXHLevel2X 7 5 5" xfId="7707" xr:uid="{797BE205-7364-42BB-810B-A5A2C8906283}"/>
    <cellStyle name="SAPBEXHLevel2X 7 5 6" xfId="7445" xr:uid="{88B4368C-4D04-4B40-BE55-45F94A44D7CA}"/>
    <cellStyle name="SAPBEXHLevel2X 7 5 7" xfId="8713" xr:uid="{6CA5AA73-1193-4EF0-B329-F16AD475E152}"/>
    <cellStyle name="SAPBEXHLevel2X 7 5 8" xfId="9940" xr:uid="{14C6910A-66C0-4E5E-B39D-0EDCCA752393}"/>
    <cellStyle name="SAPBEXHLevel2X 7 5 9" xfId="11188" xr:uid="{CA6A7739-8D40-422A-9094-7F4B54B6E277}"/>
    <cellStyle name="SAPBEXHLevel2X 7 6" xfId="4510" xr:uid="{7DA1A045-8036-4C29-903E-E3ECB7D55214}"/>
    <cellStyle name="SAPBEXHLevel2X 7 7" xfId="5982" xr:uid="{2268E636-D555-41CE-9EF5-3239972E011E}"/>
    <cellStyle name="SAPBEXHLevel2X 7 8" xfId="6483" xr:uid="{8F4FAE01-610E-401F-88F8-A02BF46B27DD}"/>
    <cellStyle name="SAPBEXHLevel2X 7 9" xfId="6342" xr:uid="{781E08A7-D74D-431F-BC65-48A095AF7B9F}"/>
    <cellStyle name="SAPBEXHLevel2X 8" xfId="1912" xr:uid="{00000000-0005-0000-0000-0000B0080000}"/>
    <cellStyle name="SAPBEXHLevel2X 8 10" xfId="12275" xr:uid="{A4DACC09-086F-4500-96EF-9806E06F3BB8}"/>
    <cellStyle name="SAPBEXHLevel2X 8 11" xfId="14620" xr:uid="{BD4F62DA-EE74-41F8-8ED9-C4B323BD2857}"/>
    <cellStyle name="SAPBEXHLevel2X 8 2" xfId="4515" xr:uid="{63ED0061-CD91-48AF-A91A-3AC8DAC3943F}"/>
    <cellStyle name="SAPBEXHLevel2X 8 3" xfId="5987" xr:uid="{D0DEFE69-9353-4AF1-888C-9D96F7D850B5}"/>
    <cellStyle name="SAPBEXHLevel2X 8 4" xfId="4757" xr:uid="{2A607902-A1D8-4CCD-B63F-BE60EE7A711D}"/>
    <cellStyle name="SAPBEXHLevel2X 8 5" xfId="7706" xr:uid="{8C58D88E-C275-4577-850D-F96D6C866D64}"/>
    <cellStyle name="SAPBEXHLevel2X 8 6" xfId="8945" xr:uid="{B64BA6F5-0159-48AD-8111-CD37E2D0E514}"/>
    <cellStyle name="SAPBEXHLevel2X 8 7" xfId="10193" xr:uid="{59BF3687-AE3F-4D50-9F88-80B440DEBF05}"/>
    <cellStyle name="SAPBEXHLevel2X 8 8" xfId="9941" xr:uid="{E13CD1AE-270B-4782-BE50-6A2A932A5961}"/>
    <cellStyle name="SAPBEXHLevel2X 8 9" xfId="12484" xr:uid="{CED481EF-2695-406D-AFCF-F17C16E8E3D4}"/>
    <cellStyle name="SAPBEXHLevel2X 9" xfId="1913" xr:uid="{00000000-0005-0000-0000-0000B1080000}"/>
    <cellStyle name="SAPBEXHLevel2X 9 10" xfId="13844" xr:uid="{F1951FA1-5B4B-4231-BB74-E1C91ED431DC}"/>
    <cellStyle name="SAPBEXHLevel2X 9 11" xfId="13472" xr:uid="{91C7FC44-DAD6-46AB-A450-15CCB2393533}"/>
    <cellStyle name="SAPBEXHLevel2X 9 2" xfId="4516" xr:uid="{F8895DB6-5737-4556-86DF-7F3F486D3769}"/>
    <cellStyle name="SAPBEXHLevel2X 9 3" xfId="5988" xr:uid="{7244004C-C0ED-438F-8134-339ED4FA2DC5}"/>
    <cellStyle name="SAPBEXHLevel2X 9 4" xfId="6711" xr:uid="{96F249D8-B286-4962-B377-9076B4D00080}"/>
    <cellStyle name="SAPBEXHLevel2X 9 5" xfId="7705" xr:uid="{2914E434-6DC4-45B1-8366-19A2E892B530}"/>
    <cellStyle name="SAPBEXHLevel2X 9 6" xfId="7459" xr:uid="{2DD4C9D4-0BCD-43BD-9B70-0E5D48A51D5E}"/>
    <cellStyle name="SAPBEXHLevel2X 9 7" xfId="8714" xr:uid="{41E267E3-ABCE-48FA-88FE-771D8C2A7875}"/>
    <cellStyle name="SAPBEXHLevel2X 9 8" xfId="10041" xr:uid="{0A4410D8-29DA-46EE-8164-465BC12DB13D}"/>
    <cellStyle name="SAPBEXHLevel2X 9 9" xfId="11189" xr:uid="{DBD42910-5CFD-4DD5-9A9A-B48405B5B94F}"/>
    <cellStyle name="SAPBEXHLevel2X_gxaccion, 68" xfId="1914" xr:uid="{00000000-0005-0000-0000-0000B2080000}"/>
    <cellStyle name="SAPBEXHLevel3" xfId="8" xr:uid="{00000000-0005-0000-0000-0000B3080000}"/>
    <cellStyle name="SAPBEXHLevel3 10" xfId="1916" xr:uid="{00000000-0005-0000-0000-0000B4080000}"/>
    <cellStyle name="SAPBEXHLevel3 10 10" xfId="12712" xr:uid="{4CC43422-A60B-4CE6-ABD3-EA40B120FE6B}"/>
    <cellStyle name="SAPBEXHLevel3 10 11" xfId="12355" xr:uid="{D8AD007B-DF0B-41D4-BEBD-5269B5240F82}"/>
    <cellStyle name="SAPBEXHLevel3 10 12" xfId="14781" xr:uid="{AD7DE5BE-528C-42A3-B24E-B24735621A43}"/>
    <cellStyle name="SAPBEXHLevel3 10 2" xfId="5734" xr:uid="{8B809F46-32FC-4EFA-9C10-50DA8ACEB690}"/>
    <cellStyle name="SAPBEXHLevel3 10 2 10" xfId="15802" xr:uid="{DD89B36E-B987-45D0-AC2D-99A2737EFC00}"/>
    <cellStyle name="SAPBEXHLevel3 10 2 2" xfId="7203" xr:uid="{D785D098-77E0-4FE0-9BD4-C88C67ADCCBA}"/>
    <cellStyle name="SAPBEXHLevel3 10 2 3" xfId="8424" xr:uid="{D158E8E0-2E55-4D48-81D4-D0C4A6D1BCF6}"/>
    <cellStyle name="SAPBEXHLevel3 10 2 4" xfId="9676" xr:uid="{32EADC5E-AE9B-4AA3-9F96-92A060CED092}"/>
    <cellStyle name="SAPBEXHLevel3 10 2 5" xfId="10910" xr:uid="{AEE6A9B9-BE71-45B7-9572-2DD4F658AEA7}"/>
    <cellStyle name="SAPBEXHLevel3 10 2 6" xfId="12069" xr:uid="{387C852E-D15A-4AC1-AC77-1F70C829F0F2}"/>
    <cellStyle name="SAPBEXHLevel3 10 2 7" xfId="13197" xr:uid="{F535FD0C-A793-4D80-94F0-73B8DA86A998}"/>
    <cellStyle name="SAPBEXHLevel3 10 2 8" xfId="14304" xr:uid="{27BF378F-9006-4CD0-AC62-242503DF558A}"/>
    <cellStyle name="SAPBEXHLevel3 10 2 9" xfId="15210" xr:uid="{67D8F6BC-873C-4A5B-AF35-4B6BBAAFE553}"/>
    <cellStyle name="SAPBEXHLevel3 10 3" xfId="4518" xr:uid="{5B762612-0123-46D9-BF96-74F206F9E132}"/>
    <cellStyle name="SAPBEXHLevel3 10 4" xfId="5990" xr:uid="{450C9597-59E9-4193-9A7F-C02A2E3A26A3}"/>
    <cellStyle name="SAPBEXHLevel3 10 5" xfId="4861" xr:uid="{C387918C-A1CF-457B-BC8F-734BFD617A33}"/>
    <cellStyle name="SAPBEXHLevel3 10 6" xfId="6248" xr:uid="{B1414D96-4D23-4016-ACC9-FEFCFED4C8EA}"/>
    <cellStyle name="SAPBEXHLevel3 10 7" xfId="9182" xr:uid="{B671C7AA-C5B9-409B-9957-6840D2A2DAC1}"/>
    <cellStyle name="SAPBEXHLevel3 10 8" xfId="10421" xr:uid="{98EE5B64-9C89-4A3F-99AC-8D1330B9C15D}"/>
    <cellStyle name="SAPBEXHLevel3 10 9" xfId="10043" xr:uid="{2CF533D0-B9EA-4C6E-AD8D-B1C5C75F9F0D}"/>
    <cellStyle name="SAPBEXHLevel3 11" xfId="1917" xr:uid="{00000000-0005-0000-0000-0000B5080000}"/>
    <cellStyle name="SAPBEXHLevel3 11 10" xfId="11191" xr:uid="{10F1F40C-0BF5-4962-826B-E7A9C8980F09}"/>
    <cellStyle name="SAPBEXHLevel3 11 11" xfId="13635" xr:uid="{5315B6B8-D4C7-4EC7-AC2A-3105E8E981ED}"/>
    <cellStyle name="SAPBEXHLevel3 11 12" xfId="13474" xr:uid="{8AEA314F-E5E9-492E-A79B-0AD4D9416623}"/>
    <cellStyle name="SAPBEXHLevel3 11 2" xfId="5735" xr:uid="{F32B5DED-5221-47BF-8002-92FB665293F1}"/>
    <cellStyle name="SAPBEXHLevel3 11 2 10" xfId="15803" xr:uid="{63BE9E18-B016-4FEB-9B40-E034C26A1C62}"/>
    <cellStyle name="SAPBEXHLevel3 11 2 2" xfId="7204" xr:uid="{7B13CE5C-13BB-4807-923F-3BE2C893408A}"/>
    <cellStyle name="SAPBEXHLevel3 11 2 3" xfId="8425" xr:uid="{D6AB7F03-783F-427A-800C-8C14774A388F}"/>
    <cellStyle name="SAPBEXHLevel3 11 2 4" xfId="9677" xr:uid="{0906280E-50A1-415F-91A8-1353815F0675}"/>
    <cellStyle name="SAPBEXHLevel3 11 2 5" xfId="10911" xr:uid="{2EAA9909-038E-4483-9930-674086E39B28}"/>
    <cellStyle name="SAPBEXHLevel3 11 2 6" xfId="12070" xr:uid="{6734B614-5973-4FAA-A947-9C1C68E41A29}"/>
    <cellStyle name="SAPBEXHLevel3 11 2 7" xfId="13198" xr:uid="{E27B5F81-2D3D-405B-9C1C-974E5EA2C13E}"/>
    <cellStyle name="SAPBEXHLevel3 11 2 8" xfId="14305" xr:uid="{98A51D7A-3B22-4843-994B-E156CFFC83E4}"/>
    <cellStyle name="SAPBEXHLevel3 11 2 9" xfId="15211" xr:uid="{19792341-E36A-42D2-987E-874C5A3091EC}"/>
    <cellStyle name="SAPBEXHLevel3 11 3" xfId="4519" xr:uid="{CD429428-4D78-4D8E-9D97-C54D1ECDB62A}"/>
    <cellStyle name="SAPBEXHLevel3 11 4" xfId="5991" xr:uid="{CFC7605E-7150-4395-A9A7-196819E4276F}"/>
    <cellStyle name="SAPBEXHLevel3 11 5" xfId="6480" xr:uid="{DD8A08A0-6A58-4848-AF5C-7E55EC1389B5}"/>
    <cellStyle name="SAPBEXHLevel3 11 6" xfId="7703" xr:uid="{5F92602E-70E9-4AA3-BA92-7F37DFCEC9EF}"/>
    <cellStyle name="SAPBEXHLevel3 11 7" xfId="7461" xr:uid="{0CC0BF29-6D09-4EEE-96C8-B637942AB0E1}"/>
    <cellStyle name="SAPBEXHLevel3 11 8" xfId="8716" xr:uid="{2EE52E05-BF6F-424F-B13F-B440F1845589}"/>
    <cellStyle name="SAPBEXHLevel3 11 9" xfId="10044" xr:uid="{E90F16C9-7550-4F27-AB30-FB2D55D815BB}"/>
    <cellStyle name="SAPBEXHLevel3 12" xfId="1918" xr:uid="{00000000-0005-0000-0000-0000B6080000}"/>
    <cellStyle name="SAPBEXHLevel3 12 10" xfId="11192" xr:uid="{71DED13F-022E-4ED5-93AC-F6EC2F18B0E1}"/>
    <cellStyle name="SAPBEXHLevel3 12 11" xfId="13634" xr:uid="{585203FB-0D84-428B-8E42-0EF0051BD14A}"/>
    <cellStyle name="SAPBEXHLevel3 12 12" xfId="13475" xr:uid="{B184AD13-39B7-4C84-AFFE-06AE7048D9CB}"/>
    <cellStyle name="SAPBEXHLevel3 12 2" xfId="5736" xr:uid="{AD4F46A2-FCE6-4061-9699-FBDA00609BCA}"/>
    <cellStyle name="SAPBEXHLevel3 12 2 10" xfId="15804" xr:uid="{01C99241-7425-49E6-9D9D-5EAEBD1A392E}"/>
    <cellStyle name="SAPBEXHLevel3 12 2 2" xfId="7205" xr:uid="{85F873D9-A646-47DB-9257-7480039B91AD}"/>
    <cellStyle name="SAPBEXHLevel3 12 2 3" xfId="8426" xr:uid="{84641B42-8C0E-4329-A2F9-19996AE762E7}"/>
    <cellStyle name="SAPBEXHLevel3 12 2 4" xfId="9678" xr:uid="{AA6D4AFD-F6A4-416E-8DA7-57B94F0A9DDC}"/>
    <cellStyle name="SAPBEXHLevel3 12 2 5" xfId="10912" xr:uid="{B785A771-8635-4481-9F61-15AB8131A9BD}"/>
    <cellStyle name="SAPBEXHLevel3 12 2 6" xfId="12071" xr:uid="{A9834C48-8837-45D8-8CF4-FD8BB6394D55}"/>
    <cellStyle name="SAPBEXHLevel3 12 2 7" xfId="13199" xr:uid="{030302AF-4879-471D-9BCF-F9A93AB3B25D}"/>
    <cellStyle name="SAPBEXHLevel3 12 2 8" xfId="14306" xr:uid="{7AEA9AF5-4F42-436B-B4C3-5C0032A2301B}"/>
    <cellStyle name="SAPBEXHLevel3 12 2 9" xfId="15212" xr:uid="{F9DE998F-D576-4DB5-AC7A-D9D6F7B7ED3B}"/>
    <cellStyle name="SAPBEXHLevel3 12 3" xfId="4520" xr:uid="{C646D708-BA01-4E54-9026-B6D12E7FC310}"/>
    <cellStyle name="SAPBEXHLevel3 12 4" xfId="5992" xr:uid="{D9A1E51F-54F1-49A0-97A0-7D76C3BFE689}"/>
    <cellStyle name="SAPBEXHLevel3 12 5" xfId="6479" xr:uid="{78DF92F5-09D4-40AB-B9F9-747A4A3588E7}"/>
    <cellStyle name="SAPBEXHLevel3 12 6" xfId="6249" xr:uid="{E7D00F77-238F-4CCC-A9A7-9A5345815836}"/>
    <cellStyle name="SAPBEXHLevel3 12 7" xfId="6267" xr:uid="{8CA8730C-85AA-4C72-8346-CBA800C57248}"/>
    <cellStyle name="SAPBEXHLevel3 12 8" xfId="8717" xr:uid="{3497D5DF-D480-4AC8-B0E9-DE7A8DD65520}"/>
    <cellStyle name="SAPBEXHLevel3 12 9" xfId="10045" xr:uid="{4B6C2151-3970-4D59-8762-A1876DD66B33}"/>
    <cellStyle name="SAPBEXHLevel3 13" xfId="1919" xr:uid="{00000000-0005-0000-0000-0000B7080000}"/>
    <cellStyle name="SAPBEXHLevel3 13 10" xfId="11275" xr:uid="{8F2B54E3-6BD0-466D-9E6A-568359213A1A}"/>
    <cellStyle name="SAPBEXHLevel3 13 11" xfId="13633" xr:uid="{A5C30C20-A4BB-46AE-92E6-523DC134AE6E}"/>
    <cellStyle name="SAPBEXHLevel3 13 12" xfId="13539" xr:uid="{EA0A6A49-4D43-4EB6-9F52-BB928FD92F00}"/>
    <cellStyle name="SAPBEXHLevel3 13 2" xfId="5737" xr:uid="{BC8C49BC-6AC4-41B8-8322-A12DECF1D062}"/>
    <cellStyle name="SAPBEXHLevel3 13 2 10" xfId="15805" xr:uid="{8F9B02ED-76A0-4D8F-B4C5-48B2EF7FEC80}"/>
    <cellStyle name="SAPBEXHLevel3 13 2 2" xfId="7206" xr:uid="{493B57C7-D5C0-427B-8628-35CBEFF67F7C}"/>
    <cellStyle name="SAPBEXHLevel3 13 2 3" xfId="8427" xr:uid="{2BA7131A-CB2C-4D49-9B06-5F4D85BA10D0}"/>
    <cellStyle name="SAPBEXHLevel3 13 2 4" xfId="9679" xr:uid="{F75DC8EF-1A6D-470D-B649-5404158D0D3D}"/>
    <cellStyle name="SAPBEXHLevel3 13 2 5" xfId="10913" xr:uid="{68CA2256-355C-4907-B2F7-691D42BD7C53}"/>
    <cellStyle name="SAPBEXHLevel3 13 2 6" xfId="12072" xr:uid="{7FF3260A-7189-488B-BBC9-81F90EBBD3D1}"/>
    <cellStyle name="SAPBEXHLevel3 13 2 7" xfId="13200" xr:uid="{BFAE0AAA-7AD0-4A2F-A41B-B40E3C281A49}"/>
    <cellStyle name="SAPBEXHLevel3 13 2 8" xfId="14307" xr:uid="{8F76E737-8B37-4C96-AC2A-707ED49047D3}"/>
    <cellStyle name="SAPBEXHLevel3 13 2 9" xfId="15213" xr:uid="{2A6E7E5A-654C-4FDB-A5B3-B606F14416BC}"/>
    <cellStyle name="SAPBEXHLevel3 13 3" xfId="4521" xr:uid="{D7234F7E-6904-4BE1-BC60-6E9CB93BAD62}"/>
    <cellStyle name="SAPBEXHLevel3 13 4" xfId="5993" xr:uid="{151CDB86-6C73-4FDB-81BA-EFB6CBF4A32E}"/>
    <cellStyle name="SAPBEXHLevel3 13 5" xfId="6478" xr:uid="{25ABF71A-EBD5-42FE-A383-2FC0717A2490}"/>
    <cellStyle name="SAPBEXHLevel3 13 6" xfId="7702" xr:uid="{CC1A242D-D520-4BFC-B62E-BFD0B907D7E7}"/>
    <cellStyle name="SAPBEXHLevel3 13 7" xfId="7565" xr:uid="{FE0D67B4-1FD5-4640-A395-FD479651576D}"/>
    <cellStyle name="SAPBEXHLevel3 13 8" xfId="8811" xr:uid="{D7E3D10A-BB31-4982-89FA-A5417131B5D7}"/>
    <cellStyle name="SAPBEXHLevel3 13 9" xfId="10046" xr:uid="{14E3D103-9E29-4F57-8AB9-2C81EC9BCA78}"/>
    <cellStyle name="SAPBEXHLevel3 14" xfId="1915" xr:uid="{00000000-0005-0000-0000-0000B8080000}"/>
    <cellStyle name="SAPBEXHLevel3 14 10" xfId="12276" xr:uid="{4EED6685-5AA7-43B6-B1BF-C60AA0881F4E}"/>
    <cellStyle name="SAPBEXHLevel3 14 11" xfId="13473" xr:uid="{7C42B9DC-FDD7-4243-984C-C4EA6BDE2D9D}"/>
    <cellStyle name="SAPBEXHLevel3 14 2" xfId="4517" xr:uid="{EE061F19-82E5-4275-B04D-39F413369003}"/>
    <cellStyle name="SAPBEXHLevel3 14 3" xfId="5989" xr:uid="{EC71E915-FCB6-45AE-B5F8-DD51A4BD9AAB}"/>
    <cellStyle name="SAPBEXHLevel3 14 4" xfId="4758" xr:uid="{D08D4F4E-9B23-4C1C-B32F-DBA9728CEFCB}"/>
    <cellStyle name="SAPBEXHLevel3 14 5" xfId="7704" xr:uid="{C9A657D7-143E-4382-BF35-0C6508B732E6}"/>
    <cellStyle name="SAPBEXHLevel3 14 6" xfId="7460" xr:uid="{60D8C15C-A053-4379-BF9C-74E46CD3EA68}"/>
    <cellStyle name="SAPBEXHLevel3 14 7" xfId="8715" xr:uid="{4B70EC5C-B5C3-419B-BAC4-54B34DE6DA10}"/>
    <cellStyle name="SAPBEXHLevel3 14 8" xfId="10042" xr:uid="{43BE7D07-34FD-43F3-ACA4-8AC754A243CA}"/>
    <cellStyle name="SAPBEXHLevel3 14 9" xfId="11190" xr:uid="{625E2719-9BEB-483F-A53D-D93C2883F96B}"/>
    <cellStyle name="SAPBEXHLevel3 15" xfId="2686" xr:uid="{00000000-0005-0000-0000-0000B9080000}"/>
    <cellStyle name="SAPBEXHLevel3 16" xfId="2761" xr:uid="{00000000-0005-0000-0000-0000BA080000}"/>
    <cellStyle name="SAPBEXHLevel3 17" xfId="2776" xr:uid="{2B2D9F78-D8DD-4925-A65D-4F2F68B4E64D}"/>
    <cellStyle name="SAPBEXHLevel3 18" xfId="2821" xr:uid="{9E952099-801F-4CC6-916A-F456A14420C7}"/>
    <cellStyle name="SAPBEXHLevel3 19" xfId="2829" xr:uid="{98AA56FB-A7AA-41D8-B613-38AAD56DEB94}"/>
    <cellStyle name="SAPBEXHLevel3 2" xfId="56" xr:uid="{00000000-0005-0000-0000-0000BB080000}"/>
    <cellStyle name="SAPBEXHLevel3 2 10" xfId="11293" xr:uid="{2F667E84-AB19-45B6-8B32-F9879AB8CBCA}"/>
    <cellStyle name="SAPBEXHLevel3 2 11" xfId="12372" xr:uid="{E1612796-FAEB-4BEA-A6D9-E8259A30CF7C}"/>
    <cellStyle name="SAPBEXHLevel3 2 12" xfId="13555" xr:uid="{4E07B4F7-7AB9-4183-98B6-15FDDCABC174}"/>
    <cellStyle name="SAPBEXHLevel3 2 13" xfId="14543" xr:uid="{C609AC75-F6D6-4A3D-A113-FE6EF2CED0D9}"/>
    <cellStyle name="SAPBEXHLevel3 2 2" xfId="1921" xr:uid="{00000000-0005-0000-0000-0000BC080000}"/>
    <cellStyle name="SAPBEXHLevel3 2 2 10" xfId="12482" xr:uid="{E9887B4C-DE98-4FAD-9179-1DF704F7CD5A}"/>
    <cellStyle name="SAPBEXHLevel3 2 2 11" xfId="13632" xr:uid="{9A9368B3-1370-47AA-9FC0-31621FE012E9}"/>
    <cellStyle name="SAPBEXHLevel3 2 2 12" xfId="14619" xr:uid="{5439A6B4-C57B-4327-9B90-1DC4238F0F4A}"/>
    <cellStyle name="SAPBEXHLevel3 2 2 2" xfId="1922" xr:uid="{00000000-0005-0000-0000-0000BD080000}"/>
    <cellStyle name="SAPBEXHLevel3 2 2 2 10" xfId="12481" xr:uid="{EBA2085F-FB25-41DB-A11E-460349FC4615}"/>
    <cellStyle name="SAPBEXHLevel3 2 2 2 11" xfId="13631" xr:uid="{08EC9892-66B3-4725-86BE-2F110C81A392}"/>
    <cellStyle name="SAPBEXHLevel3 2 2 2 12" xfId="14618" xr:uid="{134917CE-0711-4216-B7E3-834BE8A34BA5}"/>
    <cellStyle name="SAPBEXHLevel3 2 2 2 2" xfId="5739" xr:uid="{A1760BDE-FC9E-48AA-B92E-5C67788988B2}"/>
    <cellStyle name="SAPBEXHLevel3 2 2 2 2 10" xfId="15807" xr:uid="{E9EB5166-A38D-4D45-B8E4-79ACB194A98D}"/>
    <cellStyle name="SAPBEXHLevel3 2 2 2 2 2" xfId="7208" xr:uid="{78047A63-54EF-4591-BBA9-03C6D3410512}"/>
    <cellStyle name="SAPBEXHLevel3 2 2 2 2 3" xfId="8429" xr:uid="{BE63F6B7-71F3-4DAE-A1CA-2A236DD1D48E}"/>
    <cellStyle name="SAPBEXHLevel3 2 2 2 2 4" xfId="9681" xr:uid="{7CC9210D-3A80-42D2-8AA1-FC6CCBC7D316}"/>
    <cellStyle name="SAPBEXHLevel3 2 2 2 2 5" xfId="10915" xr:uid="{E4E99803-D7E1-474C-BA54-A979EAFAEA39}"/>
    <cellStyle name="SAPBEXHLevel3 2 2 2 2 6" xfId="12074" xr:uid="{6E936C12-B8ED-4B77-A1F2-2D7ED6CC638A}"/>
    <cellStyle name="SAPBEXHLevel3 2 2 2 2 7" xfId="13202" xr:uid="{77910500-DAE0-4357-A753-6871B3EE7CD9}"/>
    <cellStyle name="SAPBEXHLevel3 2 2 2 2 8" xfId="14309" xr:uid="{8ADBC67C-3234-4941-835F-AB4FDAEFAF75}"/>
    <cellStyle name="SAPBEXHLevel3 2 2 2 2 9" xfId="15215" xr:uid="{EE5DC7B6-0741-46AB-B3E5-5630D776BA7F}"/>
    <cellStyle name="SAPBEXHLevel3 2 2 2 3" xfId="4524" xr:uid="{184E68ED-2CB6-477D-B94E-6F050CC04B73}"/>
    <cellStyle name="SAPBEXHLevel3 2 2 2 4" xfId="5996" xr:uid="{7393DD6D-4D3E-4F48-9C57-9C5A4C15DCEA}"/>
    <cellStyle name="SAPBEXHLevel3 2 2 2 5" xfId="6476" xr:uid="{153B04DF-EEE7-4966-AD6F-E0975C0DDC43}"/>
    <cellStyle name="SAPBEXHLevel3 2 2 2 6" xfId="6251" xr:uid="{A022939C-5760-4929-99D1-31527F1EC8E9}"/>
    <cellStyle name="SAPBEXHLevel3 2 2 2 7" xfId="8942" xr:uid="{7433DD85-55D9-4C73-8C99-073CF508E66D}"/>
    <cellStyle name="SAPBEXHLevel3 2 2 2 8" xfId="10190" xr:uid="{63263B15-0502-4275-817E-381A7369D47C}"/>
    <cellStyle name="SAPBEXHLevel3 2 2 2 9" xfId="10049" xr:uid="{13B96FD1-D3BC-4C46-8483-299E40A92FD4}"/>
    <cellStyle name="SAPBEXHLevel3 2 2 3" xfId="4523" xr:uid="{8255C2C2-130B-4314-98D8-F66495033751}"/>
    <cellStyle name="SAPBEXHLevel3 2 2 4" xfId="5995" xr:uid="{43BD80D4-B7F6-45D0-A9F8-B9C2FCED5FF4}"/>
    <cellStyle name="SAPBEXHLevel3 2 2 5" xfId="6477" xr:uid="{0B461322-AA59-45EF-934F-F13909427A5F}"/>
    <cellStyle name="SAPBEXHLevel3 2 2 6" xfId="7701" xr:uid="{398EE3B0-5E69-40FB-B4FF-1305FC31CA71}"/>
    <cellStyle name="SAPBEXHLevel3 2 2 7" xfId="8943" xr:uid="{F4197471-8DE0-4A6A-B7A9-21EEB12A8D84}"/>
    <cellStyle name="SAPBEXHLevel3 2 2 8" xfId="10191" xr:uid="{B2D507A0-9AE5-486F-84F6-5D71D82E940A}"/>
    <cellStyle name="SAPBEXHLevel3 2 2 9" xfId="10048" xr:uid="{A9071008-4BCD-49CF-BD81-250173353AE7}"/>
    <cellStyle name="SAPBEXHLevel3 2 3" xfId="5738" xr:uid="{3920AC57-1649-4910-BB70-0FCD7E0A3653}"/>
    <cellStyle name="SAPBEXHLevel3 2 3 10" xfId="15806" xr:uid="{805AB303-B2BE-4C9C-9B94-1646A7D92ED4}"/>
    <cellStyle name="SAPBEXHLevel3 2 3 2" xfId="7207" xr:uid="{29FB9DC5-59CB-4D8B-8EDD-B031E4D4721F}"/>
    <cellStyle name="SAPBEXHLevel3 2 3 3" xfId="8428" xr:uid="{3AA3AD17-9D7C-4195-9213-09E76205819D}"/>
    <cellStyle name="SAPBEXHLevel3 2 3 4" xfId="9680" xr:uid="{03A80140-7A75-4A70-BBAE-E4C27780EA16}"/>
    <cellStyle name="SAPBEXHLevel3 2 3 5" xfId="10914" xr:uid="{425A1FED-53D2-49A2-BD9B-CF2C8CA3744A}"/>
    <cellStyle name="SAPBEXHLevel3 2 3 6" xfId="12073" xr:uid="{7DB49384-D486-4DA2-B762-5EFEFF4B1858}"/>
    <cellStyle name="SAPBEXHLevel3 2 3 7" xfId="13201" xr:uid="{1D985175-581D-48DF-B9C3-3C4FD7B844F3}"/>
    <cellStyle name="SAPBEXHLevel3 2 3 8" xfId="14308" xr:uid="{3E6AD6C0-E041-4883-BF65-C8BE86A17E59}"/>
    <cellStyle name="SAPBEXHLevel3 2 3 9" xfId="15214" xr:uid="{4DA14EEA-50ED-4F49-9450-32A5E7530AC1}"/>
    <cellStyle name="SAPBEXHLevel3 2 4" xfId="3053" xr:uid="{D958A88E-67DD-425C-818B-CF51E8DBB18E}"/>
    <cellStyle name="SAPBEXHLevel3 2 5" xfId="4881" xr:uid="{5A585B4F-F58A-4A03-B59E-D7D959282CDF}"/>
    <cellStyle name="SAPBEXHLevel3 2 6" xfId="6364" xr:uid="{F1B7E129-0C8E-49CA-B9E3-1EB3E90E9C43}"/>
    <cellStyle name="SAPBEXHLevel3 2 7" xfId="7585" xr:uid="{234FE589-1C3D-48AE-836E-4479F9EE636F}"/>
    <cellStyle name="SAPBEXHLevel3 2 8" xfId="8830" xr:uid="{E1B4E32A-0E5E-4123-942B-ED8B04AD9A6D}"/>
    <cellStyle name="SAPBEXHLevel3 2 9" xfId="10077" xr:uid="{B47119C5-E111-4708-B4B9-FFC4067C8F71}"/>
    <cellStyle name="SAPBEXHLevel3 20" xfId="2898" xr:uid="{FE9503F8-BBF1-4789-896C-2D914B3623A8}"/>
    <cellStyle name="SAPBEXHLevel3 21" xfId="2942" xr:uid="{F367A0B0-E759-45CE-B852-EEA5C9E9CD72}"/>
    <cellStyle name="SAPBEXHLevel3 22" xfId="2986" xr:uid="{77757054-B5B8-4CDC-AEFD-717AEDBEB7A0}"/>
    <cellStyle name="SAPBEXHLevel3 23" xfId="3007" xr:uid="{311D326B-A315-40DC-ADF5-FEB70A0175CB}"/>
    <cellStyle name="SAPBEXHLevel3 24" xfId="15897" xr:uid="{4B20B920-13F4-40F6-B482-8C27243416F1}"/>
    <cellStyle name="SAPBEXHLevel3 3" xfId="1923" xr:uid="{00000000-0005-0000-0000-0000BE080000}"/>
    <cellStyle name="SAPBEXHLevel3 3 10" xfId="12480" xr:uid="{884102E7-2CD8-4025-A966-4FB98B344BEC}"/>
    <cellStyle name="SAPBEXHLevel3 3 11" xfId="13630" xr:uid="{64FDECDF-38DB-4724-A1FC-206595177C2E}"/>
    <cellStyle name="SAPBEXHLevel3 3 12" xfId="14617" xr:uid="{AE27F279-0350-4065-ABAE-B0E9223C04FE}"/>
    <cellStyle name="SAPBEXHLevel3 3 2" xfId="5740" xr:uid="{AC940A3A-1D88-474D-8EE1-5D942D8537A3}"/>
    <cellStyle name="SAPBEXHLevel3 3 2 10" xfId="15808" xr:uid="{D18BECCC-9399-4988-84FD-8B10E26DB008}"/>
    <cellStyle name="SAPBEXHLevel3 3 2 2" xfId="7209" xr:uid="{A87168CF-CF2E-4660-B500-7297449B82AD}"/>
    <cellStyle name="SAPBEXHLevel3 3 2 3" xfId="8430" xr:uid="{A86DE57B-DED8-4702-A0E5-EAABB8FDF94F}"/>
    <cellStyle name="SAPBEXHLevel3 3 2 4" xfId="9682" xr:uid="{BE2B041C-E2C3-4C97-8DAE-2BB776369D6A}"/>
    <cellStyle name="SAPBEXHLevel3 3 2 5" xfId="10916" xr:uid="{61A2ECE0-00FB-4925-91E8-FF46C52DD592}"/>
    <cellStyle name="SAPBEXHLevel3 3 2 6" xfId="12075" xr:uid="{95A8FFDD-25AB-4918-B5AB-A0FF915EB6C3}"/>
    <cellStyle name="SAPBEXHLevel3 3 2 7" xfId="13203" xr:uid="{847667BC-D846-4BEB-9608-7C79E8D0859D}"/>
    <cellStyle name="SAPBEXHLevel3 3 2 8" xfId="14310" xr:uid="{223B75D9-FD04-4235-98ED-ACB916113F03}"/>
    <cellStyle name="SAPBEXHLevel3 3 2 9" xfId="15216" xr:uid="{757B7F79-3FE3-4B8B-A4B3-A09A2E185F81}"/>
    <cellStyle name="SAPBEXHLevel3 3 3" xfId="4525" xr:uid="{524BD0BC-B58F-41AE-AD89-259C8B7E9908}"/>
    <cellStyle name="SAPBEXHLevel3 3 4" xfId="5997" xr:uid="{5114B6AD-4865-4003-A4F9-763F56571330}"/>
    <cellStyle name="SAPBEXHLevel3 3 5" xfId="6475" xr:uid="{8EEC9F01-8B69-448C-87E2-7B210E7033C6}"/>
    <cellStyle name="SAPBEXHLevel3 3 6" xfId="7929" xr:uid="{88A0DBD2-4F61-4071-891F-98737B531C7C}"/>
    <cellStyle name="SAPBEXHLevel3 3 7" xfId="8941" xr:uid="{422F6290-ACDD-48EC-9EF8-26638C31A64B}"/>
    <cellStyle name="SAPBEXHLevel3 3 8" xfId="10189" xr:uid="{8D4B8B1F-AEF0-43B1-801E-75D68CF4F9B2}"/>
    <cellStyle name="SAPBEXHLevel3 3 9" xfId="10050" xr:uid="{4FA7342E-7B9C-433B-A819-0E543A486E44}"/>
    <cellStyle name="SAPBEXHLevel3 4" xfId="1924" xr:uid="{00000000-0005-0000-0000-0000BF080000}"/>
    <cellStyle name="SAPBEXHLevel3 4 10" xfId="12479" xr:uid="{AC792EC7-F6F5-4CE6-8EC4-E3ADC10C89EF}"/>
    <cellStyle name="SAPBEXHLevel3 4 11" xfId="13629" xr:uid="{D67FC952-0AC3-48C3-B45E-B15CC0F8D873}"/>
    <cellStyle name="SAPBEXHLevel3 4 12" xfId="14616" xr:uid="{84A6FBFE-A0D1-4341-B20E-8E1B085EF26D}"/>
    <cellStyle name="SAPBEXHLevel3 4 2" xfId="5741" xr:uid="{2449E687-57FD-4FE2-B1AD-61490FD15488}"/>
    <cellStyle name="SAPBEXHLevel3 4 2 10" xfId="15809" xr:uid="{7DC9C50C-D23B-4CE5-B55E-B060320FE8B2}"/>
    <cellStyle name="SAPBEXHLevel3 4 2 2" xfId="7210" xr:uid="{6C6E6275-3570-4466-91AD-A0826F27A70C}"/>
    <cellStyle name="SAPBEXHLevel3 4 2 3" xfId="8431" xr:uid="{DE4F83A3-C944-4FDE-8909-723DCD920083}"/>
    <cellStyle name="SAPBEXHLevel3 4 2 4" xfId="9683" xr:uid="{5EE65F1D-0F42-4055-95A0-25CEED32CE94}"/>
    <cellStyle name="SAPBEXHLevel3 4 2 5" xfId="10917" xr:uid="{B96C29B1-AA10-4A7B-873C-8531F8A96256}"/>
    <cellStyle name="SAPBEXHLevel3 4 2 6" xfId="12076" xr:uid="{BC1E8693-643B-48E8-8996-AD5B1329BE69}"/>
    <cellStyle name="SAPBEXHLevel3 4 2 7" xfId="13204" xr:uid="{E254BAC5-8B33-4F4D-9D62-886405D01F8D}"/>
    <cellStyle name="SAPBEXHLevel3 4 2 8" xfId="14311" xr:uid="{7669B69C-2BC9-4792-AA30-8A4E5EA952AA}"/>
    <cellStyle name="SAPBEXHLevel3 4 2 9" xfId="15217" xr:uid="{18155C12-5BF1-4F30-A3DD-411EFBC2D703}"/>
    <cellStyle name="SAPBEXHLevel3 4 3" xfId="4526" xr:uid="{E81171CD-B6FE-43F2-8996-88C94185C0DB}"/>
    <cellStyle name="SAPBEXHLevel3 4 4" xfId="5998" xr:uid="{FC4FB758-4787-4756-8007-50F05F0CD87F}"/>
    <cellStyle name="SAPBEXHLevel3 4 5" xfId="6474" xr:uid="{415DC809-2F22-421A-BC6E-90C374A85666}"/>
    <cellStyle name="SAPBEXHLevel3 4 6" xfId="6252" xr:uid="{43EDEDF5-0240-4553-BE4E-9F8FCF096C37}"/>
    <cellStyle name="SAPBEXHLevel3 4 7" xfId="8940" xr:uid="{CA9AAB9D-A749-4285-8B57-7B079071553C}"/>
    <cellStyle name="SAPBEXHLevel3 4 8" xfId="10188" xr:uid="{288DD1B7-5959-46A4-91AF-65370606A3D4}"/>
    <cellStyle name="SAPBEXHLevel3 4 9" xfId="10051" xr:uid="{F12DA029-8B57-43E3-9688-246D9E1F96C1}"/>
    <cellStyle name="SAPBEXHLevel3 5" xfId="1925" xr:uid="{00000000-0005-0000-0000-0000C0080000}"/>
    <cellStyle name="SAPBEXHLevel3 5 10" xfId="12478" xr:uid="{D4BCC22C-9DB4-4DEF-9898-D7BFDDD8096D}"/>
    <cellStyle name="SAPBEXHLevel3 5 11" xfId="12277" xr:uid="{34FDA1E2-3A36-4AD0-9F12-3878D821D12F}"/>
    <cellStyle name="SAPBEXHLevel3 5 12" xfId="14615" xr:uid="{7A11D56D-E6AD-438A-8C2A-3EEBA4A65509}"/>
    <cellStyle name="SAPBEXHLevel3 5 2" xfId="5742" xr:uid="{F4B2BC57-38C1-4E25-9940-40401D6431EE}"/>
    <cellStyle name="SAPBEXHLevel3 5 2 10" xfId="15810" xr:uid="{F71EE302-FB84-4B19-BB25-FD8F7560DEC4}"/>
    <cellStyle name="SAPBEXHLevel3 5 2 2" xfId="7211" xr:uid="{978DEF97-6751-4122-A11A-384EC06C1E27}"/>
    <cellStyle name="SAPBEXHLevel3 5 2 3" xfId="8432" xr:uid="{74E36BFA-FD3C-4C84-A57E-C8B48B40A20F}"/>
    <cellStyle name="SAPBEXHLevel3 5 2 4" xfId="9684" xr:uid="{5256883C-6E5C-428E-9310-30CDDF880A5A}"/>
    <cellStyle name="SAPBEXHLevel3 5 2 5" xfId="10918" xr:uid="{2E3177C7-32D2-4A0B-B832-9C6D310469C4}"/>
    <cellStyle name="SAPBEXHLevel3 5 2 6" xfId="12077" xr:uid="{0400ACE3-74F3-43B9-9E56-25A127005E72}"/>
    <cellStyle name="SAPBEXHLevel3 5 2 7" xfId="13205" xr:uid="{5B2326C2-AAB1-4BC1-B8F1-EFCA39B0E881}"/>
    <cellStyle name="SAPBEXHLevel3 5 2 8" xfId="14312" xr:uid="{3E991740-80C2-462E-9FD3-B032BB048D29}"/>
    <cellStyle name="SAPBEXHLevel3 5 2 9" xfId="15218" xr:uid="{4439EC43-60D8-42EA-B701-DA8F8CA98259}"/>
    <cellStyle name="SAPBEXHLevel3 5 3" xfId="4527" xr:uid="{FC8B2583-385D-4EA0-84A4-3BF55FF91B33}"/>
    <cellStyle name="SAPBEXHLevel3 5 4" xfId="5999" xr:uid="{A3116682-A2F9-41B6-922D-532239DC5290}"/>
    <cellStyle name="SAPBEXHLevel3 5 5" xfId="4759" xr:uid="{562ED361-F688-4E4E-A261-995FBB99A1C2}"/>
    <cellStyle name="SAPBEXHLevel3 5 6" xfId="6253" xr:uid="{DF3AB725-8B50-43AC-AB90-2EAED3DDAE51}"/>
    <cellStyle name="SAPBEXHLevel3 5 7" xfId="8939" xr:uid="{7AAC926F-8254-4AA8-93C5-CCFF25DF3BE2}"/>
    <cellStyle name="SAPBEXHLevel3 5 8" xfId="10187" xr:uid="{FC63EAA0-D783-4229-A3CC-17A89A3A521F}"/>
    <cellStyle name="SAPBEXHLevel3 5 9" xfId="10052" xr:uid="{78B4ADCB-4264-47D0-9BF4-11FA0808F939}"/>
    <cellStyle name="SAPBEXHLevel3 6" xfId="1926" xr:uid="{00000000-0005-0000-0000-0000C1080000}"/>
    <cellStyle name="SAPBEXHLevel3 6 10" xfId="12477" xr:uid="{1E251E7A-54A9-478D-93B4-7D2A6FB80822}"/>
    <cellStyle name="SAPBEXHLevel3 6 11" xfId="13628" xr:uid="{FEA8C213-4E01-4A9B-879A-1F4AE0FFC6A0}"/>
    <cellStyle name="SAPBEXHLevel3 6 12" xfId="14614" xr:uid="{4BE0C348-FA84-42F1-BDAD-E1E284B6FCC6}"/>
    <cellStyle name="SAPBEXHLevel3 6 2" xfId="5743" xr:uid="{EE2808DC-EEF7-4D46-AED5-03CB73DF83A6}"/>
    <cellStyle name="SAPBEXHLevel3 6 2 10" xfId="15811" xr:uid="{71F52DEF-4F89-4779-B4D3-61E4EF7DACF1}"/>
    <cellStyle name="SAPBEXHLevel3 6 2 2" xfId="7212" xr:uid="{1731AB98-CEE7-45E5-A173-5D74141C00B4}"/>
    <cellStyle name="SAPBEXHLevel3 6 2 3" xfId="8433" xr:uid="{C17E07EC-A545-43E6-9383-F41C13A08ECF}"/>
    <cellStyle name="SAPBEXHLevel3 6 2 4" xfId="9685" xr:uid="{7CF68A7B-1645-409C-B0C4-DEA31C7B3501}"/>
    <cellStyle name="SAPBEXHLevel3 6 2 5" xfId="10919" xr:uid="{02E09C4A-001D-4C25-B1BE-1796C59C0661}"/>
    <cellStyle name="SAPBEXHLevel3 6 2 6" xfId="12078" xr:uid="{2A809ADA-6DFC-48E0-BA8B-C492F5D3A28D}"/>
    <cellStyle name="SAPBEXHLevel3 6 2 7" xfId="13206" xr:uid="{131E2F8C-95F4-4CB2-82BE-9402FBFEECBD}"/>
    <cellStyle name="SAPBEXHLevel3 6 2 8" xfId="14313" xr:uid="{DB2D7E69-802B-4BF1-9BE4-A7A4B5C96E29}"/>
    <cellStyle name="SAPBEXHLevel3 6 2 9" xfId="15219" xr:uid="{8105F706-95D1-4AEF-85E4-7EEE846F6784}"/>
    <cellStyle name="SAPBEXHLevel3 6 3" xfId="4528" xr:uid="{94D7E894-69E9-4A5B-9864-5AC044CF2EE1}"/>
    <cellStyle name="SAPBEXHLevel3 6 4" xfId="6000" xr:uid="{0FA0C7D6-B1D1-4592-B940-F271AE3B0102}"/>
    <cellStyle name="SAPBEXHLevel3 6 5" xfId="6473" xr:uid="{9917B601-D233-4B13-B20A-8C78BB7A137D}"/>
    <cellStyle name="SAPBEXHLevel3 6 6" xfId="6343" xr:uid="{0AF28899-3F95-4033-8C90-30E1B6E7AB0A}"/>
    <cellStyle name="SAPBEXHLevel3 6 7" xfId="8938" xr:uid="{B7C54B10-A0DE-4CE1-92C2-5CA72DAF7BC0}"/>
    <cellStyle name="SAPBEXHLevel3 6 8" xfId="10186" xr:uid="{F54535C0-3703-4E41-940F-DA33BFFBC593}"/>
    <cellStyle name="SAPBEXHLevel3 6 9" xfId="10053" xr:uid="{15BFF775-0940-4BBB-9BE3-F2A6D01FA494}"/>
    <cellStyle name="SAPBEXHLevel3 7" xfId="1927" xr:uid="{00000000-0005-0000-0000-0000C2080000}"/>
    <cellStyle name="SAPBEXHLevel3 7 10" xfId="12476" xr:uid="{761B3C35-D787-409D-ADF7-E19EB9BFAD22}"/>
    <cellStyle name="SAPBEXHLevel3 7 11" xfId="12278" xr:uid="{86E3264B-D92F-4CEE-ABD5-8683D3D45960}"/>
    <cellStyle name="SAPBEXHLevel3 7 12" xfId="14613" xr:uid="{B4C7FA93-7C0F-44B1-8AD4-9054A7E51551}"/>
    <cellStyle name="SAPBEXHLevel3 7 2" xfId="5744" xr:uid="{B2CE1384-2729-44BF-8F88-7732DD34FDD4}"/>
    <cellStyle name="SAPBEXHLevel3 7 2 10" xfId="15812" xr:uid="{2DC08827-4AD8-484D-8D33-54F20D2AE01B}"/>
    <cellStyle name="SAPBEXHLevel3 7 2 2" xfId="7213" xr:uid="{1459923F-8D49-4E62-94FF-3B3FCB5AAD75}"/>
    <cellStyle name="SAPBEXHLevel3 7 2 3" xfId="8434" xr:uid="{2249E89E-3945-46E3-835B-46163490CFCE}"/>
    <cellStyle name="SAPBEXHLevel3 7 2 4" xfId="9686" xr:uid="{87872ED3-F202-4BBC-A55D-4E8FDAC6AAA6}"/>
    <cellStyle name="SAPBEXHLevel3 7 2 5" xfId="10920" xr:uid="{2D740BAE-363B-45B4-8FDD-1335A9603B13}"/>
    <cellStyle name="SAPBEXHLevel3 7 2 6" xfId="12079" xr:uid="{AD54CD48-B18D-4445-9169-0FD287E7E676}"/>
    <cellStyle name="SAPBEXHLevel3 7 2 7" xfId="13207" xr:uid="{94263D97-0FE0-4C49-B7DD-29FC276C7F38}"/>
    <cellStyle name="SAPBEXHLevel3 7 2 8" xfId="14314" xr:uid="{9BF9D8FE-F1A1-42FA-B17C-782E23DB2D7E}"/>
    <cellStyle name="SAPBEXHLevel3 7 2 9" xfId="15220" xr:uid="{BE387139-C35F-4CA4-BA2C-B27FD03738BF}"/>
    <cellStyle name="SAPBEXHLevel3 7 3" xfId="4529" xr:uid="{D4726550-F260-44AF-A529-C17800C14147}"/>
    <cellStyle name="SAPBEXHLevel3 7 4" xfId="6001" xr:uid="{9CBAA3D5-78FD-4F11-99C2-C0B76BDB90A8}"/>
    <cellStyle name="SAPBEXHLevel3 7 5" xfId="3164" xr:uid="{F9889FFF-7D21-4DC7-AC35-6F191C13796B}"/>
    <cellStyle name="SAPBEXHLevel3 7 6" xfId="7700" xr:uid="{F43A85C3-F224-4490-9247-5BACC5D2068D}"/>
    <cellStyle name="SAPBEXHLevel3 7 7" xfId="8937" xr:uid="{A0F8DA11-4520-494F-AA62-A15A8C254B73}"/>
    <cellStyle name="SAPBEXHLevel3 7 8" xfId="10185" xr:uid="{B12B8AC3-2A07-4BF7-8550-7FEED58A1C58}"/>
    <cellStyle name="SAPBEXHLevel3 7 9" xfId="11440" xr:uid="{021A4EF0-BB8A-4A4E-8061-24713600A99D}"/>
    <cellStyle name="SAPBEXHLevel3 8" xfId="1928" xr:uid="{00000000-0005-0000-0000-0000C3080000}"/>
    <cellStyle name="SAPBEXHLevel3 8 10" xfId="11193" xr:uid="{064EDC51-D68F-4DCE-A848-C67C79DB84F3}"/>
    <cellStyle name="SAPBEXHLevel3 8 11" xfId="13627" xr:uid="{ED1BA197-F483-4540-8997-283F042554C9}"/>
    <cellStyle name="SAPBEXHLevel3 8 12" xfId="13476" xr:uid="{31DB47AE-4B94-45EB-B26E-AE9BEA05E1B4}"/>
    <cellStyle name="SAPBEXHLevel3 8 2" xfId="5745" xr:uid="{EFC7444E-0A0A-4751-A9BA-05C761D0AEB4}"/>
    <cellStyle name="SAPBEXHLevel3 8 2 10" xfId="15813" xr:uid="{B978B154-F1D6-4B4C-8CD8-303234B5554C}"/>
    <cellStyle name="SAPBEXHLevel3 8 2 2" xfId="7214" xr:uid="{47A789DF-5877-4751-956B-8D4FABCAF8DE}"/>
    <cellStyle name="SAPBEXHLevel3 8 2 3" xfId="8435" xr:uid="{6905D51E-808B-465B-A28A-0B38C1CAF5C9}"/>
    <cellStyle name="SAPBEXHLevel3 8 2 4" xfId="9687" xr:uid="{F404FDB3-86F7-4576-AE3C-5D8A13547117}"/>
    <cellStyle name="SAPBEXHLevel3 8 2 5" xfId="10921" xr:uid="{C6BC69EE-D928-4C93-8100-9CC410E8917B}"/>
    <cellStyle name="SAPBEXHLevel3 8 2 6" xfId="12080" xr:uid="{93DD3EBF-29DF-4DDD-8F13-D66108F099C2}"/>
    <cellStyle name="SAPBEXHLevel3 8 2 7" xfId="13208" xr:uid="{E77D2D90-4664-4B48-8761-2D57A7E46EC2}"/>
    <cellStyle name="SAPBEXHLevel3 8 2 8" xfId="14315" xr:uid="{61DBEE02-5CF1-49B0-8A35-5537911DE934}"/>
    <cellStyle name="SAPBEXHLevel3 8 2 9" xfId="15221" xr:uid="{09558D57-741D-4846-9E3D-557A89F5729B}"/>
    <cellStyle name="SAPBEXHLevel3 8 3" xfId="4530" xr:uid="{355FBF09-E05A-475C-AD6F-40A2F92E7DAE}"/>
    <cellStyle name="SAPBEXHLevel3 8 4" xfId="6002" xr:uid="{73FBA985-F295-4B37-9DD6-8D0FD4E2595E}"/>
    <cellStyle name="SAPBEXHLevel3 8 5" xfId="6472" xr:uid="{ED705425-89FB-4945-9132-12FE3C470FDF}"/>
    <cellStyle name="SAPBEXHLevel3 8 6" xfId="7699" xr:uid="{46E04CD9-980C-42E8-9937-47829F32075E}"/>
    <cellStyle name="SAPBEXHLevel3 8 7" xfId="7462" xr:uid="{486D39EA-31A1-460C-8284-22D66CF8DC6F}"/>
    <cellStyle name="SAPBEXHLevel3 8 8" xfId="8718" xr:uid="{0A6C379D-BF83-471B-9509-43E7917CE0F5}"/>
    <cellStyle name="SAPBEXHLevel3 8 9" xfId="11439" xr:uid="{6C5B78FF-30A8-4F76-9910-A6199115C8B7}"/>
    <cellStyle name="SAPBEXHLevel3 9" xfId="1929" xr:uid="{00000000-0005-0000-0000-0000C4080000}"/>
    <cellStyle name="SAPBEXHLevel3 9 10" xfId="12475" xr:uid="{E18289C1-6B56-40B0-A184-C3A007FFA124}"/>
    <cellStyle name="SAPBEXHLevel3 9 11" xfId="12279" xr:uid="{544ACFC6-7639-414E-9619-159B42B3B502}"/>
    <cellStyle name="SAPBEXHLevel3 9 12" xfId="14612" xr:uid="{75330636-ED20-4C15-8D43-C793B981A81E}"/>
    <cellStyle name="SAPBEXHLevel3 9 2" xfId="5746" xr:uid="{18735245-B46D-4DFE-B720-74749D40B44A}"/>
    <cellStyle name="SAPBEXHLevel3 9 2 10" xfId="15814" xr:uid="{01F58FBB-1535-4AAE-8F24-843A088F080B}"/>
    <cellStyle name="SAPBEXHLevel3 9 2 2" xfId="7215" xr:uid="{82C3AC49-E9C2-4334-9559-8568BF5D22EC}"/>
    <cellStyle name="SAPBEXHLevel3 9 2 3" xfId="8436" xr:uid="{645E5487-BB21-49F6-879B-C2716027A987}"/>
    <cellStyle name="SAPBEXHLevel3 9 2 4" xfId="9688" xr:uid="{7F629FAA-B9A0-4F8A-BA8B-2C70C3920A30}"/>
    <cellStyle name="SAPBEXHLevel3 9 2 5" xfId="10922" xr:uid="{6CBA6729-A7F5-4B25-BB8A-0D3554DE4C5C}"/>
    <cellStyle name="SAPBEXHLevel3 9 2 6" xfId="12081" xr:uid="{7A2D0DA3-42E6-448A-9A25-D142B5F819C7}"/>
    <cellStyle name="SAPBEXHLevel3 9 2 7" xfId="13209" xr:uid="{54692F2C-8C99-4522-8150-A5F068CEFAE8}"/>
    <cellStyle name="SAPBEXHLevel3 9 2 8" xfId="14316" xr:uid="{688B1073-D174-490D-B776-4F0DDFF508FC}"/>
    <cellStyle name="SAPBEXHLevel3 9 2 9" xfId="15222" xr:uid="{3D8532C6-1BA6-4C7A-9FF1-F403E7E315FF}"/>
    <cellStyle name="SAPBEXHLevel3 9 3" xfId="4531" xr:uid="{205179E2-A140-403D-89DE-017BEEA86C5E}"/>
    <cellStyle name="SAPBEXHLevel3 9 4" xfId="6003" xr:uid="{68A3F5E8-A971-498D-B543-EA2233C9357B}"/>
    <cellStyle name="SAPBEXHLevel3 9 5" xfId="4760" xr:uid="{A5744904-1DB0-4D33-B2CD-3E4E48A2BC5A}"/>
    <cellStyle name="SAPBEXHLevel3 9 6" xfId="7698" xr:uid="{3D77D545-A510-4C95-8AA6-32B060CAC423}"/>
    <cellStyle name="SAPBEXHLevel3 9 7" xfId="8936" xr:uid="{50B5B2AA-79F6-4E9C-8722-2667E231EDB8}"/>
    <cellStyle name="SAPBEXHLevel3 9 8" xfId="10184" xr:uid="{A4D5D03F-CB37-4C67-8364-6CA90C206358}"/>
    <cellStyle name="SAPBEXHLevel3 9 9" xfId="11438" xr:uid="{65753330-2E24-479C-B51C-962929D171A7}"/>
    <cellStyle name="SAPBEXHLevel3_gxaccion, 68" xfId="1930" xr:uid="{00000000-0005-0000-0000-0000C5080000}"/>
    <cellStyle name="SAPBEXHLevel3X" xfId="1931" xr:uid="{00000000-0005-0000-0000-0000C6080000}"/>
    <cellStyle name="SAPBEXHLevel3X 10" xfId="1932" xr:uid="{00000000-0005-0000-0000-0000C7080000}"/>
    <cellStyle name="SAPBEXHLevel3X 10 10" xfId="13843" xr:uid="{AA0D6F74-C063-45A0-8B2C-943EBBBEFAA8}"/>
    <cellStyle name="SAPBEXHLevel3X 10 11" xfId="13477" xr:uid="{DA7B53C1-70AB-49BD-8062-3FFADAFB8C04}"/>
    <cellStyle name="SAPBEXHLevel3X 10 2" xfId="4533" xr:uid="{32AEA18D-F16C-4396-ABD5-2F78D7798CC3}"/>
    <cellStyle name="SAPBEXHLevel3X 10 3" xfId="6005" xr:uid="{5FA7E703-CBC9-4F47-BC08-936949C859B1}"/>
    <cellStyle name="SAPBEXHLevel3X 10 4" xfId="6710" xr:uid="{8DAEF322-FD96-44EA-A99D-AFDECDEC7515}"/>
    <cellStyle name="SAPBEXHLevel3X 10 5" xfId="7696" xr:uid="{E8399529-7EAA-4604-ACA5-22D2ABFCB7FF}"/>
    <cellStyle name="SAPBEXHLevel3X 10 6" xfId="7463" xr:uid="{D74EA226-0CBA-4691-98F8-75A18046E3EA}"/>
    <cellStyle name="SAPBEXHLevel3X 10 7" xfId="8719" xr:uid="{AFA524DC-F9D0-4C20-9BE4-7423FB769A64}"/>
    <cellStyle name="SAPBEXHLevel3X 10 8" xfId="11436" xr:uid="{1804201A-C413-426C-A5FE-DD1EB88B2324}"/>
    <cellStyle name="SAPBEXHLevel3X 10 9" xfId="11194" xr:uid="{C3B76338-F2ED-43B1-9013-47D50C69FA6C}"/>
    <cellStyle name="SAPBEXHLevel3X 11" xfId="1933" xr:uid="{00000000-0005-0000-0000-0000C8080000}"/>
    <cellStyle name="SAPBEXHLevel3X 11 10" xfId="12281" xr:uid="{D6288D54-C580-49F7-B873-79ABDCF45124}"/>
    <cellStyle name="SAPBEXHLevel3X 11 11" xfId="14610" xr:uid="{705762F5-94CF-46EF-9A5E-B69B00246481}"/>
    <cellStyle name="SAPBEXHLevel3X 11 2" xfId="4534" xr:uid="{B4FAC3D8-C39A-4191-9A88-75A545B74422}"/>
    <cellStyle name="SAPBEXHLevel3X 11 3" xfId="6006" xr:uid="{0D70259A-D466-4815-A08F-6453593321D8}"/>
    <cellStyle name="SAPBEXHLevel3X 11 4" xfId="4762" xr:uid="{3AB04478-E46A-47B8-BB1B-6399EAD6B420}"/>
    <cellStyle name="SAPBEXHLevel3X 11 5" xfId="7695" xr:uid="{F5E3CB69-31A3-4D20-89DB-78D4D00C8DC8}"/>
    <cellStyle name="SAPBEXHLevel3X 11 6" xfId="8934" xr:uid="{89219606-09FF-49CA-B3A9-2C63CC515B01}"/>
    <cellStyle name="SAPBEXHLevel3X 11 7" xfId="10182" xr:uid="{55564C44-E26F-4D9B-B938-8C1D5144813D}"/>
    <cellStyle name="SAPBEXHLevel3X 11 8" xfId="11435" xr:uid="{9033B657-7BC5-4C74-BAD3-482905E76D2E}"/>
    <cellStyle name="SAPBEXHLevel3X 11 9" xfId="12473" xr:uid="{CFF7F493-C043-438B-8B43-DA91848633B1}"/>
    <cellStyle name="SAPBEXHLevel3X 12" xfId="2710" xr:uid="{00000000-0005-0000-0000-0000C9080000}"/>
    <cellStyle name="SAPBEXHLevel3X 13" xfId="2749" xr:uid="{00000000-0005-0000-0000-0000CA080000}"/>
    <cellStyle name="SAPBEXHLevel3X 14" xfId="2805" xr:uid="{4F64561A-7504-474E-842A-1AA38F535340}"/>
    <cellStyle name="SAPBEXHLevel3X 15" xfId="2857" xr:uid="{272F9FC6-B1A0-4F7A-ABB8-54AF506998B6}"/>
    <cellStyle name="SAPBEXHLevel3X 16" xfId="2899" xr:uid="{0D906F24-9987-42F3-8DCC-B2F657D25843}"/>
    <cellStyle name="SAPBEXHLevel3X 17" xfId="2943" xr:uid="{4DA2B050-4B63-4ACF-8C9C-F61950573C14}"/>
    <cellStyle name="SAPBEXHLevel3X 18" xfId="2987" xr:uid="{30536696-4CD9-4774-9B5F-2E13D1FDEC4D}"/>
    <cellStyle name="SAPBEXHLevel3X 19" xfId="4532" xr:uid="{F52426BB-7C8F-41EB-8A83-46C94F691DBF}"/>
    <cellStyle name="SAPBEXHLevel3X 2" xfId="1934" xr:uid="{00000000-0005-0000-0000-0000CB080000}"/>
    <cellStyle name="SAPBEXHLevel3X 2 10" xfId="7464" xr:uid="{58477355-5164-47D8-9A24-19C421224498}"/>
    <cellStyle name="SAPBEXHLevel3X 2 11" xfId="8720" xr:uid="{38F57E9D-9790-496A-9B05-B95660509BFF}"/>
    <cellStyle name="SAPBEXHLevel3X 2 12" xfId="9942" xr:uid="{4A0B08A2-F4FB-4B19-8D3A-A4952E3D7818}"/>
    <cellStyle name="SAPBEXHLevel3X 2 13" xfId="11195" xr:uid="{E00ECB7D-26E7-47AA-BBDD-6E8F3472B61C}"/>
    <cellStyle name="SAPBEXHLevel3X 2 14" xfId="12282" xr:uid="{E4CAA868-D3B6-41D6-9938-0E5FA1274FDF}"/>
    <cellStyle name="SAPBEXHLevel3X 2 15" xfId="13478" xr:uid="{72A1779D-13CE-4C2D-8A30-FA308F4BDB66}"/>
    <cellStyle name="SAPBEXHLevel3X 2 2" xfId="1935" xr:uid="{00000000-0005-0000-0000-0000CC080000}"/>
    <cellStyle name="SAPBEXHLevel3X 2 2 10" xfId="12711" xr:uid="{0DFCFD9E-C448-478E-8834-EBD66FF5E14E}"/>
    <cellStyle name="SAPBEXHLevel3X 2 2 11" xfId="12356" xr:uid="{FFB0A4FF-72AC-46EF-8C01-6CE5767F07CE}"/>
    <cellStyle name="SAPBEXHLevel3X 2 2 12" xfId="14780" xr:uid="{51C2F88A-D5CC-4F1F-AA74-A3B3F5E03271}"/>
    <cellStyle name="SAPBEXHLevel3X 2 2 2" xfId="1936" xr:uid="{00000000-0005-0000-0000-0000CD080000}"/>
    <cellStyle name="SAPBEXHLevel3X 2 2 2 10" xfId="13626" xr:uid="{51E45322-E150-4F10-A8D5-DCE0BA9B10DD}"/>
    <cellStyle name="SAPBEXHLevel3X 2 2 2 11" xfId="13479" xr:uid="{A7FBB9A2-3DBF-4851-B2D6-26D2A545CE5B}"/>
    <cellStyle name="SAPBEXHLevel3X 2 2 2 2" xfId="4537" xr:uid="{B446AD5A-EFF9-4D48-95F5-C0D5B7D1FD31}"/>
    <cellStyle name="SAPBEXHLevel3X 2 2 2 3" xfId="6009" xr:uid="{AE1F1248-A687-4F33-A097-80578B2AB20A}"/>
    <cellStyle name="SAPBEXHLevel3X 2 2 2 4" xfId="6471" xr:uid="{25688784-592E-494D-96B3-1E3098D75938}"/>
    <cellStyle name="SAPBEXHLevel3X 2 2 2 5" xfId="7693" xr:uid="{DCB101BE-DBB1-4ADD-ADF9-51C05235D723}"/>
    <cellStyle name="SAPBEXHLevel3X 2 2 2 6" xfId="7465" xr:uid="{48574D06-2ED7-4EF0-AB56-A372F6401FDE}"/>
    <cellStyle name="SAPBEXHLevel3X 2 2 2 7" xfId="8721" xr:uid="{88BCA5BB-5120-4FF4-B4B9-CFFEDAA82485}"/>
    <cellStyle name="SAPBEXHLevel3X 2 2 2 8" xfId="9943" xr:uid="{1897C322-1BA7-4255-8BFC-EDD6849D043A}"/>
    <cellStyle name="SAPBEXHLevel3X 2 2 2 9" xfId="11196" xr:uid="{1C64AC92-40B3-4418-9BA2-DFB8541FBD46}"/>
    <cellStyle name="SAPBEXHLevel3X 2 2 3" xfId="4536" xr:uid="{E7E9665B-73D4-4064-B3C0-7534EA9AC1D7}"/>
    <cellStyle name="SAPBEXHLevel3X 2 2 4" xfId="6008" xr:uid="{590B2B56-4426-4097-94DF-4996E190E75B}"/>
    <cellStyle name="SAPBEXHLevel3X 2 2 5" xfId="4862" xr:uid="{1656AE74-F7C4-43F3-820E-890F7488A0F3}"/>
    <cellStyle name="SAPBEXHLevel3X 2 2 6" xfId="6254" xr:uid="{664662B3-472D-45BE-A722-CA474CA5E5A7}"/>
    <cellStyle name="SAPBEXHLevel3X 2 2 7" xfId="9181" xr:uid="{A2165172-A274-411C-8CFB-025590ABDAEB}"/>
    <cellStyle name="SAPBEXHLevel3X 2 2 8" xfId="10420" xr:uid="{59D0436C-E434-426E-8D3C-95160309C437}"/>
    <cellStyle name="SAPBEXHLevel3X 2 2 9" xfId="11434" xr:uid="{E54C4891-1469-4AA2-B249-EE29C49AAAFD}"/>
    <cellStyle name="SAPBEXHLevel3X 2 3" xfId="1937" xr:uid="{00000000-0005-0000-0000-0000CE080000}"/>
    <cellStyle name="SAPBEXHLevel3X 2 3 10" xfId="13625" xr:uid="{ED432C64-B73B-48B5-97ED-9A10807EAC05}"/>
    <cellStyle name="SAPBEXHLevel3X 2 3 11" xfId="13480" xr:uid="{2DDBD3E2-966D-4B92-92C9-64B58CF686ED}"/>
    <cellStyle name="SAPBEXHLevel3X 2 3 2" xfId="4538" xr:uid="{A343731C-1ED9-4372-8F7E-B47D78769FFE}"/>
    <cellStyle name="SAPBEXHLevel3X 2 3 3" xfId="6010" xr:uid="{5EE6D05A-E732-41C0-A978-EA66E696B23D}"/>
    <cellStyle name="SAPBEXHLevel3X 2 3 4" xfId="6470" xr:uid="{03F94BD6-08C1-40FB-AAE5-9405067FDD36}"/>
    <cellStyle name="SAPBEXHLevel3X 2 3 5" xfId="6255" xr:uid="{B9A61D5F-6DB7-4E96-99DF-0E5645BD6215}"/>
    <cellStyle name="SAPBEXHLevel3X 2 3 6" xfId="7466" xr:uid="{9FC7AC1C-F675-4EB5-844E-945C1B7F8575}"/>
    <cellStyle name="SAPBEXHLevel3X 2 3 7" xfId="8722" xr:uid="{3701FA16-B94D-4291-A323-5C1387264B5A}"/>
    <cellStyle name="SAPBEXHLevel3X 2 3 8" xfId="11433" xr:uid="{881D3B86-44CF-40A8-B85E-B3485F49477D}"/>
    <cellStyle name="SAPBEXHLevel3X 2 3 9" xfId="11197" xr:uid="{5CEE342E-9257-485B-AC81-D10A73B8D297}"/>
    <cellStyle name="SAPBEXHLevel3X 2 4" xfId="1938" xr:uid="{00000000-0005-0000-0000-0000CF080000}"/>
    <cellStyle name="SAPBEXHLevel3X 2 4 10" xfId="13624" xr:uid="{5D263F29-93DD-4ACC-8843-9DD299442913}"/>
    <cellStyle name="SAPBEXHLevel3X 2 4 11" xfId="13540" xr:uid="{8C8EF29C-C9FA-4673-9BEE-2E51096D471E}"/>
    <cellStyle name="SAPBEXHLevel3X 2 4 2" xfId="4539" xr:uid="{A9D0ECFD-421B-48A1-8EF3-94AC1E456476}"/>
    <cellStyle name="SAPBEXHLevel3X 2 4 3" xfId="6011" xr:uid="{25BEC9F0-D2CB-431A-978A-2B1F9D8B65CA}"/>
    <cellStyle name="SAPBEXHLevel3X 2 4 4" xfId="6469" xr:uid="{ED7DB349-D848-43BA-B5B7-7E2E4A470309}"/>
    <cellStyle name="SAPBEXHLevel3X 2 4 5" xfId="7692" xr:uid="{8831C9D5-908B-4CB6-B0A3-50D54186048E}"/>
    <cellStyle name="SAPBEXHLevel3X 2 4 6" xfId="7566" xr:uid="{3F35D770-A35E-4EFB-89B8-27A19F4812DA}"/>
    <cellStyle name="SAPBEXHLevel3X 2 4 7" xfId="8812" xr:uid="{B29D444A-10B3-4D01-AB16-3B7954575022}"/>
    <cellStyle name="SAPBEXHLevel3X 2 4 8" xfId="9944" xr:uid="{6F30C796-7339-4811-BEAF-9FEFB1884DE3}"/>
    <cellStyle name="SAPBEXHLevel3X 2 4 9" xfId="11276" xr:uid="{E68A448B-43F5-44C7-9E1A-545E239579B3}"/>
    <cellStyle name="SAPBEXHLevel3X 2 5" xfId="1939" xr:uid="{00000000-0005-0000-0000-0000D0080000}"/>
    <cellStyle name="SAPBEXHLevel3X 2 5 10" xfId="13623" xr:uid="{D5500639-1C6B-4123-9BDF-8F19F83755EF}"/>
    <cellStyle name="SAPBEXHLevel3X 2 5 11" xfId="14609" xr:uid="{75B65A52-F7BE-400B-BC36-83824EFE3BF0}"/>
    <cellStyle name="SAPBEXHLevel3X 2 5 2" xfId="4540" xr:uid="{8F2326F4-B699-4A9C-A6A5-A00FB4DFFF96}"/>
    <cellStyle name="SAPBEXHLevel3X 2 5 3" xfId="6012" xr:uid="{6F6CBA6C-D051-4329-82AF-32C30D31C1C4}"/>
    <cellStyle name="SAPBEXHLevel3X 2 5 4" xfId="6468" xr:uid="{67C811DA-3FB4-4781-A26B-DC27A7916B71}"/>
    <cellStyle name="SAPBEXHLevel3X 2 5 5" xfId="6256" xr:uid="{958E697F-15CF-4771-BBF9-3F80D5F90749}"/>
    <cellStyle name="SAPBEXHLevel3X 2 5 6" xfId="8933" xr:uid="{C6F9EC33-16CC-4EDB-8E0A-D70E7EEF9C4D}"/>
    <cellStyle name="SAPBEXHLevel3X 2 5 7" xfId="10181" xr:uid="{920A6CF4-77E3-49B9-B457-8099393BDAA6}"/>
    <cellStyle name="SAPBEXHLevel3X 2 5 8" xfId="11432" xr:uid="{FEB8767F-808B-41EF-92EF-3A50E7A831FB}"/>
    <cellStyle name="SAPBEXHLevel3X 2 5 9" xfId="12472" xr:uid="{AA2F9413-BA92-444F-9C31-7BD1C39FA36D}"/>
    <cellStyle name="SAPBEXHLevel3X 2 6" xfId="4535" xr:uid="{6693FB5A-D43C-4DD1-852F-F7B367807A1B}"/>
    <cellStyle name="SAPBEXHLevel3X 2 7" xfId="6007" xr:uid="{950E2C43-BE75-4937-BDEB-E5D6C730F5E5}"/>
    <cellStyle name="SAPBEXHLevel3X 2 8" xfId="4763" xr:uid="{14802A74-FF41-46F3-A3BE-A5E6F0608A84}"/>
    <cellStyle name="SAPBEXHLevel3X 2 9" xfId="7694" xr:uid="{BF0AA01E-55A0-40D0-8312-810C860DE38B}"/>
    <cellStyle name="SAPBEXHLevel3X 20" xfId="6004" xr:uid="{45D5BE99-8A81-432C-80DC-7EDF2419C610}"/>
    <cellStyle name="SAPBEXHLevel3X 21" xfId="4761" xr:uid="{F9655539-E9A8-487E-B8D9-B2776A70E7DA}"/>
    <cellStyle name="SAPBEXHLevel3X 22" xfId="7697" xr:uid="{A2EFB938-0DC0-4D70-B818-F5C2D70A9C21}"/>
    <cellStyle name="SAPBEXHLevel3X 23" xfId="8935" xr:uid="{8E3F07B4-5AFD-4B66-A2C7-32AC34EE000C}"/>
    <cellStyle name="SAPBEXHLevel3X 24" xfId="10183" xr:uid="{94E29A3E-C871-47A4-910D-4ACDC8BE6998}"/>
    <cellStyle name="SAPBEXHLevel3X 25" xfId="11437" xr:uid="{FA4BBDE4-7313-481D-ACF4-7D03455B7207}"/>
    <cellStyle name="SAPBEXHLevel3X 26" xfId="12474" xr:uid="{3FC3289C-917E-4C90-B1D1-8EA626C27223}"/>
    <cellStyle name="SAPBEXHLevel3X 27" xfId="12280" xr:uid="{C74B40C8-18BA-48E7-AF49-9EC18BA26A53}"/>
    <cellStyle name="SAPBEXHLevel3X 28" xfId="14611" xr:uid="{6E79E2C0-830E-4847-927C-6B66A6F8F4BC}"/>
    <cellStyle name="SAPBEXHLevel3X 29" xfId="15898" xr:uid="{7E6AD9E7-D84A-48A2-9959-53371C2117DC}"/>
    <cellStyle name="SAPBEXHLevel3X 3" xfId="1940" xr:uid="{00000000-0005-0000-0000-0000D1080000}"/>
    <cellStyle name="SAPBEXHLevel3X 3 10" xfId="8932" xr:uid="{E9AAF546-81E1-4204-99E9-6CB7250BB07D}"/>
    <cellStyle name="SAPBEXHLevel3X 3 11" xfId="10180" xr:uid="{A22A1A52-2C97-4D97-A063-60249E4A654E}"/>
    <cellStyle name="SAPBEXHLevel3X 3 12" xfId="8738" xr:uid="{EDA59C66-7083-4F55-A411-A9C0B2BD7A0C}"/>
    <cellStyle name="SAPBEXHLevel3X 3 13" xfId="12471" xr:uid="{77BEC83A-B98B-481B-9ED2-B24BFD12A41C}"/>
    <cellStyle name="SAPBEXHLevel3X 3 14" xfId="13622" xr:uid="{6C204E93-CD07-4CAF-974E-33A69069AE4D}"/>
    <cellStyle name="SAPBEXHLevel3X 3 15" xfId="14608" xr:uid="{3ED3CBC8-1CA3-4750-9446-3BD6565C8B61}"/>
    <cellStyle name="SAPBEXHLevel3X 3 2" xfId="1941" xr:uid="{00000000-0005-0000-0000-0000D2080000}"/>
    <cellStyle name="SAPBEXHLevel3X 3 2 10" xfId="13621" xr:uid="{AF5343CC-3183-41BC-AF78-3D6F9AE15C56}"/>
    <cellStyle name="SAPBEXHLevel3X 3 2 11" xfId="14607" xr:uid="{24E6F9B9-3EBE-4296-879C-DD419CBA8AE6}"/>
    <cellStyle name="SAPBEXHLevel3X 3 2 2" xfId="4542" xr:uid="{023C369D-9518-4496-97BF-C4EECBDD9597}"/>
    <cellStyle name="SAPBEXHLevel3X 3 2 3" xfId="6014" xr:uid="{95AE428E-A01A-4D34-8E46-EEE725DE80F1}"/>
    <cellStyle name="SAPBEXHLevel3X 3 2 4" xfId="6466" xr:uid="{8AC095A0-4459-4787-86F0-FE5C1D4600A6}"/>
    <cellStyle name="SAPBEXHLevel3X 3 2 5" xfId="6257" xr:uid="{4511C6BD-537E-48C5-B126-7B8F8E2ADAC2}"/>
    <cellStyle name="SAPBEXHLevel3X 3 2 6" xfId="8931" xr:uid="{B397F60E-6BC0-4639-9944-472176E468E3}"/>
    <cellStyle name="SAPBEXHLevel3X 3 2 7" xfId="10179" xr:uid="{E55C995D-B14F-4FB4-A06A-AB717805649A}"/>
    <cellStyle name="SAPBEXHLevel3X 3 2 8" xfId="11595" xr:uid="{58B652A0-9450-401A-879C-1B99CCA5CEB0}"/>
    <cellStyle name="SAPBEXHLevel3X 3 2 9" xfId="12470" xr:uid="{D1F24DA9-F7DC-4860-B537-DA1AC2F969C1}"/>
    <cellStyle name="SAPBEXHLevel3X 3 3" xfId="1942" xr:uid="{00000000-0005-0000-0000-0000D3080000}"/>
    <cellStyle name="SAPBEXHLevel3X 3 3 10" xfId="13620" xr:uid="{8A1ECF9B-E1C3-4B31-B5F8-7B09E61CB3B1}"/>
    <cellStyle name="SAPBEXHLevel3X 3 3 11" xfId="14606" xr:uid="{0FB0AE84-7991-48A6-8C1D-6860F845B62E}"/>
    <cellStyle name="SAPBEXHLevel3X 3 3 2" xfId="4543" xr:uid="{05A4AB3B-C92A-4D5A-B527-241139CD7956}"/>
    <cellStyle name="SAPBEXHLevel3X 3 3 3" xfId="6015" xr:uid="{CDEF2ECE-CEAA-47BA-82F8-85F7C902DE77}"/>
    <cellStyle name="SAPBEXHLevel3X 3 3 4" xfId="6465" xr:uid="{A699E0C5-B384-4162-A88E-C9AA5689DF29}"/>
    <cellStyle name="SAPBEXHLevel3X 3 3 5" xfId="7928" xr:uid="{9384FB9E-02F7-457F-9D7F-2D6C9B7F628E}"/>
    <cellStyle name="SAPBEXHLevel3X 3 3 6" xfId="8930" xr:uid="{85A68252-20EB-4CB5-9D02-CDF9A07C7E9D}"/>
    <cellStyle name="SAPBEXHLevel3X 3 3 7" xfId="10178" xr:uid="{B39AA0B3-E394-40AC-8812-B163219F15B5}"/>
    <cellStyle name="SAPBEXHLevel3X 3 3 8" xfId="9945" xr:uid="{3294B846-05CD-4427-9621-CA27DA12F986}"/>
    <cellStyle name="SAPBEXHLevel3X 3 3 9" xfId="12469" xr:uid="{CD4B13FC-9FCF-49EC-B620-2DB90CEEB3EA}"/>
    <cellStyle name="SAPBEXHLevel3X 3 4" xfId="1943" xr:uid="{00000000-0005-0000-0000-0000D4080000}"/>
    <cellStyle name="SAPBEXHLevel3X 3 4 10" xfId="13619" xr:uid="{772DF9BC-3231-493D-A0FC-7DDF5D67FBC2}"/>
    <cellStyle name="SAPBEXHLevel3X 3 4 11" xfId="14605" xr:uid="{390CEF8A-B89C-42BB-89F3-337FF670C215}"/>
    <cellStyle name="SAPBEXHLevel3X 3 4 2" xfId="4544" xr:uid="{F2ECE979-09EF-4FA5-B555-257030EFD3E3}"/>
    <cellStyle name="SAPBEXHLevel3X 3 4 3" xfId="6016" xr:uid="{10CB0588-E656-475A-B489-9D5B4A8E6BF4}"/>
    <cellStyle name="SAPBEXHLevel3X 3 4 4" xfId="6464" xr:uid="{2F510B7A-3BC0-4AFD-80FE-1DDA9DA5A8D3}"/>
    <cellStyle name="SAPBEXHLevel3X 3 4 5" xfId="6258" xr:uid="{700DAB31-AF2B-4ADB-858F-F68831E63720}"/>
    <cellStyle name="SAPBEXHLevel3X 3 4 6" xfId="8929" xr:uid="{8A59E09D-DDB5-4109-A4E6-6BFE6099BC6B}"/>
    <cellStyle name="SAPBEXHLevel3X 3 4 7" xfId="10177" xr:uid="{A0D504E5-E125-46DF-A35F-B4F52F0FABFC}"/>
    <cellStyle name="SAPBEXHLevel3X 3 4 8" xfId="9946" xr:uid="{5DC72EB3-332C-4C80-8FA4-A2ED8FB968C1}"/>
    <cellStyle name="SAPBEXHLevel3X 3 4 9" xfId="12468" xr:uid="{0F8D86AB-7234-4EFB-8DA7-2347C3AE2DFF}"/>
    <cellStyle name="SAPBEXHLevel3X 3 5" xfId="1944" xr:uid="{00000000-0005-0000-0000-0000D5080000}"/>
    <cellStyle name="SAPBEXHLevel3X 3 5 10" xfId="12283" xr:uid="{C6375874-E021-4E3F-A8E1-3DF6CB680D59}"/>
    <cellStyle name="SAPBEXHLevel3X 3 5 11" xfId="14604" xr:uid="{0E6C9C2C-6F38-4928-B1E1-BA1FAAE2EAB3}"/>
    <cellStyle name="SAPBEXHLevel3X 3 5 2" xfId="4545" xr:uid="{CEB714B5-E58B-4862-83D6-311D3CDD7E38}"/>
    <cellStyle name="SAPBEXHLevel3X 3 5 3" xfId="6017" xr:uid="{87859C24-A07B-4604-AB8F-16430A644B13}"/>
    <cellStyle name="SAPBEXHLevel3X 3 5 4" xfId="4764" xr:uid="{462D7167-1C42-4453-87A9-3AB59662486F}"/>
    <cellStyle name="SAPBEXHLevel3X 3 5 5" xfId="6259" xr:uid="{7E8D2D35-F4E9-4735-813E-F6869D59533E}"/>
    <cellStyle name="SAPBEXHLevel3X 3 5 6" xfId="8928" xr:uid="{C4602DCE-21FA-4034-A7C4-8534A469CC05}"/>
    <cellStyle name="SAPBEXHLevel3X 3 5 7" xfId="10176" xr:uid="{9FB69991-94CA-42CB-8FF1-3649116E94CF}"/>
    <cellStyle name="SAPBEXHLevel3X 3 5 8" xfId="10054" xr:uid="{D074872A-5B38-45A7-B337-4C7D5B19A1D9}"/>
    <cellStyle name="SAPBEXHLevel3X 3 5 9" xfId="12467" xr:uid="{04370885-991E-4105-BAF7-5C4D5297CB25}"/>
    <cellStyle name="SAPBEXHLevel3X 3 6" xfId="4541" xr:uid="{1AABD17E-30D0-4278-B4FA-D3C1263E41A6}"/>
    <cellStyle name="SAPBEXHLevel3X 3 7" xfId="6013" xr:uid="{ADDCB2AD-6BB1-4E30-A89C-8894952CC983}"/>
    <cellStyle name="SAPBEXHLevel3X 3 8" xfId="6467" xr:uid="{0CECBB83-D0D5-4EBE-941E-FFD1246D488D}"/>
    <cellStyle name="SAPBEXHLevel3X 3 9" xfId="7691" xr:uid="{830FBA18-9EFF-40AF-B73F-F623BEAE54E2}"/>
    <cellStyle name="SAPBEXHLevel3X 4" xfId="1945" xr:uid="{00000000-0005-0000-0000-0000D6080000}"/>
    <cellStyle name="SAPBEXHLevel3X 4 10" xfId="8927" xr:uid="{A6F85374-15C0-41C5-8396-57F76FB4F81B}"/>
    <cellStyle name="SAPBEXHLevel3X 4 11" xfId="10175" xr:uid="{4BFF14D2-4639-4F86-A39E-68978E15DA64}"/>
    <cellStyle name="SAPBEXHLevel3X 4 12" xfId="11431" xr:uid="{88B9584C-DC31-4BE9-80F9-6E39823768CD}"/>
    <cellStyle name="SAPBEXHLevel3X 4 13" xfId="12466" xr:uid="{35C2BDCA-F57E-4E0F-B30B-4A874DBD7E91}"/>
    <cellStyle name="SAPBEXHLevel3X 4 14" xfId="13618" xr:uid="{A011A258-779C-4E49-8F30-B3B59602B344}"/>
    <cellStyle name="SAPBEXHLevel3X 4 15" xfId="14603" xr:uid="{A40A248B-6C4A-4FAF-BA3A-E8B2FB1D4DA6}"/>
    <cellStyle name="SAPBEXHLevel3X 4 2" xfId="1946" xr:uid="{00000000-0005-0000-0000-0000D7080000}"/>
    <cellStyle name="SAPBEXHLevel3X 4 2 10" xfId="12284" xr:uid="{D53D494E-7A66-4E10-B028-801F3D481C99}"/>
    <cellStyle name="SAPBEXHLevel3X 4 2 11" xfId="14602" xr:uid="{B36917A3-D102-464F-8BB0-5530F1886DDF}"/>
    <cellStyle name="SAPBEXHLevel3X 4 2 2" xfId="4547" xr:uid="{36DD15D6-1D01-45E8-B5C7-F4F452A26EDD}"/>
    <cellStyle name="SAPBEXHLevel3X 4 2 3" xfId="6019" xr:uid="{68D01802-FD13-433A-A49C-2C1CE8DE80E8}"/>
    <cellStyle name="SAPBEXHLevel3X 4 2 4" xfId="4765" xr:uid="{E7F4B585-0030-4792-BB82-F3C07FA6E6C3}"/>
    <cellStyle name="SAPBEXHLevel3X 4 2 5" xfId="7690" xr:uid="{7DA31B1E-0776-4F47-B45F-1A2313579754}"/>
    <cellStyle name="SAPBEXHLevel3X 4 2 6" xfId="8926" xr:uid="{B84F2E7C-2C56-4766-863C-79F56C7755E0}"/>
    <cellStyle name="SAPBEXHLevel3X 4 2 7" xfId="10174" xr:uid="{7D155A8F-2CA4-4E22-BAC3-043738A8E6C0}"/>
    <cellStyle name="SAPBEXHLevel3X 4 2 8" xfId="11430" xr:uid="{3518F7B8-2E52-45E7-ACAB-467C1F18E033}"/>
    <cellStyle name="SAPBEXHLevel3X 4 2 9" xfId="12465" xr:uid="{3D69D13E-F7DC-476B-B710-A834C550E554}"/>
    <cellStyle name="SAPBEXHLevel3X 4 3" xfId="1947" xr:uid="{00000000-0005-0000-0000-0000D8080000}"/>
    <cellStyle name="SAPBEXHLevel3X 4 3 10" xfId="13617" xr:uid="{9ED400CA-BE51-45E3-A2C4-8A4886F182C6}"/>
    <cellStyle name="SAPBEXHLevel3X 4 3 11" xfId="13481" xr:uid="{CB3637A2-A6A9-4A3B-995B-CBF8DC4E7D51}"/>
    <cellStyle name="SAPBEXHLevel3X 4 3 2" xfId="4548" xr:uid="{D60B2A8C-915D-4F62-A176-0A4174015AED}"/>
    <cellStyle name="SAPBEXHLevel3X 4 3 3" xfId="6020" xr:uid="{E3BC0DE2-35CA-46D1-BF81-3154374D80F6}"/>
    <cellStyle name="SAPBEXHLevel3X 4 3 4" xfId="6462" xr:uid="{CF6545D5-CF03-4E4B-A3CB-39D1924C8F74}"/>
    <cellStyle name="SAPBEXHLevel3X 4 3 5" xfId="6345" xr:uid="{66C4CD0E-0662-48B4-8582-6934CC8AEAAC}"/>
    <cellStyle name="SAPBEXHLevel3X 4 3 6" xfId="7467" xr:uid="{5B81AA67-9D5B-4F71-AE3C-FD99993B55F1}"/>
    <cellStyle name="SAPBEXHLevel3X 4 3 7" xfId="8723" xr:uid="{918E2A04-525E-409C-8A0A-F705B7E0C63C}"/>
    <cellStyle name="SAPBEXHLevel3X 4 3 8" xfId="11429" xr:uid="{543A06C5-0B94-48C1-8E0B-9F957437A1A2}"/>
    <cellStyle name="SAPBEXHLevel3X 4 3 9" xfId="11198" xr:uid="{6FFAD723-6F46-4D0E-9F7D-81147678EC04}"/>
    <cellStyle name="SAPBEXHLevel3X 4 4" xfId="1948" xr:uid="{00000000-0005-0000-0000-0000D9080000}"/>
    <cellStyle name="SAPBEXHLevel3X 4 4 10" xfId="12285" xr:uid="{CCE0BAB2-C1B9-44E8-A5D1-408A6F96B676}"/>
    <cellStyle name="SAPBEXHLevel3X 4 4 11" xfId="14601" xr:uid="{3838F1A7-0852-40BD-9E09-7FA468BF8BA2}"/>
    <cellStyle name="SAPBEXHLevel3X 4 4 2" xfId="4549" xr:uid="{BEC5ED02-8D2F-40AC-B338-3C53922BB34E}"/>
    <cellStyle name="SAPBEXHLevel3X 4 4 3" xfId="6021" xr:uid="{5434B68D-3B09-4B6E-973B-8BEC8937E359}"/>
    <cellStyle name="SAPBEXHLevel3X 4 4 4" xfId="4766" xr:uid="{FA7631F6-504B-4411-8B17-DBF3393FEB82}"/>
    <cellStyle name="SAPBEXHLevel3X 4 4 5" xfId="6346" xr:uid="{D9E139CE-0176-4A98-8051-75FFE3FD1406}"/>
    <cellStyle name="SAPBEXHLevel3X 4 4 6" xfId="8925" xr:uid="{9752D6A9-5D5F-48F4-B273-695170E6CA1A}"/>
    <cellStyle name="SAPBEXHLevel3X 4 4 7" xfId="10173" xr:uid="{142422F3-C72B-49D9-A618-54C268FAD095}"/>
    <cellStyle name="SAPBEXHLevel3X 4 4 8" xfId="11428" xr:uid="{F7124719-9C6A-4347-9B71-15C1C1373050}"/>
    <cellStyle name="SAPBEXHLevel3X 4 4 9" xfId="12464" xr:uid="{303FF8C2-8AC8-4347-BD43-654CFA2447FF}"/>
    <cellStyle name="SAPBEXHLevel3X 4 5" xfId="1949" xr:uid="{00000000-0005-0000-0000-0000DA080000}"/>
    <cellStyle name="SAPBEXHLevel3X 4 5 10" xfId="13616" xr:uid="{221F3529-3028-46B7-9BF0-6E7A71D36319}"/>
    <cellStyle name="SAPBEXHLevel3X 4 5 11" xfId="13482" xr:uid="{DD0757CB-B601-4D3E-80FB-D1B248C8BAC6}"/>
    <cellStyle name="SAPBEXHLevel3X 4 5 2" xfId="4550" xr:uid="{E1E32A7F-AE40-4B34-839F-925F0ED574C5}"/>
    <cellStyle name="SAPBEXHLevel3X 4 5 3" xfId="6022" xr:uid="{4A948400-8DF6-46EA-83BB-7E3AA4EB44BF}"/>
    <cellStyle name="SAPBEXHLevel3X 4 5 4" xfId="6461" xr:uid="{4576A889-6C02-4CF2-B317-04F0C5C75A38}"/>
    <cellStyle name="SAPBEXHLevel3X 4 5 5" xfId="6347" xr:uid="{13991576-9BB3-4FB7-9320-603F86513FA6}"/>
    <cellStyle name="SAPBEXHLevel3X 4 5 6" xfId="7468" xr:uid="{73ED7B18-E1AC-456A-8652-E33DEA93397A}"/>
    <cellStyle name="SAPBEXHLevel3X 4 5 7" xfId="8724" xr:uid="{C07E80D6-1884-4D71-8D69-679F917C48F9}"/>
    <cellStyle name="SAPBEXHLevel3X 4 5 8" xfId="11427" xr:uid="{EC219108-F28D-4CDD-8EC6-234C4CC131FB}"/>
    <cellStyle name="SAPBEXHLevel3X 4 5 9" xfId="11199" xr:uid="{BE24B2A5-F202-4FB0-BACB-11B564C050AA}"/>
    <cellStyle name="SAPBEXHLevel3X 4 6" xfId="4546" xr:uid="{C13D3882-D53F-4982-96B9-11F8BDDAF552}"/>
    <cellStyle name="SAPBEXHLevel3X 4 7" xfId="6018" xr:uid="{A6745048-FEDA-4450-8A82-1D8BB0E522CD}"/>
    <cellStyle name="SAPBEXHLevel3X 4 8" xfId="6463" xr:uid="{61EC24EA-0C3A-46FB-A0C9-D97FC76C62A3}"/>
    <cellStyle name="SAPBEXHLevel3X 4 9" xfId="6344" xr:uid="{B28BA1E2-BED8-4542-8A96-BF66CE3D6B43}"/>
    <cellStyle name="SAPBEXHLevel3X 5" xfId="1950" xr:uid="{00000000-0005-0000-0000-0000DB080000}"/>
    <cellStyle name="SAPBEXHLevel3X 5 10" xfId="8924" xr:uid="{0B70B312-2AAC-4B3A-B0A1-5BB7494A0476}"/>
    <cellStyle name="SAPBEXHLevel3X 5 11" xfId="10172" xr:uid="{C9F291D0-EA80-4228-A4AF-2766C9C94535}"/>
    <cellStyle name="SAPBEXHLevel3X 5 12" xfId="11426" xr:uid="{FCD01E14-618C-4D26-B010-171613E6DA86}"/>
    <cellStyle name="SAPBEXHLevel3X 5 13" xfId="12463" xr:uid="{00AA4774-5D86-45BC-A8A0-A649603F7762}"/>
    <cellStyle name="SAPBEXHLevel3X 5 14" xfId="12286" xr:uid="{0D730570-962B-4B97-9F18-0B7505882F83}"/>
    <cellStyle name="SAPBEXHLevel3X 5 15" xfId="14600" xr:uid="{A5331125-8774-4A40-A54B-A631B9FAFFCD}"/>
    <cellStyle name="SAPBEXHLevel3X 5 2" xfId="1951" xr:uid="{00000000-0005-0000-0000-0000DC080000}"/>
    <cellStyle name="SAPBEXHLevel3X 5 2 10" xfId="13842" xr:uid="{D27F1A2E-FBED-4735-9409-13B0B4D5FAC7}"/>
    <cellStyle name="SAPBEXHLevel3X 5 2 11" xfId="13483" xr:uid="{7B0B8156-55DF-42CA-9C6A-96AD0D90BE2F}"/>
    <cellStyle name="SAPBEXHLevel3X 5 2 2" xfId="4552" xr:uid="{07A6E098-6779-46AD-BF93-61615971AE13}"/>
    <cellStyle name="SAPBEXHLevel3X 5 2 3" xfId="6024" xr:uid="{A94D04C6-2F9E-4EF9-8E06-DB5F93380810}"/>
    <cellStyle name="SAPBEXHLevel3X 5 2 4" xfId="6709" xr:uid="{0636F9B6-95BE-4DDA-A69B-85F022E85AE4}"/>
    <cellStyle name="SAPBEXHLevel3X 5 2 5" xfId="6349" xr:uid="{F4373425-3ED8-4DC6-BF83-037234F6C7AB}"/>
    <cellStyle name="SAPBEXHLevel3X 5 2 6" xfId="7469" xr:uid="{6CDD63CD-EEEC-424F-BBE3-1F1CFA8A4720}"/>
    <cellStyle name="SAPBEXHLevel3X 5 2 7" xfId="8725" xr:uid="{D58B9CF4-26D6-4526-BA4C-2718E8BCDB3B}"/>
    <cellStyle name="SAPBEXHLevel3X 5 2 8" xfId="11425" xr:uid="{E02F8E82-3229-4A60-B0E2-DFE3C1FC4891}"/>
    <cellStyle name="SAPBEXHLevel3X 5 2 9" xfId="11200" xr:uid="{609F7514-5F56-4C2A-B04E-095D5A03A8AB}"/>
    <cellStyle name="SAPBEXHLevel3X 5 3" xfId="1952" xr:uid="{00000000-0005-0000-0000-0000DD080000}"/>
    <cellStyle name="SAPBEXHLevel3X 5 3 10" xfId="12287" xr:uid="{133EFACA-9FBB-40AF-9445-4634483BE493}"/>
    <cellStyle name="SAPBEXHLevel3X 5 3 11" xfId="14599" xr:uid="{0702CB0F-CA74-498A-A865-B0722B3942E3}"/>
    <cellStyle name="SAPBEXHLevel3X 5 3 2" xfId="4553" xr:uid="{4CD1116E-C455-4064-9E5A-5F1547BBED22}"/>
    <cellStyle name="SAPBEXHLevel3X 5 3 3" xfId="6025" xr:uid="{0B241974-10B0-4E0A-A200-032658C1713E}"/>
    <cellStyle name="SAPBEXHLevel3X 5 3 4" xfId="4768" xr:uid="{691A5B60-07D1-477D-BBEA-98134745A49E}"/>
    <cellStyle name="SAPBEXHLevel3X 5 3 5" xfId="6350" xr:uid="{DECA45D4-E523-405B-B5DD-34F56668B44E}"/>
    <cellStyle name="SAPBEXHLevel3X 5 3 6" xfId="8923" xr:uid="{D8BBA1AB-CE31-432F-A140-BAD3FA038FF9}"/>
    <cellStyle name="SAPBEXHLevel3X 5 3 7" xfId="10171" xr:uid="{A6F5B410-D2C0-4617-A740-8D4C156F286A}"/>
    <cellStyle name="SAPBEXHLevel3X 5 3 8" xfId="11424" xr:uid="{785F58C3-5F4F-46F8-89A6-A3D65928CC0B}"/>
    <cellStyle name="SAPBEXHLevel3X 5 3 9" xfId="12462" xr:uid="{F00F6962-BE32-4B46-B8D8-63526D8C830B}"/>
    <cellStyle name="SAPBEXHLevel3X 5 4" xfId="1953" xr:uid="{00000000-0005-0000-0000-0000DE080000}"/>
    <cellStyle name="SAPBEXHLevel3X 5 4 10" xfId="12288" xr:uid="{5071D6A3-45AF-45AF-9C23-06CD7C7AAA3E}"/>
    <cellStyle name="SAPBEXHLevel3X 5 4 11" xfId="13484" xr:uid="{B1538281-055A-4EFE-9FE9-B3C0DB923C5F}"/>
    <cellStyle name="SAPBEXHLevel3X 5 4 2" xfId="4554" xr:uid="{78F8B9E1-6A0A-4A85-9A24-CB049E8EFDF9}"/>
    <cellStyle name="SAPBEXHLevel3X 5 4 3" xfId="6026" xr:uid="{2BE7D293-18D6-4CC1-A3AB-E9FF9F3B5F01}"/>
    <cellStyle name="SAPBEXHLevel3X 5 4 4" xfId="4769" xr:uid="{E25E662F-A5E2-4C27-9295-A5580926C1AC}"/>
    <cellStyle name="SAPBEXHLevel3X 5 4 5" xfId="6351" xr:uid="{04B5A088-2EAC-4BBF-BF97-7D620BB542B4}"/>
    <cellStyle name="SAPBEXHLevel3X 5 4 6" xfId="7470" xr:uid="{C8C9EBD7-7D21-4C15-8687-FB2BA2176F8B}"/>
    <cellStyle name="SAPBEXHLevel3X 5 4 7" xfId="8726" xr:uid="{4412CACD-200A-4CC2-83A2-F9B5467C8170}"/>
    <cellStyle name="SAPBEXHLevel3X 5 4 8" xfId="9947" xr:uid="{6E831923-76C7-4265-8B2B-D5D48DD92B3C}"/>
    <cellStyle name="SAPBEXHLevel3X 5 4 9" xfId="11201" xr:uid="{3CE54E8C-E968-4DA7-A554-5908827F4F18}"/>
    <cellStyle name="SAPBEXHLevel3X 5 5" xfId="1954" xr:uid="{00000000-0005-0000-0000-0000DF080000}"/>
    <cellStyle name="SAPBEXHLevel3X 5 5 10" xfId="12357" xr:uid="{54B10D65-DCB1-4BC0-827E-61D27141CF52}"/>
    <cellStyle name="SAPBEXHLevel3X 5 5 11" xfId="14779" xr:uid="{07AA8D9E-6B16-4A6C-BC7C-5E0DF62BEBC6}"/>
    <cellStyle name="SAPBEXHLevel3X 5 5 2" xfId="4555" xr:uid="{01903A75-9D86-4FE3-8FBD-FD53AF1D35AA}"/>
    <cellStyle name="SAPBEXHLevel3X 5 5 3" xfId="6027" xr:uid="{17363DFD-64D9-43EA-A3A4-599E0C45DF61}"/>
    <cellStyle name="SAPBEXHLevel3X 5 5 4" xfId="4863" xr:uid="{DF6446A3-00BE-4CCB-AD40-3B23DD8A5515}"/>
    <cellStyle name="SAPBEXHLevel3X 5 5 5" xfId="6352" xr:uid="{D31B6A1B-8F79-4BF2-BB02-D73C2041D33A}"/>
    <cellStyle name="SAPBEXHLevel3X 5 5 6" xfId="9180" xr:uid="{E664BF14-4F90-4916-BE7E-9F71C1AAB097}"/>
    <cellStyle name="SAPBEXHLevel3X 5 5 7" xfId="10419" xr:uid="{C887958B-766C-47A7-AB26-53AF07CE26D3}"/>
    <cellStyle name="SAPBEXHLevel3X 5 5 8" xfId="11423" xr:uid="{1425C489-8821-4A71-AACA-5725329088EE}"/>
    <cellStyle name="SAPBEXHLevel3X 5 5 9" xfId="12710" xr:uid="{892DD0D0-10C6-48FA-8311-1B5CD2D00940}"/>
    <cellStyle name="SAPBEXHLevel3X 5 6" xfId="4551" xr:uid="{CCACB21D-EEAF-443E-A08F-0307577658A0}"/>
    <cellStyle name="SAPBEXHLevel3X 5 7" xfId="6023" xr:uid="{D8515859-4F2D-409B-8B5F-9CA67606CA71}"/>
    <cellStyle name="SAPBEXHLevel3X 5 8" xfId="4767" xr:uid="{8F06F8C9-1ADD-423D-8135-042143E0B867}"/>
    <cellStyle name="SAPBEXHLevel3X 5 9" xfId="6348" xr:uid="{CF25A185-E839-4784-9F82-6A27CE96F8B2}"/>
    <cellStyle name="SAPBEXHLevel3X 6" xfId="1955" xr:uid="{00000000-0005-0000-0000-0000E0080000}"/>
    <cellStyle name="SAPBEXHLevel3X 6 10" xfId="7471" xr:uid="{B13CD574-1B0E-4CBB-8487-5442E0BE7933}"/>
    <cellStyle name="SAPBEXHLevel3X 6 11" xfId="8727" xr:uid="{526AE845-BDBC-4066-84EE-A8198EBE8D09}"/>
    <cellStyle name="SAPBEXHLevel3X 6 12" xfId="9948" xr:uid="{93EAA489-63FD-4A7C-9876-D09F8BC72405}"/>
    <cellStyle name="SAPBEXHLevel3X 6 13" xfId="11202" xr:uid="{648C7370-96B5-4B70-82FD-954B49ECC0D2}"/>
    <cellStyle name="SAPBEXHLevel3X 6 14" xfId="13615" xr:uid="{D705D712-5A9F-4CE4-95BB-92621705A141}"/>
    <cellStyle name="SAPBEXHLevel3X 6 15" xfId="13485" xr:uid="{4D512E38-68F4-4E10-B564-A259357A2422}"/>
    <cellStyle name="SAPBEXHLevel3X 6 2" xfId="1956" xr:uid="{00000000-0005-0000-0000-0000E1080000}"/>
    <cellStyle name="SAPBEXHLevel3X 6 2 10" xfId="12358" xr:uid="{74201AC9-AB32-44B0-B5EC-69DA3717FFF0}"/>
    <cellStyle name="SAPBEXHLevel3X 6 2 11" xfId="13486" xr:uid="{4FBAFEDD-1A65-4DF6-A056-49AE068FA62D}"/>
    <cellStyle name="SAPBEXHLevel3X 6 2 2" xfId="4557" xr:uid="{808FE6A5-7487-47DA-964B-862A8178828B}"/>
    <cellStyle name="SAPBEXHLevel3X 6 2 3" xfId="6029" xr:uid="{10E7FB84-D0FD-463A-B052-210AB7AFF3DD}"/>
    <cellStyle name="SAPBEXHLevel3X 6 2 4" xfId="4864" xr:uid="{CB6D485B-9D4A-408F-B7D4-2CC997D4BC2C}"/>
    <cellStyle name="SAPBEXHLevel3X 6 2 5" xfId="6354" xr:uid="{713D3F41-6181-410F-B863-80C24EC724B7}"/>
    <cellStyle name="SAPBEXHLevel3X 6 2 6" xfId="4780" xr:uid="{296703D9-F90A-4AEF-87FA-4E62CB451893}"/>
    <cellStyle name="SAPBEXHLevel3X 6 2 7" xfId="8728" xr:uid="{975CD0D3-087A-4D7F-9934-4469EF09845E}"/>
    <cellStyle name="SAPBEXHLevel3X 6 2 8" xfId="11422" xr:uid="{03529994-8C6A-431A-9C04-4C4C7689F20C}"/>
    <cellStyle name="SAPBEXHLevel3X 6 2 9" xfId="11203" xr:uid="{DD096F9E-ED25-4DFB-B9C8-7D70A1D910AF}"/>
    <cellStyle name="SAPBEXHLevel3X 6 3" xfId="1957" xr:uid="{00000000-0005-0000-0000-0000E2080000}"/>
    <cellStyle name="SAPBEXHLevel3X 6 3 10" xfId="12359" xr:uid="{B8CFA121-2304-449E-9BA3-AA135226F445}"/>
    <cellStyle name="SAPBEXHLevel3X 6 3 11" xfId="13541" xr:uid="{209CA1D6-C41F-4BFA-973A-1702A170572E}"/>
    <cellStyle name="SAPBEXHLevel3X 6 3 2" xfId="4558" xr:uid="{9CC2DEA9-1171-437A-9061-78368A4F0B70}"/>
    <cellStyle name="SAPBEXHLevel3X 6 3 3" xfId="6030" xr:uid="{4EFD7276-882B-4843-91F2-C25CE4107D1C}"/>
    <cellStyle name="SAPBEXHLevel3X 6 3 4" xfId="4865" xr:uid="{33C3DCB5-67A5-4CE2-8492-68C7F6E15C17}"/>
    <cellStyle name="SAPBEXHLevel3X 6 3 5" xfId="6355" xr:uid="{C64C820F-AF49-4FC0-89AF-3CA5CCAEC66E}"/>
    <cellStyle name="SAPBEXHLevel3X 6 3 6" xfId="6264" xr:uid="{9620D319-0EA7-49E3-9C75-CBF3B02CDE09}"/>
    <cellStyle name="SAPBEXHLevel3X 6 3 7" xfId="8813" xr:uid="{8B3B0BC5-12AC-48FC-9220-8DC1D98DD695}"/>
    <cellStyle name="SAPBEXHLevel3X 6 3 8" xfId="9949" xr:uid="{9BDB1C0C-D2B6-4EF2-9441-1E68139D9D29}"/>
    <cellStyle name="SAPBEXHLevel3X 6 3 9" xfId="11277" xr:uid="{5570AB09-9A92-413C-9DD8-ED95D97E9D2A}"/>
    <cellStyle name="SAPBEXHLevel3X 6 4" xfId="1958" xr:uid="{00000000-0005-0000-0000-0000E3080000}"/>
    <cellStyle name="SAPBEXHLevel3X 6 4 10" xfId="12360" xr:uid="{878EE762-41D4-4131-A75E-E54DB066355D}"/>
    <cellStyle name="SAPBEXHLevel3X 6 4 11" xfId="14598" xr:uid="{836DE62D-C40C-42FA-A078-479B1FCD57B4}"/>
    <cellStyle name="SAPBEXHLevel3X 6 4 2" xfId="4559" xr:uid="{7EC7525E-39F4-47BC-B43C-0CDFD12EA246}"/>
    <cellStyle name="SAPBEXHLevel3X 6 4 3" xfId="6031" xr:uid="{98750932-0F91-4178-A7DD-9EEDD79AA285}"/>
    <cellStyle name="SAPBEXHLevel3X 6 4 4" xfId="4866" xr:uid="{31999C13-7DDF-444B-8047-2AE1097E81E4}"/>
    <cellStyle name="SAPBEXHLevel3X 6 4 5" xfId="6356" xr:uid="{B4840DA1-C106-418F-88FC-4EF68DFF741C}"/>
    <cellStyle name="SAPBEXHLevel3X 6 4 6" xfId="8922" xr:uid="{7848CD3D-183A-45C2-9056-781143CB2B8A}"/>
    <cellStyle name="SAPBEXHLevel3X 6 4 7" xfId="10170" xr:uid="{4D1E3AF6-9CE3-4ACC-B3CA-B7FECC63DCB4}"/>
    <cellStyle name="SAPBEXHLevel3X 6 4 8" xfId="11421" xr:uid="{62ADA123-AEDA-4201-BBBF-7FBADBCD099D}"/>
    <cellStyle name="SAPBEXHLevel3X 6 4 9" xfId="12461" xr:uid="{DBB3C215-AEEC-4648-A75D-0906C5DF3A12}"/>
    <cellStyle name="SAPBEXHLevel3X 6 5" xfId="1959" xr:uid="{00000000-0005-0000-0000-0000E4080000}"/>
    <cellStyle name="SAPBEXHLevel3X 6 5 10" xfId="12361" xr:uid="{D2340621-302F-4850-987F-6E3A5F28A042}"/>
    <cellStyle name="SAPBEXHLevel3X 6 5 11" xfId="13542" xr:uid="{C63B70CE-C72B-4BDE-A9E7-1DF4AE21FD4E}"/>
    <cellStyle name="SAPBEXHLevel3X 6 5 2" xfId="4560" xr:uid="{CD8A3CBC-7144-4140-B3A1-FA641D0B234C}"/>
    <cellStyle name="SAPBEXHLevel3X 6 5 3" xfId="6032" xr:uid="{C1C447A8-10D0-4D48-9824-2B453002007D}"/>
    <cellStyle name="SAPBEXHLevel3X 6 5 4" xfId="4867" xr:uid="{BE85CA3F-658C-4533-A278-277F4326E3C5}"/>
    <cellStyle name="SAPBEXHLevel3X 6 5 5" xfId="7927" xr:uid="{FA26E5E3-2AEF-4369-B7FB-0EADD34EBFEC}"/>
    <cellStyle name="SAPBEXHLevel3X 6 5 6" xfId="7567" xr:uid="{4E4EF735-5E6C-4556-A893-270391A8EFF0}"/>
    <cellStyle name="SAPBEXHLevel3X 6 5 7" xfId="8814" xr:uid="{2927B832-7738-420E-A798-781CD93A972A}"/>
    <cellStyle name="SAPBEXHLevel3X 6 5 8" xfId="9950" xr:uid="{DAAA218B-8947-4F13-B262-B8A9B955D35F}"/>
    <cellStyle name="SAPBEXHLevel3X 6 5 9" xfId="11278" xr:uid="{0D1C1416-EC4B-416F-925B-3860AEA77007}"/>
    <cellStyle name="SAPBEXHLevel3X 6 6" xfId="4556" xr:uid="{65A295F6-0B87-4464-BCE6-5E82DA0ADE8D}"/>
    <cellStyle name="SAPBEXHLevel3X 6 7" xfId="6028" xr:uid="{68527136-43EF-4C6F-83F8-8869F4ACDCE2}"/>
    <cellStyle name="SAPBEXHLevel3X 6 8" xfId="6460" xr:uid="{C7523B1D-F04B-400E-8B56-485E6F573E68}"/>
    <cellStyle name="SAPBEXHLevel3X 6 9" xfId="6353" xr:uid="{8A2ED0B3-2027-42BB-B378-1E641AF0AAA5}"/>
    <cellStyle name="SAPBEXHLevel3X 7" xfId="1960" xr:uid="{00000000-0005-0000-0000-0000E5080000}"/>
    <cellStyle name="SAPBEXHLevel3X 7 10" xfId="7568" xr:uid="{F7911F04-19A5-49CD-BF16-BDA4AC20FA21}"/>
    <cellStyle name="SAPBEXHLevel3X 7 11" xfId="8815" xr:uid="{9878F506-F1E6-4B57-AA03-1A01E8928CFA}"/>
    <cellStyle name="SAPBEXHLevel3X 7 12" xfId="11594" xr:uid="{CD94D0D4-B8ED-4F5C-B39C-75A5F7C74773}"/>
    <cellStyle name="SAPBEXHLevel3X 7 13" xfId="11279" xr:uid="{43184990-3FEC-4D68-9800-8A55E0551B74}"/>
    <cellStyle name="SAPBEXHLevel3X 7 14" xfId="12362" xr:uid="{02FC579D-EF1E-40C4-8B5C-93E1BFBA2315}"/>
    <cellStyle name="SAPBEXHLevel3X 7 15" xfId="13543" xr:uid="{7A3451A5-72FC-4A0D-A234-66FFC05BCFE0}"/>
    <cellStyle name="SAPBEXHLevel3X 7 2" xfId="1961" xr:uid="{00000000-0005-0000-0000-0000E6080000}"/>
    <cellStyle name="SAPBEXHLevel3X 7 2 10" xfId="12363" xr:uid="{6280396C-DC1B-489E-A319-E2FAB9C1BD06}"/>
    <cellStyle name="SAPBEXHLevel3X 7 2 11" xfId="13544" xr:uid="{A0616201-C692-4942-A1D4-39E34DCCA00D}"/>
    <cellStyle name="SAPBEXHLevel3X 7 2 2" xfId="4562" xr:uid="{5E0F9810-83C2-4118-8BBF-C85AB6B76190}"/>
    <cellStyle name="SAPBEXHLevel3X 7 2 3" xfId="6034" xr:uid="{1CBBD8F0-1C30-40BB-92CA-613917834EB7}"/>
    <cellStyle name="SAPBEXHLevel3X 7 2 4" xfId="4869" xr:uid="{5633ECDC-AC60-4948-A114-4EBEF5E290BF}"/>
    <cellStyle name="SAPBEXHLevel3X 7 2 5" xfId="6260" xr:uid="{20830CC6-7BCB-44F8-9E75-662342AAE79C}"/>
    <cellStyle name="SAPBEXHLevel3X 7 2 6" xfId="7569" xr:uid="{0A0EA028-A05C-44FF-81C6-919DBF14E759}"/>
    <cellStyle name="SAPBEXHLevel3X 7 2 7" xfId="8816" xr:uid="{8D22F987-73B9-4999-9937-CF75AF7BD82B}"/>
    <cellStyle name="SAPBEXHLevel3X 7 2 8" xfId="9951" xr:uid="{8555982E-4896-437D-9808-D3AC8060D47C}"/>
    <cellStyle name="SAPBEXHLevel3X 7 2 9" xfId="11280" xr:uid="{CAC375EF-47AE-4D32-8D97-B391C365D599}"/>
    <cellStyle name="SAPBEXHLevel3X 7 3" xfId="1962" xr:uid="{00000000-0005-0000-0000-0000E7080000}"/>
    <cellStyle name="SAPBEXHLevel3X 7 3 10" xfId="12364" xr:uid="{FCC64037-1ECE-468B-9623-AF296D070F2C}"/>
    <cellStyle name="SAPBEXHLevel3X 7 3 11" xfId="13545" xr:uid="{A69DFD06-356B-4395-8D60-F3F4DFBAB043}"/>
    <cellStyle name="SAPBEXHLevel3X 7 3 2" xfId="4563" xr:uid="{301833C7-804C-44F4-BE3E-5676A1EC36A9}"/>
    <cellStyle name="SAPBEXHLevel3X 7 3 3" xfId="6035" xr:uid="{6AE13854-5472-4E95-B5BE-3BD63E0CCF43}"/>
    <cellStyle name="SAPBEXHLevel3X 7 3 4" xfId="4870" xr:uid="{21998045-9805-4AE9-AC46-128EB1C3FD65}"/>
    <cellStyle name="SAPBEXHLevel3X 7 3 5" xfId="6402" xr:uid="{982EE644-DB3A-481C-A591-FEF21F259B36}"/>
    <cellStyle name="SAPBEXHLevel3X 7 3 6" xfId="7570" xr:uid="{65C13AF3-12EC-44AA-B4E9-97F659F95C4B}"/>
    <cellStyle name="SAPBEXHLevel3X 7 3 7" xfId="8817" xr:uid="{D59B8B46-1EBE-4007-9A52-3C2C58019D47}"/>
    <cellStyle name="SAPBEXHLevel3X 7 3 8" xfId="9952" xr:uid="{C16A49DE-96C0-4AFE-BC9D-7CF7BBF46714}"/>
    <cellStyle name="SAPBEXHLevel3X 7 3 9" xfId="11281" xr:uid="{A6A72982-1DC5-40FA-B951-488078F2A612}"/>
    <cellStyle name="SAPBEXHLevel3X 7 4" xfId="1963" xr:uid="{00000000-0005-0000-0000-0000E8080000}"/>
    <cellStyle name="SAPBEXHLevel3X 7 4 10" xfId="12365" xr:uid="{651E1163-D1A7-423C-B7A9-A62512863D2B}"/>
    <cellStyle name="SAPBEXHLevel3X 7 4 11" xfId="13546" xr:uid="{F87135A0-A56A-46DB-B887-9F8933077208}"/>
    <cellStyle name="SAPBEXHLevel3X 7 4 2" xfId="4564" xr:uid="{F3489E58-3203-4F44-A04C-E66C9FA73F5E}"/>
    <cellStyle name="SAPBEXHLevel3X 7 4 3" xfId="6036" xr:uid="{DEF30D29-0889-4D12-815A-E053A9BF8A77}"/>
    <cellStyle name="SAPBEXHLevel3X 7 4 4" xfId="4871" xr:uid="{0CB4E114-2ADA-4F14-9EB0-9E0DAB9969C5}"/>
    <cellStyle name="SAPBEXHLevel3X 7 4 5" xfId="8507" xr:uid="{E0D133C3-54CB-46BC-B88B-EC304E9F4719}"/>
    <cellStyle name="SAPBEXHLevel3X 7 4 6" xfId="7571" xr:uid="{9609C6BA-E6C1-45BA-B911-51A9BD18F37F}"/>
    <cellStyle name="SAPBEXHLevel3X 7 4 7" xfId="8818" xr:uid="{90826EE0-2BD0-4B4A-8425-E51492A466EE}"/>
    <cellStyle name="SAPBEXHLevel3X 7 4 8" xfId="10055" xr:uid="{39B86ADF-16E3-4F9A-A864-029236182E2E}"/>
    <cellStyle name="SAPBEXHLevel3X 7 4 9" xfId="11282" xr:uid="{F451C073-51A2-45B3-8D01-1CA12BE04EC6}"/>
    <cellStyle name="SAPBEXHLevel3X 7 5" xfId="1964" xr:uid="{00000000-0005-0000-0000-0000E9080000}"/>
    <cellStyle name="SAPBEXHLevel3X 7 5 10" xfId="12366" xr:uid="{E2E1B593-A27F-4E9D-9F3F-9BF5E05EC225}"/>
    <cellStyle name="SAPBEXHLevel3X 7 5 11" xfId="13547" xr:uid="{D8FB0121-EC53-4555-81F8-B718F87EC70C}"/>
    <cellStyle name="SAPBEXHLevel3X 7 5 2" xfId="4565" xr:uid="{4999AB8B-AC09-43EC-960D-5C784720EEE8}"/>
    <cellStyle name="SAPBEXHLevel3X 7 5 3" xfId="6037" xr:uid="{920E66FD-3DB5-499F-8073-54722E33C573}"/>
    <cellStyle name="SAPBEXHLevel3X 7 5 4" xfId="4872" xr:uid="{19C6E2EB-137F-423E-AA33-7AB74C04A67A}"/>
    <cellStyle name="SAPBEXHLevel3X 7 5 5" xfId="8508" xr:uid="{9C070815-B7DC-4344-9855-24BED23534F6}"/>
    <cellStyle name="SAPBEXHLevel3X 7 5 6" xfId="7572" xr:uid="{92BEE874-CE63-489F-9133-A92333F27AE6}"/>
    <cellStyle name="SAPBEXHLevel3X 7 5 7" xfId="8819" xr:uid="{A66B4A08-ACDF-4318-B245-0699CFACA547}"/>
    <cellStyle name="SAPBEXHLevel3X 7 5 8" xfId="11420" xr:uid="{0D76311F-EC69-4BA4-A940-5C0672694676}"/>
    <cellStyle name="SAPBEXHLevel3X 7 5 9" xfId="11283" xr:uid="{71919980-5DC7-41C7-8C93-9A59FF16DB86}"/>
    <cellStyle name="SAPBEXHLevel3X 7 6" xfId="4561" xr:uid="{426837F7-B922-46A4-BDE4-B79C4F78FF6B}"/>
    <cellStyle name="SAPBEXHLevel3X 7 7" xfId="6033" xr:uid="{39D857D0-6B73-4367-9A78-A4F914B691B4}"/>
    <cellStyle name="SAPBEXHLevel3X 7 8" xfId="4868" xr:uid="{D526968B-17E5-4037-8047-5600A98C7656}"/>
    <cellStyle name="SAPBEXHLevel3X 7 9" xfId="7926" xr:uid="{599C40FB-6C2E-4E3D-8AFB-4EDE6381D6A4}"/>
    <cellStyle name="SAPBEXHLevel3X 8" xfId="1965" xr:uid="{00000000-0005-0000-0000-0000EA080000}"/>
    <cellStyle name="SAPBEXHLevel3X 8 10" xfId="12367" xr:uid="{8F4F9717-AD13-4F39-BE7E-9E1EEAA310F6}"/>
    <cellStyle name="SAPBEXHLevel3X 8 11" xfId="13548" xr:uid="{9ABE1670-A856-431C-B6B4-5924FB221050}"/>
    <cellStyle name="SAPBEXHLevel3X 8 2" xfId="4566" xr:uid="{AB88B7CB-F342-4255-AA48-539531B639FA}"/>
    <cellStyle name="SAPBEXHLevel3X 8 3" xfId="6038" xr:uid="{D3E6B622-4778-41A2-A991-288C15356320}"/>
    <cellStyle name="SAPBEXHLevel3X 8 4" xfId="4873" xr:uid="{DD97BD30-DBBE-48DA-8F6E-1843D8B09D4B}"/>
    <cellStyle name="SAPBEXHLevel3X 8 5" xfId="8509" xr:uid="{EDC8E99B-2607-41D6-8562-7E34ECCA08CB}"/>
    <cellStyle name="SAPBEXHLevel3X 8 6" xfId="7573" xr:uid="{E83F6393-0116-40BF-BDE3-C19076C0624E}"/>
    <cellStyle name="SAPBEXHLevel3X 8 7" xfId="8820" xr:uid="{E582F072-A316-4FB9-A288-58CF883B7590}"/>
    <cellStyle name="SAPBEXHLevel3X 8 8" xfId="11419" xr:uid="{C052E068-73A9-4ADE-8B3D-29C65F61FD70}"/>
    <cellStyle name="SAPBEXHLevel3X 8 9" xfId="11284" xr:uid="{AC7E2455-E446-4B9C-B322-4493C151D6C4}"/>
    <cellStyle name="SAPBEXHLevel3X 9" xfId="1966" xr:uid="{00000000-0005-0000-0000-0000EB080000}"/>
    <cellStyle name="SAPBEXHLevel3X 9 10" xfId="12368" xr:uid="{C6E3C733-3EEF-41D2-8311-C26869D537EC}"/>
    <cellStyle name="SAPBEXHLevel3X 9 11" xfId="13549" xr:uid="{D8AE861F-7B79-4A73-AA43-35E41E87DD87}"/>
    <cellStyle name="SAPBEXHLevel3X 9 2" xfId="4567" xr:uid="{2BD7A5CA-3B89-4B22-AD54-87ACA7869CE7}"/>
    <cellStyle name="SAPBEXHLevel3X 9 3" xfId="6039" xr:uid="{61457335-2C3B-4440-85D8-D99DFECE47E4}"/>
    <cellStyle name="SAPBEXHLevel3X 9 4" xfId="4874" xr:uid="{F2306F42-48E3-4DA7-8730-B6BC91EB6345}"/>
    <cellStyle name="SAPBEXHLevel3X 9 5" xfId="8510" xr:uid="{71AAC92F-DB7E-4447-9962-8D58E8064119}"/>
    <cellStyle name="SAPBEXHLevel3X 9 6" xfId="7574" xr:uid="{8DA873A1-9F43-4EEA-854F-A01EB52A5535}"/>
    <cellStyle name="SAPBEXHLevel3X 9 7" xfId="8821" xr:uid="{80B5B6DA-5DC2-4854-94AB-F6609E5920C7}"/>
    <cellStyle name="SAPBEXHLevel3X 9 8" xfId="11418" xr:uid="{AC68138E-4003-40B8-9E7E-667E78203F68}"/>
    <cellStyle name="SAPBEXHLevel3X 9 9" xfId="11285" xr:uid="{0A46340C-BB65-43B1-9D81-1E50EE0E1FCB}"/>
    <cellStyle name="SAPBEXHLevel3X_gxaccion, 68" xfId="1967" xr:uid="{00000000-0005-0000-0000-0000EC080000}"/>
    <cellStyle name="SAPBEXinputData" xfId="1968" xr:uid="{00000000-0005-0000-0000-0000ED080000}"/>
    <cellStyle name="SAPBEXinputData 10" xfId="1969" xr:uid="{00000000-0005-0000-0000-0000EE080000}"/>
    <cellStyle name="SAPBEXinputData 11" xfId="1970" xr:uid="{00000000-0005-0000-0000-0000EF080000}"/>
    <cellStyle name="SAPBEXinputData 12" xfId="4568" xr:uid="{98FEC11C-F4AA-4D3C-90B8-B7843CED965B}"/>
    <cellStyle name="SAPBEXinputData 13" xfId="6040" xr:uid="{BD51D635-0079-4B4C-81B4-CE49B5FFCC66}"/>
    <cellStyle name="SAPBEXinputData 14" xfId="8511" xr:uid="{0F7CF7CC-39EB-4962-AA52-D6558B95D8DA}"/>
    <cellStyle name="SAPBEXinputData 15" xfId="7575" xr:uid="{6CD2C5C3-82DC-41D6-B951-0334ABFBC89E}"/>
    <cellStyle name="SAPBEXinputData 16" xfId="11417" xr:uid="{30533EC5-3E8E-4AF8-AEB7-A9F2D4B00784}"/>
    <cellStyle name="SAPBEXinputData 17" xfId="11286" xr:uid="{3DB8F9A9-89F9-4480-9F07-E0E11D90B6D1}"/>
    <cellStyle name="SAPBEXinputData 18" xfId="13841" xr:uid="{4BB38CF3-2569-4582-A2AC-FAE1821C8165}"/>
    <cellStyle name="SAPBEXinputData 19" xfId="13550" xr:uid="{18C6E4BB-828A-430F-B758-E30BBC11707A}"/>
    <cellStyle name="SAPBEXinputData 2" xfId="1971" xr:uid="{00000000-0005-0000-0000-0000F0080000}"/>
    <cellStyle name="SAPBEXinputData 2 2" xfId="1972" xr:uid="{00000000-0005-0000-0000-0000F1080000}"/>
    <cellStyle name="SAPBEXinputData 2 2 10" xfId="14778" xr:uid="{DEE29DA8-D4BE-49CD-8A5F-8767869FD15A}"/>
    <cellStyle name="SAPBEXinputData 2 2 2" xfId="1973" xr:uid="{00000000-0005-0000-0000-0000F2080000}"/>
    <cellStyle name="SAPBEXinputData 2 2 3" xfId="4572" xr:uid="{0855FE5B-8A30-48CE-8409-DCBE8D9421D8}"/>
    <cellStyle name="SAPBEXinputData 2 2 4" xfId="6044" xr:uid="{2E9228B9-7B23-404D-A0FA-2A67E324A83A}"/>
    <cellStyle name="SAPBEXinputData 2 2 5" xfId="8514" xr:uid="{56BDEC10-312D-4CAC-AF6D-8A155DB433DA}"/>
    <cellStyle name="SAPBEXinputData 2 2 6" xfId="9179" xr:uid="{21A88B8F-CC67-4EE8-8052-F49EB651DA3B}"/>
    <cellStyle name="SAPBEXinputData 2 2 7" xfId="9953" xr:uid="{C8121887-64B9-4C35-BB11-94C96FC67C57}"/>
    <cellStyle name="SAPBEXinputData 2 2 8" xfId="12708" xr:uid="{FF0E93C7-AC8F-4FF9-8847-D230484497F9}"/>
    <cellStyle name="SAPBEXinputData 2 2 9" xfId="14387" xr:uid="{4EA5EFD4-9250-4DBA-9985-74A7BE653BEA}"/>
    <cellStyle name="SAPBEXinputData 2 3" xfId="1974" xr:uid="{00000000-0005-0000-0000-0000F3080000}"/>
    <cellStyle name="SAPBEXinputData 2 4" xfId="1975" xr:uid="{00000000-0005-0000-0000-0000F4080000}"/>
    <cellStyle name="SAPBEXinputData 2 5" xfId="1976" xr:uid="{00000000-0005-0000-0000-0000F5080000}"/>
    <cellStyle name="SAPBEXinputData 3" xfId="1977" xr:uid="{00000000-0005-0000-0000-0000F6080000}"/>
    <cellStyle name="SAPBEXinputData 3 2" xfId="1978" xr:uid="{00000000-0005-0000-0000-0000F7080000}"/>
    <cellStyle name="SAPBEXinputData 3 3" xfId="1979" xr:uid="{00000000-0005-0000-0000-0000F8080000}"/>
    <cellStyle name="SAPBEXinputData 3 4" xfId="1980" xr:uid="{00000000-0005-0000-0000-0000F9080000}"/>
    <cellStyle name="SAPBEXinputData 3 5" xfId="1981" xr:uid="{00000000-0005-0000-0000-0000FA080000}"/>
    <cellStyle name="SAPBEXinputData 4" xfId="1982" xr:uid="{00000000-0005-0000-0000-0000FB080000}"/>
    <cellStyle name="SAPBEXinputData 4 2" xfId="1983" xr:uid="{00000000-0005-0000-0000-0000FC080000}"/>
    <cellStyle name="SAPBEXinputData 4 3" xfId="1984" xr:uid="{00000000-0005-0000-0000-0000FD080000}"/>
    <cellStyle name="SAPBEXinputData 4 4" xfId="1985" xr:uid="{00000000-0005-0000-0000-0000FE080000}"/>
    <cellStyle name="SAPBEXinputData 4 5" xfId="1986" xr:uid="{00000000-0005-0000-0000-0000FF080000}"/>
    <cellStyle name="SAPBEXinputData 5" xfId="1987" xr:uid="{00000000-0005-0000-0000-000000090000}"/>
    <cellStyle name="SAPBEXinputData 5 2" xfId="1988" xr:uid="{00000000-0005-0000-0000-000001090000}"/>
    <cellStyle name="SAPBEXinputData 5 3" xfId="1989" xr:uid="{00000000-0005-0000-0000-000002090000}"/>
    <cellStyle name="SAPBEXinputData 5 4" xfId="1990" xr:uid="{00000000-0005-0000-0000-000003090000}"/>
    <cellStyle name="SAPBEXinputData 5 5" xfId="1991" xr:uid="{00000000-0005-0000-0000-000004090000}"/>
    <cellStyle name="SAPBEXinputData 6" xfId="1992" xr:uid="{00000000-0005-0000-0000-000005090000}"/>
    <cellStyle name="SAPBEXinputData 6 2" xfId="1993" xr:uid="{00000000-0005-0000-0000-000006090000}"/>
    <cellStyle name="SAPBEXinputData 6 3" xfId="1994" xr:uid="{00000000-0005-0000-0000-000007090000}"/>
    <cellStyle name="SAPBEXinputData 6 4" xfId="1995" xr:uid="{00000000-0005-0000-0000-000008090000}"/>
    <cellStyle name="SAPBEXinputData 6 5" xfId="1996" xr:uid="{00000000-0005-0000-0000-000009090000}"/>
    <cellStyle name="SAPBEXinputData 7" xfId="1997" xr:uid="{00000000-0005-0000-0000-00000A090000}"/>
    <cellStyle name="SAPBEXinputData 7 2" xfId="1998" xr:uid="{00000000-0005-0000-0000-00000B090000}"/>
    <cellStyle name="SAPBEXinputData 7 3" xfId="1999" xr:uid="{00000000-0005-0000-0000-00000C090000}"/>
    <cellStyle name="SAPBEXinputData 7 4" xfId="2000" xr:uid="{00000000-0005-0000-0000-00000D090000}"/>
    <cellStyle name="SAPBEXinputData 7 5" xfId="2001" xr:uid="{00000000-0005-0000-0000-00000E090000}"/>
    <cellStyle name="SAPBEXinputData 8" xfId="2002" xr:uid="{00000000-0005-0000-0000-00000F090000}"/>
    <cellStyle name="SAPBEXinputData 9" xfId="2003" xr:uid="{00000000-0005-0000-0000-000010090000}"/>
    <cellStyle name="SAPBEXinputData_gxaccion, 68" xfId="2004" xr:uid="{00000000-0005-0000-0000-000011090000}"/>
    <cellStyle name="SAPBEXItemHeader" xfId="2005" xr:uid="{00000000-0005-0000-0000-000012090000}"/>
    <cellStyle name="SAPBEXItemHeader 10" xfId="6074" xr:uid="{4E6F347B-A365-4DA5-BC63-0878DF579906}"/>
    <cellStyle name="SAPBEXItemHeader 11" xfId="7316" xr:uid="{E9131CFC-30AF-4C24-8C76-E6DEBAED2BB9}"/>
    <cellStyle name="SAPBEXItemHeader 12" xfId="8544" xr:uid="{937135C5-3B42-46FA-8CDD-50435C1618C6}"/>
    <cellStyle name="SAPBEXItemHeader 13" xfId="9788" xr:uid="{7C8A1667-4728-43CF-9A30-1858DD5B9D54}"/>
    <cellStyle name="SAPBEXItemHeader 14" xfId="11020" xr:uid="{6676F77D-C3F8-476A-AAFD-4E8B07999084}"/>
    <cellStyle name="SAPBEXItemHeader 15" xfId="11399" xr:uid="{2E0A5D0E-FBFC-4279-A261-D293D3A58937}"/>
    <cellStyle name="SAPBEXItemHeader 16" xfId="13304" xr:uid="{327B9471-82C4-4C70-A0D6-E9586CBF1F86}"/>
    <cellStyle name="SAPBEXItemHeader 17" xfId="14388" xr:uid="{C547B081-2650-4785-B555-1F14E208FB1F}"/>
    <cellStyle name="SAPBEXItemHeader 18" xfId="15276" xr:uid="{84BA5ED8-A882-4897-9954-E09D9DA3D936}"/>
    <cellStyle name="SAPBEXItemHeader 19" xfId="15899" xr:uid="{8F2DD528-38C1-40A2-BAB8-AF390555960E}"/>
    <cellStyle name="SAPBEXItemHeader 2" xfId="2711" xr:uid="{00000000-0005-0000-0000-000013090000}"/>
    <cellStyle name="SAPBEXItemHeader 3" xfId="2750" xr:uid="{00000000-0005-0000-0000-000014090000}"/>
    <cellStyle name="SAPBEXItemHeader 4" xfId="2806" xr:uid="{852CD439-D205-4855-B07D-A4BAE9C4F4DF}"/>
    <cellStyle name="SAPBEXItemHeader 5" xfId="2858" xr:uid="{76882552-8A65-49FD-B166-88AF0550F87A}"/>
    <cellStyle name="SAPBEXItemHeader 6" xfId="2900" xr:uid="{F94AB5F8-6697-48D8-975A-8A31D28E326F}"/>
    <cellStyle name="SAPBEXItemHeader 7" xfId="2944" xr:uid="{9B822C28-0BC9-45D0-BA01-80D6CAF98802}"/>
    <cellStyle name="SAPBEXItemHeader 8" xfId="2988" xr:uid="{CA713DC6-D501-4415-8168-E888B250FA45}"/>
    <cellStyle name="SAPBEXItemHeader 9" xfId="4605" xr:uid="{538E5ED0-3B1D-4343-81D6-1CA820594DDA}"/>
    <cellStyle name="SAPBEXresData" xfId="2006" xr:uid="{00000000-0005-0000-0000-000015090000}"/>
    <cellStyle name="SAPBEXresData 10" xfId="2007" xr:uid="{00000000-0005-0000-0000-000016090000}"/>
    <cellStyle name="SAPBEXresData 10 10" xfId="14390" xr:uid="{FACC9463-25BC-4997-AB2B-D0FA888082B3}"/>
    <cellStyle name="SAPBEXresData 10 11" xfId="15278" xr:uid="{914165AC-47D7-463E-A73A-8EA3591FB28E}"/>
    <cellStyle name="SAPBEXresData 10 2" xfId="4607" xr:uid="{9C73E3FD-A17B-4164-86AF-6093D9DF072E}"/>
    <cellStyle name="SAPBEXresData 10 3" xfId="6076" xr:uid="{C61F23C5-7B13-4A1E-9B29-0E297AD5886E}"/>
    <cellStyle name="SAPBEXresData 10 4" xfId="7318" xr:uid="{7C59B98F-C1E4-4E55-815A-BDE62C7FDA63}"/>
    <cellStyle name="SAPBEXresData 10 5" xfId="8546" xr:uid="{0CE88C00-C026-4BDE-BBFB-CF659294B6E0}"/>
    <cellStyle name="SAPBEXresData 10 6" xfId="9790" xr:uid="{2AA71D6F-AB3E-41FD-96F6-71B019E4D833}"/>
    <cellStyle name="SAPBEXresData 10 7" xfId="11022" xr:uid="{0FF69A53-B166-4A45-BFEE-DE426B11EE08}"/>
    <cellStyle name="SAPBEXresData 10 8" xfId="11397" xr:uid="{79B9A577-4346-46DF-9760-3C0F298E94DA}"/>
    <cellStyle name="SAPBEXresData 10 9" xfId="13306" xr:uid="{C594B0E1-0EDA-4A57-B8DC-03D23E39002E}"/>
    <cellStyle name="SAPBEXresData 11" xfId="2008" xr:uid="{00000000-0005-0000-0000-000017090000}"/>
    <cellStyle name="SAPBEXresData 11 10" xfId="14391" xr:uid="{86B4CF90-EF68-46E2-B991-0212B5F9B960}"/>
    <cellStyle name="SAPBEXresData 11 11" xfId="15279" xr:uid="{22B52D61-0EE6-4974-8386-2992C22C10A2}"/>
    <cellStyle name="SAPBEXresData 11 2" xfId="4608" xr:uid="{AB7E8E1F-6DD7-49C4-9EB3-9582578E0D98}"/>
    <cellStyle name="SAPBEXresData 11 3" xfId="6077" xr:uid="{481C2788-9508-4462-86E9-0CF6A8A940C1}"/>
    <cellStyle name="SAPBEXresData 11 4" xfId="7319" xr:uid="{8854E798-A926-4D22-8D79-1737EC3C0F7A}"/>
    <cellStyle name="SAPBEXresData 11 5" xfId="8547" xr:uid="{6E01E114-B106-444C-B534-A3265E0D5E8A}"/>
    <cellStyle name="SAPBEXresData 11 6" xfId="9791" xr:uid="{5A6745A0-E6F8-4FB4-AED2-416B12007CE8}"/>
    <cellStyle name="SAPBEXresData 11 7" xfId="11023" xr:uid="{27ACDD49-24CD-428D-AFB1-F21020E74952}"/>
    <cellStyle name="SAPBEXresData 11 8" xfId="11396" xr:uid="{F9AFD849-1B60-4EF8-8BBC-E14B4CA77389}"/>
    <cellStyle name="SAPBEXresData 11 9" xfId="13307" xr:uid="{7F40277C-208F-4B18-A4B8-258994E3FC29}"/>
    <cellStyle name="SAPBEXresData 12" xfId="2712" xr:uid="{00000000-0005-0000-0000-000018090000}"/>
    <cellStyle name="SAPBEXresData 13" xfId="2751" xr:uid="{00000000-0005-0000-0000-000019090000}"/>
    <cellStyle name="SAPBEXresData 14" xfId="2807" xr:uid="{1BF47D2F-B5FD-48F4-8311-B2E7E970F0C6}"/>
    <cellStyle name="SAPBEXresData 15" xfId="2859" xr:uid="{DFD0D3FA-3C5F-48EE-848A-B58B27B3B42F}"/>
    <cellStyle name="SAPBEXresData 16" xfId="2901" xr:uid="{6EA23381-E1A4-46EC-9A72-903495ED2F22}"/>
    <cellStyle name="SAPBEXresData 17" xfId="2945" xr:uid="{BBD1F028-3B58-41DB-9AFA-0649775C36F5}"/>
    <cellStyle name="SAPBEXresData 18" xfId="2989" xr:uid="{F368D0CB-005E-4966-AC50-B04C8A72C3B8}"/>
    <cellStyle name="SAPBEXresData 19" xfId="4606" xr:uid="{66F2676D-AAF6-409A-9F07-5126E1D3025D}"/>
    <cellStyle name="SAPBEXresData 2" xfId="2009" xr:uid="{00000000-0005-0000-0000-00001A090000}"/>
    <cellStyle name="SAPBEXresData 2 10" xfId="13308" xr:uid="{128B0700-2578-4A73-A932-2B979BC162FF}"/>
    <cellStyle name="SAPBEXresData 2 11" xfId="14392" xr:uid="{17FC1945-54D1-4FB1-A534-66BF5458C341}"/>
    <cellStyle name="SAPBEXresData 2 12" xfId="15280" xr:uid="{FE6B9C60-4796-4231-A1AF-27A9439336AC}"/>
    <cellStyle name="SAPBEXresData 2 2" xfId="2010" xr:uid="{00000000-0005-0000-0000-00001B090000}"/>
    <cellStyle name="SAPBEXresData 2 2 10" xfId="13309" xr:uid="{12D221A4-D4C4-47CF-BEA5-B3E1B4F2976D}"/>
    <cellStyle name="SAPBEXresData 2 2 11" xfId="14393" xr:uid="{75799B05-D662-4BEC-BCF5-C47A9D12D7BB}"/>
    <cellStyle name="SAPBEXresData 2 2 12" xfId="15281" xr:uid="{235A089A-22D1-4F63-9D9D-6D4C07F93D48}"/>
    <cellStyle name="SAPBEXresData 2 2 2" xfId="2011" xr:uid="{00000000-0005-0000-0000-00001C090000}"/>
    <cellStyle name="SAPBEXresData 2 2 2 10" xfId="14394" xr:uid="{B68F2E4C-BCDD-4AA2-A0B6-3AA5674927AC}"/>
    <cellStyle name="SAPBEXresData 2 2 2 11" xfId="15282" xr:uid="{E0835821-3A34-4098-9B29-5A2755BE3D58}"/>
    <cellStyle name="SAPBEXresData 2 2 2 2" xfId="4611" xr:uid="{4A8A2BC7-D073-4AF7-A527-5A7422905835}"/>
    <cellStyle name="SAPBEXresData 2 2 2 3" xfId="6080" xr:uid="{F66FD733-0720-48A0-8AD6-05122D04A182}"/>
    <cellStyle name="SAPBEXresData 2 2 2 4" xfId="7322" xr:uid="{44DAB02A-4C7B-42B8-84D1-B9748D0237BE}"/>
    <cellStyle name="SAPBEXresData 2 2 2 5" xfId="8550" xr:uid="{C0A53FD8-5735-4260-9670-60AC2AE47391}"/>
    <cellStyle name="SAPBEXresData 2 2 2 6" xfId="9794" xr:uid="{07BBFAB7-4A04-4D89-978E-293730325CA0}"/>
    <cellStyle name="SAPBEXresData 2 2 2 7" xfId="11026" xr:uid="{DF12A408-5E9E-4AC8-A760-6F9E68B99780}"/>
    <cellStyle name="SAPBEXresData 2 2 2 8" xfId="11394" xr:uid="{4C4ED85B-DC74-4D74-B55C-68F89F306525}"/>
    <cellStyle name="SAPBEXresData 2 2 2 9" xfId="13310" xr:uid="{2660965D-8300-42D1-9BC0-6387EBE53F9A}"/>
    <cellStyle name="SAPBEXresData 2 2 3" xfId="4610" xr:uid="{8D62884B-9F6B-41D9-9B37-9A21CF6C4801}"/>
    <cellStyle name="SAPBEXresData 2 2 4" xfId="6079" xr:uid="{FFAB7472-85E0-441C-A3B7-271BA92DA46F}"/>
    <cellStyle name="SAPBEXresData 2 2 5" xfId="7321" xr:uid="{0727E423-9CDC-4BB0-A087-9EE04EA370F5}"/>
    <cellStyle name="SAPBEXresData 2 2 6" xfId="8549" xr:uid="{C5F00451-B014-436F-BE64-A8F5400F5DF8}"/>
    <cellStyle name="SAPBEXresData 2 2 7" xfId="9793" xr:uid="{1A57464B-DD38-4FDB-8C01-FC1CF528A013}"/>
    <cellStyle name="SAPBEXresData 2 2 8" xfId="11025" xr:uid="{7F34D9DA-A392-4891-AAC6-B4DA9D29163D}"/>
    <cellStyle name="SAPBEXresData 2 2 9" xfId="9964" xr:uid="{62849D06-07BB-4B5E-893B-DCDF84569832}"/>
    <cellStyle name="SAPBEXresData 2 3" xfId="4609" xr:uid="{9A3C5AF4-F836-42AC-BD80-218E9367540C}"/>
    <cellStyle name="SAPBEXresData 2 4" xfId="6078" xr:uid="{ECF926D7-5D4B-4015-8F51-DB740F358621}"/>
    <cellStyle name="SAPBEXresData 2 5" xfId="7320" xr:uid="{DC481BAF-61F4-4686-A466-2ECFCF1187D7}"/>
    <cellStyle name="SAPBEXresData 2 6" xfId="8548" xr:uid="{5D3B3347-7C08-4526-9B8F-C7F2E8ECAE68}"/>
    <cellStyle name="SAPBEXresData 2 7" xfId="9792" xr:uid="{70C169D2-8E25-4DE6-9221-C6C97E9D85C0}"/>
    <cellStyle name="SAPBEXresData 2 8" xfId="11024" xr:uid="{5F9E4E07-8A5E-4557-8DFC-979725640090}"/>
    <cellStyle name="SAPBEXresData 2 9" xfId="11395" xr:uid="{05DACD6C-9A87-4250-BF51-4B36834E2DB5}"/>
    <cellStyle name="SAPBEXresData 20" xfId="6075" xr:uid="{C40A95D8-2FE1-4B8A-8D94-88A62CD0E685}"/>
    <cellStyle name="SAPBEXresData 21" xfId="7317" xr:uid="{B2A27952-34E0-49DB-9A05-381DC5F1C691}"/>
    <cellStyle name="SAPBEXresData 22" xfId="8545" xr:uid="{7A4909DD-66AF-464B-898E-0C38AD4DC4AD}"/>
    <cellStyle name="SAPBEXresData 23" xfId="9789" xr:uid="{81EAF231-00FF-4A39-8413-78656E5F11AA}"/>
    <cellStyle name="SAPBEXresData 24" xfId="11021" xr:uid="{9A74FFF0-FCEE-4A9F-B829-5229D316A442}"/>
    <cellStyle name="SAPBEXresData 25" xfId="11398" xr:uid="{E0E4029D-19BD-45C9-B091-14BC331FF7F7}"/>
    <cellStyle name="SAPBEXresData 26" xfId="13305" xr:uid="{24E98AA2-0E28-437C-A881-698E0BD90CD7}"/>
    <cellStyle name="SAPBEXresData 27" xfId="14389" xr:uid="{CBCD3305-EB36-41BD-B137-9FE256159C1A}"/>
    <cellStyle name="SAPBEXresData 28" xfId="15277" xr:uid="{10594FEE-94F7-486B-A507-C178B17B04AB}"/>
    <cellStyle name="SAPBEXresData 29" xfId="15900" xr:uid="{38BCAF8B-CA37-47B0-8701-F66544C16EAA}"/>
    <cellStyle name="SAPBEXresData 3" xfId="2012" xr:uid="{00000000-0005-0000-0000-00001D090000}"/>
    <cellStyle name="SAPBEXresData 3 10" xfId="14395" xr:uid="{B54774EB-38CC-4F64-9B5B-268E8A2725EE}"/>
    <cellStyle name="SAPBEXresData 3 11" xfId="15283" xr:uid="{4C9ED7CF-DA7E-40CA-AAB4-140298639879}"/>
    <cellStyle name="SAPBEXresData 3 2" xfId="4612" xr:uid="{C06C2C70-FAF2-4AC5-854D-C2F79FAD14D0}"/>
    <cellStyle name="SAPBEXresData 3 3" xfId="6081" xr:uid="{895FB99F-45AE-4FEC-9D70-A96811936ED8}"/>
    <cellStyle name="SAPBEXresData 3 4" xfId="7323" xr:uid="{90203528-4A55-4B49-9FC0-1E2EAEBD8EE0}"/>
    <cellStyle name="SAPBEXresData 3 5" xfId="8551" xr:uid="{F77AF5D6-CE99-4DFF-873D-4CC703805075}"/>
    <cellStyle name="SAPBEXresData 3 6" xfId="9795" xr:uid="{F2ED04B2-B84F-402A-8702-EAF611F801AC}"/>
    <cellStyle name="SAPBEXresData 3 7" xfId="11027" xr:uid="{5A54BF60-671F-4442-8576-4B60CF8E7BA0}"/>
    <cellStyle name="SAPBEXresData 3 8" xfId="9965" xr:uid="{AED08AF1-604E-44E6-954D-68B1B14269AA}"/>
    <cellStyle name="SAPBEXresData 3 9" xfId="13311" xr:uid="{B80C042C-B19E-4F3D-96DD-D2945508148E}"/>
    <cellStyle name="SAPBEXresData 4" xfId="2013" xr:uid="{00000000-0005-0000-0000-00001E090000}"/>
    <cellStyle name="SAPBEXresData 4 10" xfId="14396" xr:uid="{CA4A281A-F734-4C7B-9378-D7908105DD68}"/>
    <cellStyle name="SAPBEXresData 4 11" xfId="15284" xr:uid="{769DBD39-8963-4764-98CE-B48A44FB0984}"/>
    <cellStyle name="SAPBEXresData 4 2" xfId="4613" xr:uid="{61E1DFC1-6E79-47FD-BCE5-D77FAEEB08DE}"/>
    <cellStyle name="SAPBEXresData 4 3" xfId="6082" xr:uid="{14D3D675-CEBD-4707-B6E3-81714946AB4B}"/>
    <cellStyle name="SAPBEXresData 4 4" xfId="7324" xr:uid="{4CC1F3C9-76C8-4094-BB5F-B9BB53341831}"/>
    <cellStyle name="SAPBEXresData 4 5" xfId="8552" xr:uid="{502446D8-D28E-476F-8B55-76319ED30E6E}"/>
    <cellStyle name="SAPBEXresData 4 6" xfId="9796" xr:uid="{062E8BCD-1F33-4472-97DC-92DDCD9A125C}"/>
    <cellStyle name="SAPBEXresData 4 7" xfId="11028" xr:uid="{CBBFB2E5-0872-49EF-A62E-5A00129E819E}"/>
    <cellStyle name="SAPBEXresData 4 8" xfId="11393" xr:uid="{F573DF6F-7EFA-49D8-AEA6-2F07A8A096A9}"/>
    <cellStyle name="SAPBEXresData 4 9" xfId="13312" xr:uid="{8659F7C5-32B6-4AB1-A7CE-C336101E60E7}"/>
    <cellStyle name="SAPBEXresData 5" xfId="2014" xr:uid="{00000000-0005-0000-0000-00001F090000}"/>
    <cellStyle name="SAPBEXresData 5 10" xfId="14397" xr:uid="{DF12F8AF-F288-4FCA-A983-1544AA1C0BA3}"/>
    <cellStyle name="SAPBEXresData 5 11" xfId="15285" xr:uid="{D78885C6-57D5-4641-BAC8-647FB3541033}"/>
    <cellStyle name="SAPBEXresData 5 2" xfId="4614" xr:uid="{3E36CEFA-5ADB-4C77-A625-AC757B1FF854}"/>
    <cellStyle name="SAPBEXresData 5 3" xfId="6083" xr:uid="{BD75A032-D8B3-4187-B652-8F47F306295E}"/>
    <cellStyle name="SAPBEXresData 5 4" xfId="7325" xr:uid="{27D30F73-35A0-439A-B41F-31E18BE88DEE}"/>
    <cellStyle name="SAPBEXresData 5 5" xfId="8553" xr:uid="{9D65D7D4-1286-4070-9345-18B45BFBFB8D}"/>
    <cellStyle name="SAPBEXresData 5 6" xfId="9797" xr:uid="{7B35E5E1-A811-4B5C-950B-7956041F8990}"/>
    <cellStyle name="SAPBEXresData 5 7" xfId="11029" xr:uid="{FDAEE5E3-C0FA-425A-9590-6A884BDC4EAB}"/>
    <cellStyle name="SAPBEXresData 5 8" xfId="9966" xr:uid="{CFCBC706-89A2-4F43-A029-7F31E6C24CE3}"/>
    <cellStyle name="SAPBEXresData 5 9" xfId="13313" xr:uid="{7447376A-B973-4A83-AF01-D936C1838B79}"/>
    <cellStyle name="SAPBEXresData 6" xfId="2015" xr:uid="{00000000-0005-0000-0000-000020090000}"/>
    <cellStyle name="SAPBEXresData 6 10" xfId="14398" xr:uid="{CB8514C6-2EC2-4D29-B526-39AD91B5536C}"/>
    <cellStyle name="SAPBEXresData 6 11" xfId="15286" xr:uid="{C0C9B21D-F8C7-4F2E-AB04-17D101C26C65}"/>
    <cellStyle name="SAPBEXresData 6 2" xfId="4615" xr:uid="{C8F4DBF8-36D1-4F35-B758-C051AC0579C3}"/>
    <cellStyle name="SAPBEXresData 6 3" xfId="6084" xr:uid="{1836EC1E-32C9-4A7D-9DAE-29C6F6B80165}"/>
    <cellStyle name="SAPBEXresData 6 4" xfId="7326" xr:uid="{6E082CE5-198A-4E5B-B6D5-BA75F30E3487}"/>
    <cellStyle name="SAPBEXresData 6 5" xfId="8554" xr:uid="{A31E5750-35DB-48B1-86D3-E8C73A3C2711}"/>
    <cellStyle name="SAPBEXresData 6 6" xfId="9798" xr:uid="{A0C6A26A-E4FC-4FD1-8CAB-2B7091AF7189}"/>
    <cellStyle name="SAPBEXresData 6 7" xfId="11030" xr:uid="{FE2D0A79-2BF5-4061-90F5-14CC55BBC147}"/>
    <cellStyle name="SAPBEXresData 6 8" xfId="11392" xr:uid="{6E110E35-D3C7-4ECF-A63E-43573031C3E4}"/>
    <cellStyle name="SAPBEXresData 6 9" xfId="13314" xr:uid="{4E481A02-9C60-49E0-8A9D-1347F82B5B9D}"/>
    <cellStyle name="SAPBEXresData 7" xfId="2016" xr:uid="{00000000-0005-0000-0000-000021090000}"/>
    <cellStyle name="SAPBEXresData 7 10" xfId="14399" xr:uid="{596D83D2-9004-4669-8BBF-AE69C50BFE42}"/>
    <cellStyle name="SAPBEXresData 7 11" xfId="15287" xr:uid="{960AB8BA-A336-4FE8-A004-228B6DD7F332}"/>
    <cellStyle name="SAPBEXresData 7 2" xfId="4616" xr:uid="{3A55104F-8021-446D-A380-215E32C1C68E}"/>
    <cellStyle name="SAPBEXresData 7 3" xfId="6085" xr:uid="{FDC649E1-FD73-48EF-A388-EC59635EEC7B}"/>
    <cellStyle name="SAPBEXresData 7 4" xfId="7327" xr:uid="{BB79E743-471D-4B94-85BF-B78B735D9DA6}"/>
    <cellStyle name="SAPBEXresData 7 5" xfId="8555" xr:uid="{E7F16CF4-2A12-452F-ADAD-3EA4C2153E53}"/>
    <cellStyle name="SAPBEXresData 7 6" xfId="9799" xr:uid="{6B3CADFD-37D0-4673-A8EC-91427DBCF10C}"/>
    <cellStyle name="SAPBEXresData 7 7" xfId="11031" xr:uid="{084BF1EC-D39B-4268-BFD3-81C620A686E5}"/>
    <cellStyle name="SAPBEXresData 7 8" xfId="9967" xr:uid="{1FF5472C-9105-4AED-988F-0628407C7C47}"/>
    <cellStyle name="SAPBEXresData 7 9" xfId="13315" xr:uid="{D16B8DBF-2559-41E3-97DA-DA95C47D5E07}"/>
    <cellStyle name="SAPBEXresData 8" xfId="2017" xr:uid="{00000000-0005-0000-0000-000022090000}"/>
    <cellStyle name="SAPBEXresData 8 10" xfId="14400" xr:uid="{70500E88-3A74-42A5-8567-A2FD3C6E8C4A}"/>
    <cellStyle name="SAPBEXresData 8 11" xfId="15288" xr:uid="{44F20208-B8D7-4575-BF57-E207624815FB}"/>
    <cellStyle name="SAPBEXresData 8 2" xfId="4617" xr:uid="{C678E9D9-A289-4543-8FAB-B7DD480BD232}"/>
    <cellStyle name="SAPBEXresData 8 3" xfId="6086" xr:uid="{4BA78151-D280-44C3-B5C0-D274DF46E395}"/>
    <cellStyle name="SAPBEXresData 8 4" xfId="7328" xr:uid="{54AE2314-A112-4F96-B658-8820287F3F91}"/>
    <cellStyle name="SAPBEXresData 8 5" xfId="8556" xr:uid="{DB8D741B-9CEE-4841-A415-2B5CD8A300D6}"/>
    <cellStyle name="SAPBEXresData 8 6" xfId="9800" xr:uid="{AA4C2809-6424-4878-B3DA-9992577860CC}"/>
    <cellStyle name="SAPBEXresData 8 7" xfId="11032" xr:uid="{F9AFA9D0-8BE5-42B6-8CE6-1AC4D97BB9D7}"/>
    <cellStyle name="SAPBEXresData 8 8" xfId="11591" xr:uid="{6E9C3455-1F4B-4DF6-A18A-721F59FA8CE2}"/>
    <cellStyle name="SAPBEXresData 8 9" xfId="13316" xr:uid="{CE618057-03C8-4FC8-A50C-ECB61372115E}"/>
    <cellStyle name="SAPBEXresData 9" xfId="2018" xr:uid="{00000000-0005-0000-0000-000023090000}"/>
    <cellStyle name="SAPBEXresData 9 10" xfId="14401" xr:uid="{0E219618-83F1-4D8A-8FF9-5C6DB044AF7A}"/>
    <cellStyle name="SAPBEXresData 9 11" xfId="15289" xr:uid="{7E4EFC83-F1EE-48D6-9CBE-DFEB970A341E}"/>
    <cellStyle name="SAPBEXresData 9 2" xfId="4618" xr:uid="{161DDE92-F939-4A5A-A514-D7D916C2A75D}"/>
    <cellStyle name="SAPBEXresData 9 3" xfId="6087" xr:uid="{DA9B0023-97D9-4BEE-A965-B9CAE733B444}"/>
    <cellStyle name="SAPBEXresData 9 4" xfId="7329" xr:uid="{BD1CA5AF-F61C-42D7-BBED-F51C824A6031}"/>
    <cellStyle name="SAPBEXresData 9 5" xfId="8557" xr:uid="{22B67E9D-B4A5-49FA-9F76-E25F192D5DC6}"/>
    <cellStyle name="SAPBEXresData 9 6" xfId="9801" xr:uid="{9BDA6928-78F4-4674-B27C-BADA282CF1C0}"/>
    <cellStyle name="SAPBEXresData 9 7" xfId="11033" xr:uid="{8E7C531A-80FF-4F51-BD21-0BE9C61F9142}"/>
    <cellStyle name="SAPBEXresData 9 8" xfId="9968" xr:uid="{6CDBA737-5290-4092-A963-B328BB77BC03}"/>
    <cellStyle name="SAPBEXresData 9 9" xfId="13317" xr:uid="{C4CDB22C-1493-4A07-9B28-239AADE4F469}"/>
    <cellStyle name="SAPBEXresData_valor justo.junio2010" xfId="5747" xr:uid="{38B28871-96B9-4EA0-B572-AD3721FCFECD}"/>
    <cellStyle name="SAPBEXresDataEmph" xfId="2019" xr:uid="{00000000-0005-0000-0000-000024090000}"/>
    <cellStyle name="SAPBEXresDataEmph 10" xfId="2020" xr:uid="{00000000-0005-0000-0000-000025090000}"/>
    <cellStyle name="SAPBEXresDataEmph 10 2" xfId="4620" xr:uid="{7E9BDC10-C457-44D7-8328-2B9E3575EDAC}"/>
    <cellStyle name="SAPBEXresDataEmph 10 3" xfId="6089" xr:uid="{F20CD510-0870-4013-B61C-01E190C98B18}"/>
    <cellStyle name="SAPBEXresDataEmph 10 4" xfId="8559" xr:uid="{730EFDE2-1D3F-4FC6-93E8-FF42201DD146}"/>
    <cellStyle name="SAPBEXresDataEmph 10 5" xfId="9803" xr:uid="{0A9FBC0E-B408-49A3-B3A6-FF8AD3B79777}"/>
    <cellStyle name="SAPBEXresDataEmph 10 6" xfId="10058" xr:uid="{36386427-1B40-4537-AB15-91F118CB7AA0}"/>
    <cellStyle name="SAPBEXresDataEmph 10 7" xfId="13319" xr:uid="{1B57B880-7BAD-49AD-A331-E80E68909BE0}"/>
    <cellStyle name="SAPBEXresDataEmph 10 8" xfId="14403" xr:uid="{C0C12FA6-A95F-48FD-848D-4118CD8E97C4}"/>
    <cellStyle name="SAPBEXresDataEmph 10 9" xfId="15291" xr:uid="{922B902E-A1FC-4A12-A548-0C57A29B6F8C}"/>
    <cellStyle name="SAPBEXresDataEmph 11" xfId="2021" xr:uid="{00000000-0005-0000-0000-000026090000}"/>
    <cellStyle name="SAPBEXresDataEmph 11 2" xfId="4621" xr:uid="{1BF1F9C8-E615-4C75-8C48-050A71AF358D}"/>
    <cellStyle name="SAPBEXresDataEmph 11 3" xfId="6090" xr:uid="{B65BAA6A-FF63-40C1-8AD9-A5C063097034}"/>
    <cellStyle name="SAPBEXresDataEmph 11 4" xfId="8560" xr:uid="{E75E7308-656D-48E9-AE6E-532994918224}"/>
    <cellStyle name="SAPBEXresDataEmph 11 5" xfId="9804" xr:uid="{E181A2C3-B25E-4F28-A706-FEC28ED024C8}"/>
    <cellStyle name="SAPBEXresDataEmph 11 6" xfId="11391" xr:uid="{26A9CC91-5714-4377-9C8A-63C40038F723}"/>
    <cellStyle name="SAPBEXresDataEmph 11 7" xfId="13320" xr:uid="{0191F770-6456-4F7E-904F-235EE043B986}"/>
    <cellStyle name="SAPBEXresDataEmph 11 8" xfId="14404" xr:uid="{9332FC48-D9D2-46A2-9545-BAAE97147BF8}"/>
    <cellStyle name="SAPBEXresDataEmph 11 9" xfId="15292" xr:uid="{3EB35974-7FA1-4647-A864-B51798AC2DC8}"/>
    <cellStyle name="SAPBEXresDataEmph 12" xfId="2752" xr:uid="{00000000-0005-0000-0000-000027090000}"/>
    <cellStyle name="SAPBEXresDataEmph 13" xfId="4619" xr:uid="{FEC37320-1BE6-4548-BAC2-8987B1E8BDB5}"/>
    <cellStyle name="SAPBEXresDataEmph 14" xfId="6088" xr:uid="{13B56F8A-8606-4FE4-9EF5-DA9E70AF63E6}"/>
    <cellStyle name="SAPBEXresDataEmph 15" xfId="7330" xr:uid="{34444AAD-350B-4284-AB67-ECC0946BF3E6}"/>
    <cellStyle name="SAPBEXresDataEmph 16" xfId="8558" xr:uid="{D15120A8-366E-406E-B31A-55F5D45BBC0E}"/>
    <cellStyle name="SAPBEXresDataEmph 17" xfId="9802" xr:uid="{9CA9F6D0-E94B-426E-B5D9-27A80447F60A}"/>
    <cellStyle name="SAPBEXresDataEmph 18" xfId="11034" xr:uid="{DBD93FF2-CB41-4CBD-905E-B2823D43743C}"/>
    <cellStyle name="SAPBEXresDataEmph 19" xfId="9969" xr:uid="{139ECE4F-8571-4158-8037-B7E136038141}"/>
    <cellStyle name="SAPBEXresDataEmph 2" xfId="2022" xr:uid="{00000000-0005-0000-0000-000028090000}"/>
    <cellStyle name="SAPBEXresDataEmph 2 10" xfId="15293" xr:uid="{B9825649-3823-493D-99B6-C0A1605D2123}"/>
    <cellStyle name="SAPBEXresDataEmph 2 2" xfId="2023" xr:uid="{00000000-0005-0000-0000-000029090000}"/>
    <cellStyle name="SAPBEXresDataEmph 2 2 10" xfId="13322" xr:uid="{72DA93AC-9DD6-439B-B53C-2984D3684DD4}"/>
    <cellStyle name="SAPBEXresDataEmph 2 2 11" xfId="14406" xr:uid="{1882E755-59B5-433C-9A56-6CFAA869F127}"/>
    <cellStyle name="SAPBEXresDataEmph 2 2 12" xfId="15294" xr:uid="{11902C53-E097-4F02-A5DC-F4ADE6061701}"/>
    <cellStyle name="SAPBEXresDataEmph 2 2 2" xfId="2024" xr:uid="{00000000-0005-0000-0000-00002A090000}"/>
    <cellStyle name="SAPBEXresDataEmph 2 2 2 2" xfId="4624" xr:uid="{6B6C0729-746A-4262-A886-6A79534975F0}"/>
    <cellStyle name="SAPBEXresDataEmph 2 2 2 3" xfId="6093" xr:uid="{30070A1F-F668-49F1-AA23-602BBB511869}"/>
    <cellStyle name="SAPBEXresDataEmph 2 2 2 4" xfId="8563" xr:uid="{F2403F16-72A0-4452-9A09-86E6DC6A3C85}"/>
    <cellStyle name="SAPBEXresDataEmph 2 2 2 5" xfId="9807" xr:uid="{5A503659-E7B0-4FFD-8309-3303E969B6E9}"/>
    <cellStyle name="SAPBEXresDataEmph 2 2 2 6" xfId="11388" xr:uid="{D0752F83-3EEC-4A50-8D14-9095C5B0A156}"/>
    <cellStyle name="SAPBEXresDataEmph 2 2 2 7" xfId="13323" xr:uid="{F61E31DD-E64C-474A-8AF6-FC65192522C7}"/>
    <cellStyle name="SAPBEXresDataEmph 2 2 2 8" xfId="14407" xr:uid="{C5AAA76C-E275-4E58-93BB-B00F746901DB}"/>
    <cellStyle name="SAPBEXresDataEmph 2 2 2 9" xfId="15295" xr:uid="{595C3A92-CB0B-494A-96B9-E999251F075A}"/>
    <cellStyle name="SAPBEXresDataEmph 2 2 3" xfId="4623" xr:uid="{9C2AADDC-B118-4890-9A25-D1522B30D10E}"/>
    <cellStyle name="SAPBEXresDataEmph 2 2 4" xfId="6092" xr:uid="{0F853A42-DE80-478F-9995-68358FE90762}"/>
    <cellStyle name="SAPBEXresDataEmph 2 2 5" xfId="7334" xr:uid="{4E1616C6-FBBE-4435-BA91-8C5B10858A5A}"/>
    <cellStyle name="SAPBEXresDataEmph 2 2 6" xfId="8562" xr:uid="{E9E69856-A12F-4707-85C8-891A3AEC2C79}"/>
    <cellStyle name="SAPBEXresDataEmph 2 2 7" xfId="9806" xr:uid="{78078252-4720-4DEA-8229-8C5F9E13BFA4}"/>
    <cellStyle name="SAPBEXresDataEmph 2 2 8" xfId="11038" xr:uid="{C33F6640-667B-4A6C-AE86-329584A2207A}"/>
    <cellStyle name="SAPBEXresDataEmph 2 2 9" xfId="11389" xr:uid="{99CB71AB-CD8E-4F86-941E-A822B7D1A3F1}"/>
    <cellStyle name="SAPBEXresDataEmph 2 3" xfId="4622" xr:uid="{C4E4713F-8C34-4B7C-B83F-4581C948E617}"/>
    <cellStyle name="SAPBEXresDataEmph 2 4" xfId="6091" xr:uid="{BF67F060-2D8E-496D-BAB4-EB96A9480BC3}"/>
    <cellStyle name="SAPBEXresDataEmph 2 5" xfId="8561" xr:uid="{E7F9F09F-ACC5-4A25-BDEB-44C3BC47E596}"/>
    <cellStyle name="SAPBEXresDataEmph 2 6" xfId="9805" xr:uid="{A2AC42F2-63E0-40DD-B94E-D9678841B0C6}"/>
    <cellStyle name="SAPBEXresDataEmph 2 7" xfId="11390" xr:uid="{01387D16-9E9E-4594-AC46-03D30C830D16}"/>
    <cellStyle name="SAPBEXresDataEmph 2 8" xfId="13321" xr:uid="{74756A8E-DCE1-4432-B885-41029036B981}"/>
    <cellStyle name="SAPBEXresDataEmph 2 9" xfId="14405" xr:uid="{B617F239-0E61-4B9E-AD96-63A021A279E0}"/>
    <cellStyle name="SAPBEXresDataEmph 20" xfId="13318" xr:uid="{C1CD1135-2346-4EF9-B612-4769517E7DD3}"/>
    <cellStyle name="SAPBEXresDataEmph 21" xfId="14402" xr:uid="{9AF7E474-C7E1-42D9-96AD-D13E07A23C5E}"/>
    <cellStyle name="SAPBEXresDataEmph 22" xfId="15290" xr:uid="{9E433CBE-B4C4-460F-B1A1-89BC9D498D28}"/>
    <cellStyle name="SAPBEXresDataEmph 3" xfId="2025" xr:uid="{00000000-0005-0000-0000-00002B090000}"/>
    <cellStyle name="SAPBEXresDataEmph 3 2" xfId="4625" xr:uid="{B17B079C-69D3-4145-A74B-030BCE676679}"/>
    <cellStyle name="SAPBEXresDataEmph 3 3" xfId="6094" xr:uid="{D64B4894-3DBF-4755-9450-3556D5A7D917}"/>
    <cellStyle name="SAPBEXresDataEmph 3 4" xfId="8564" xr:uid="{88C54F61-38A5-41C0-A8E7-BE4EDD486F55}"/>
    <cellStyle name="SAPBEXresDataEmph 3 5" xfId="9808" xr:uid="{FE0C1F9B-8166-4A2A-9F43-8F97F6BE0CED}"/>
    <cellStyle name="SAPBEXresDataEmph 3 6" xfId="11387" xr:uid="{0B7F0D59-1049-4597-994C-2A23EFCF71B3}"/>
    <cellStyle name="SAPBEXresDataEmph 3 7" xfId="13324" xr:uid="{495F5543-5A37-4AA7-90D4-A071DECEAA02}"/>
    <cellStyle name="SAPBEXresDataEmph 3 8" xfId="14408" xr:uid="{8AAF8D4E-32B8-471F-8A91-73B01FC8C513}"/>
    <cellStyle name="SAPBEXresDataEmph 3 9" xfId="15296" xr:uid="{396856AA-D0CC-431E-94B7-282F5248AFBC}"/>
    <cellStyle name="SAPBEXresDataEmph 4" xfId="2026" xr:uid="{00000000-0005-0000-0000-00002C090000}"/>
    <cellStyle name="SAPBEXresDataEmph 4 2" xfId="4626" xr:uid="{E26B6AA6-7B44-4C8F-9D6E-9C189E0D0EAD}"/>
    <cellStyle name="SAPBEXresDataEmph 4 3" xfId="6095" xr:uid="{06F8C2C6-05E7-4EF3-A154-BB706F8A0C4B}"/>
    <cellStyle name="SAPBEXresDataEmph 4 4" xfId="8565" xr:uid="{7C02588A-5B0C-4247-BDDB-75CC294F2E97}"/>
    <cellStyle name="SAPBEXresDataEmph 4 5" xfId="9809" xr:uid="{EBA0EFAB-A3B1-4B02-B0F9-8839FDC806AA}"/>
    <cellStyle name="SAPBEXresDataEmph 4 6" xfId="11386" xr:uid="{5DC46BC1-3A78-4ADE-9191-B4727A416AC0}"/>
    <cellStyle name="SAPBEXresDataEmph 4 7" xfId="13325" xr:uid="{DA64D3DC-23DC-47AE-A172-0DE0C2ABBB2D}"/>
    <cellStyle name="SAPBEXresDataEmph 4 8" xfId="14409" xr:uid="{54EA81CC-E0D0-4643-8D59-40C35C738FA0}"/>
    <cellStyle name="SAPBEXresDataEmph 4 9" xfId="15297" xr:uid="{4B7DD9D1-AE1F-424D-B143-4DFF7EB4CB2C}"/>
    <cellStyle name="SAPBEXresDataEmph 5" xfId="2027" xr:uid="{00000000-0005-0000-0000-00002D090000}"/>
    <cellStyle name="SAPBEXresDataEmph 5 2" xfId="4627" xr:uid="{666C4FAF-4B49-4631-BFF8-0C89707B083F}"/>
    <cellStyle name="SAPBEXresDataEmph 5 3" xfId="6096" xr:uid="{5033E236-DEE5-48F2-B756-BC60CF52D550}"/>
    <cellStyle name="SAPBEXresDataEmph 5 4" xfId="8566" xr:uid="{0FF1AC26-BE15-41F4-BE36-E5B9743A43BC}"/>
    <cellStyle name="SAPBEXresDataEmph 5 5" xfId="9810" xr:uid="{2904BB29-7A73-4CF4-B276-F778E5BAFE7C}"/>
    <cellStyle name="SAPBEXresDataEmph 5 6" xfId="11385" xr:uid="{52F55615-EFE9-4235-AC50-9CE6D38CD678}"/>
    <cellStyle name="SAPBEXresDataEmph 5 7" xfId="13326" xr:uid="{E989CF39-2676-4A50-BE67-18D821758F93}"/>
    <cellStyle name="SAPBEXresDataEmph 5 8" xfId="14410" xr:uid="{1C7DAEEB-F387-408A-8AAC-147A0565E8A1}"/>
    <cellStyle name="SAPBEXresDataEmph 5 9" xfId="15298" xr:uid="{05267BE1-1452-420F-8177-42990CD3D7FA}"/>
    <cellStyle name="SAPBEXresDataEmph 6" xfId="2028" xr:uid="{00000000-0005-0000-0000-00002E090000}"/>
    <cellStyle name="SAPBEXresDataEmph 6 2" xfId="4628" xr:uid="{1DC9EB1D-7D67-415D-95B9-0B4442B5FBB2}"/>
    <cellStyle name="SAPBEXresDataEmph 6 3" xfId="6097" xr:uid="{373037A5-8B4D-437D-A005-421AFF24FCCC}"/>
    <cellStyle name="SAPBEXresDataEmph 6 4" xfId="8567" xr:uid="{40F6835E-5144-4A4A-9595-3D932AD946D1}"/>
    <cellStyle name="SAPBEXresDataEmph 6 5" xfId="9811" xr:uid="{70F93F58-A6CB-4761-ABF8-6DAE5E69874F}"/>
    <cellStyle name="SAPBEXresDataEmph 6 6" xfId="11384" xr:uid="{A3CF842B-A167-4AC6-8C94-DF5CF4713E62}"/>
    <cellStyle name="SAPBEXresDataEmph 6 7" xfId="13327" xr:uid="{09244F0F-7255-49BC-9A4B-65B410F0D0F9}"/>
    <cellStyle name="SAPBEXresDataEmph 6 8" xfId="14411" xr:uid="{AE813FAF-3BAF-4DAB-B5FD-07958E7A4918}"/>
    <cellStyle name="SAPBEXresDataEmph 6 9" xfId="15299" xr:uid="{8F7C29FB-F38C-4408-9B35-D424C3E9846B}"/>
    <cellStyle name="SAPBEXresDataEmph 7" xfId="2029" xr:uid="{00000000-0005-0000-0000-00002F090000}"/>
    <cellStyle name="SAPBEXresDataEmph 7 2" xfId="4629" xr:uid="{64B0DB02-8040-4722-8BBF-C741E4950627}"/>
    <cellStyle name="SAPBEXresDataEmph 7 3" xfId="6098" xr:uid="{2813A21E-E146-4A15-8B80-6CA054778FE4}"/>
    <cellStyle name="SAPBEXresDataEmph 7 4" xfId="8568" xr:uid="{7674D978-F79C-46A7-8FA0-51BB3B4021E8}"/>
    <cellStyle name="SAPBEXresDataEmph 7 5" xfId="9812" xr:uid="{455868A1-45B0-4E0C-B4B8-4BF5AACF5918}"/>
    <cellStyle name="SAPBEXresDataEmph 7 6" xfId="9970" xr:uid="{9224FE39-B0D9-4AA3-B253-82B58B18D1F2}"/>
    <cellStyle name="SAPBEXresDataEmph 7 7" xfId="13328" xr:uid="{C8F539A0-8278-4ADC-B6B9-B121A78C1B98}"/>
    <cellStyle name="SAPBEXresDataEmph 7 8" xfId="14412" xr:uid="{939C6569-D104-4F37-9BE7-63E640B806CD}"/>
    <cellStyle name="SAPBEXresDataEmph 7 9" xfId="15300" xr:uid="{7004D063-1FD1-4DBB-8E05-AA9349B5DB34}"/>
    <cellStyle name="SAPBEXresDataEmph 8" xfId="2030" xr:uid="{00000000-0005-0000-0000-000030090000}"/>
    <cellStyle name="SAPBEXresDataEmph 8 2" xfId="4630" xr:uid="{73A9DF5D-A873-44E5-92E3-DF47262A78F9}"/>
    <cellStyle name="SAPBEXresDataEmph 8 3" xfId="6099" xr:uid="{E2C90120-39DF-4FEA-A37B-09D1417C7ECA}"/>
    <cellStyle name="SAPBEXresDataEmph 8 4" xfId="8569" xr:uid="{0ED5A1C6-54D5-40C7-A0EC-01788162C60C}"/>
    <cellStyle name="SAPBEXresDataEmph 8 5" xfId="9813" xr:uid="{36CF3A64-8CBA-404E-8D81-79ED05F1AC2A}"/>
    <cellStyle name="SAPBEXresDataEmph 8 6" xfId="11383" xr:uid="{2F9EAAEC-7EC8-4E42-AC7C-CBF22D27A0BE}"/>
    <cellStyle name="SAPBEXresDataEmph 8 7" xfId="13329" xr:uid="{697AEF73-E13A-4A08-927A-7F7E1644CF5F}"/>
    <cellStyle name="SAPBEXresDataEmph 8 8" xfId="14413" xr:uid="{8ED762FD-69A3-417F-9ED9-C37E9DDB59F5}"/>
    <cellStyle name="SAPBEXresDataEmph 8 9" xfId="15301" xr:uid="{4C659032-A230-4918-8731-7AEB7D464F10}"/>
    <cellStyle name="SAPBEXresDataEmph 9" xfId="2031" xr:uid="{00000000-0005-0000-0000-000031090000}"/>
    <cellStyle name="SAPBEXresDataEmph 9 2" xfId="4631" xr:uid="{C1BEDAF0-FAA6-42D7-9FBB-C53A63914A2B}"/>
    <cellStyle name="SAPBEXresDataEmph 9 3" xfId="6100" xr:uid="{E321B3B7-070C-4DF3-B1C4-7FAFF3A3D775}"/>
    <cellStyle name="SAPBEXresDataEmph 9 4" xfId="8570" xr:uid="{F6AB7D58-71FE-4FBA-8B06-DF316290C9B1}"/>
    <cellStyle name="SAPBEXresDataEmph 9 5" xfId="9814" xr:uid="{0534FC66-67D8-4778-A274-72E4A959523B}"/>
    <cellStyle name="SAPBEXresDataEmph 9 6" xfId="9971" xr:uid="{1A8D8C20-0CE4-4980-815A-33CF545D2A82}"/>
    <cellStyle name="SAPBEXresDataEmph 9 7" xfId="13330" xr:uid="{1EE4A2BA-49CD-43FE-B3EC-418A5B74A35C}"/>
    <cellStyle name="SAPBEXresDataEmph 9 8" xfId="14414" xr:uid="{6F71FAAF-D946-4027-B5A8-B3A8F79CC982}"/>
    <cellStyle name="SAPBEXresDataEmph 9 9" xfId="15302" xr:uid="{C22EF89C-A5B6-4F5D-83C7-F2E224BE23A7}"/>
    <cellStyle name="SAPBEXresDataEmph_valor justo.junio2010" xfId="5748" xr:uid="{7D04A6C9-DE8C-4895-AEFA-15E6B209C5EB}"/>
    <cellStyle name="SAPBEXresItem" xfId="2032" xr:uid="{00000000-0005-0000-0000-000032090000}"/>
    <cellStyle name="SAPBEXresItem 10" xfId="2033" xr:uid="{00000000-0005-0000-0000-000033090000}"/>
    <cellStyle name="SAPBEXresItem 10 10" xfId="14416" xr:uid="{61670607-3FA7-45FD-862B-CC0F8DFC7B39}"/>
    <cellStyle name="SAPBEXresItem 10 11" xfId="15304" xr:uid="{B1E50A78-21BF-42A9-BDEC-4B1087CA8E65}"/>
    <cellStyle name="SAPBEXresItem 10 2" xfId="4633" xr:uid="{A6FD91D5-D4DB-468F-80B6-A9C01BFA51B4}"/>
    <cellStyle name="SAPBEXresItem 10 3" xfId="6102" xr:uid="{E9F828D7-6265-4A9C-9F7D-DDEF5C9DF5AA}"/>
    <cellStyle name="SAPBEXresItem 10 4" xfId="7343" xr:uid="{945899AB-82CE-45CC-84D5-85D6858A6FAB}"/>
    <cellStyle name="SAPBEXresItem 10 5" xfId="8572" xr:uid="{1BCBC7B7-A6F6-41CD-B617-F8822B7D24FD}"/>
    <cellStyle name="SAPBEXresItem 10 6" xfId="9816" xr:uid="{2CCB52E0-FFC3-4127-BEA6-B288F3221EC1}"/>
    <cellStyle name="SAPBEXresItem 10 7" xfId="11046" xr:uid="{60C7AFCD-6B7E-4F94-89A3-AD13F0F1F46A}"/>
    <cellStyle name="SAPBEXresItem 10 8" xfId="9972" xr:uid="{5A12A8F6-4C59-4698-B60B-DC659EAF374E}"/>
    <cellStyle name="SAPBEXresItem 10 9" xfId="13332" xr:uid="{07E41372-F50B-4A27-96E0-81C3970EC066}"/>
    <cellStyle name="SAPBEXresItem 11" xfId="2034" xr:uid="{00000000-0005-0000-0000-000034090000}"/>
    <cellStyle name="SAPBEXresItem 11 10" xfId="14417" xr:uid="{2772CA78-AB51-48E7-A621-17DD172800A6}"/>
    <cellStyle name="SAPBEXresItem 11 11" xfId="15305" xr:uid="{CD176472-846F-4128-A1C6-C47B8524657F}"/>
    <cellStyle name="SAPBEXresItem 11 2" xfId="4634" xr:uid="{27CBC752-0BDB-434F-9150-EF8DDE8F9DE0}"/>
    <cellStyle name="SAPBEXresItem 11 3" xfId="6103" xr:uid="{E45FA93E-39F0-4445-B337-102F13102357}"/>
    <cellStyle name="SAPBEXresItem 11 4" xfId="7344" xr:uid="{22B50103-1E08-45D9-AB1E-EC76A52C5086}"/>
    <cellStyle name="SAPBEXresItem 11 5" xfId="8573" xr:uid="{7591CBC5-0340-4158-94AC-CD57B885A34E}"/>
    <cellStyle name="SAPBEXresItem 11 6" xfId="9817" xr:uid="{AC3F866F-E3B0-41A0-98BD-A66B04609F67}"/>
    <cellStyle name="SAPBEXresItem 11 7" xfId="11047" xr:uid="{D2EEE34E-7B59-451F-BECD-AFE0203A98C0}"/>
    <cellStyle name="SAPBEXresItem 11 8" xfId="11381" xr:uid="{C58E4217-9D50-43FA-A656-D996CE32797D}"/>
    <cellStyle name="SAPBEXresItem 11 9" xfId="13333" xr:uid="{8C8440D2-665B-46AB-B2FE-554D43CDB8A2}"/>
    <cellStyle name="SAPBEXresItem 12" xfId="2713" xr:uid="{00000000-0005-0000-0000-000035090000}"/>
    <cellStyle name="SAPBEXresItem 13" xfId="2753" xr:uid="{00000000-0005-0000-0000-000036090000}"/>
    <cellStyle name="SAPBEXresItem 14" xfId="2808" xr:uid="{C697E6C7-CB31-43F3-8C1D-DC13C9A8CB54}"/>
    <cellStyle name="SAPBEXresItem 15" xfId="2860" xr:uid="{3DE6F357-A316-41B0-9A08-E198575C5817}"/>
    <cellStyle name="SAPBEXresItem 16" xfId="2902" xr:uid="{0861B14A-89EF-495D-A5BA-CEB08CFA4682}"/>
    <cellStyle name="SAPBEXresItem 17" xfId="2946" xr:uid="{7AE1F8D8-1CCF-4D9A-B1FE-6837867A1E56}"/>
    <cellStyle name="SAPBEXresItem 18" xfId="2990" xr:uid="{911D9314-A92E-410E-B481-18F83A239F65}"/>
    <cellStyle name="SAPBEXresItem 19" xfId="4632" xr:uid="{6FCB72B5-9B38-4A89-BD46-82326B3DBFAA}"/>
    <cellStyle name="SAPBEXresItem 2" xfId="2035" xr:uid="{00000000-0005-0000-0000-000037090000}"/>
    <cellStyle name="SAPBEXresItem 2 10" xfId="13334" xr:uid="{67FDE86F-91CB-4C2B-9603-C136462950D0}"/>
    <cellStyle name="SAPBEXresItem 2 11" xfId="14418" xr:uid="{ECD7B760-30BA-40A8-AA50-224162FE1B56}"/>
    <cellStyle name="SAPBEXresItem 2 12" xfId="15306" xr:uid="{EE44DCBD-AAFD-4FEF-BBB2-5D3A2C175552}"/>
    <cellStyle name="SAPBEXresItem 2 2" xfId="2036" xr:uid="{00000000-0005-0000-0000-000038090000}"/>
    <cellStyle name="SAPBEXresItem 2 2 10" xfId="13335" xr:uid="{5B628746-EBA3-416C-B100-D094E1A71603}"/>
    <cellStyle name="SAPBEXresItem 2 2 11" xfId="14419" xr:uid="{9D35A42B-4C23-4911-9B89-233AD4B8A183}"/>
    <cellStyle name="SAPBEXresItem 2 2 12" xfId="15307" xr:uid="{A000B2C3-C741-4B57-AAAA-3D3CCE6E778B}"/>
    <cellStyle name="SAPBEXresItem 2 2 2" xfId="2037" xr:uid="{00000000-0005-0000-0000-000039090000}"/>
    <cellStyle name="SAPBEXresItem 2 2 2 10" xfId="14420" xr:uid="{36CEF795-5B44-4FC7-AC0F-5AB200FFF0C5}"/>
    <cellStyle name="SAPBEXresItem 2 2 2 11" xfId="15308" xr:uid="{1E7E4FFF-5F6E-435F-B303-BE86CE40FF15}"/>
    <cellStyle name="SAPBEXresItem 2 2 2 2" xfId="4637" xr:uid="{69214A59-7750-42EE-902F-04F87E44BD1B}"/>
    <cellStyle name="SAPBEXresItem 2 2 2 3" xfId="6106" xr:uid="{2C22AE5B-4A8E-4AAE-BB2C-43C2C9BCF0BE}"/>
    <cellStyle name="SAPBEXresItem 2 2 2 4" xfId="7347" xr:uid="{53BC3DA3-8C30-4DAD-9283-E797030B2F4C}"/>
    <cellStyle name="SAPBEXresItem 2 2 2 5" xfId="8576" xr:uid="{FD137D7C-C38A-45C7-BD3A-47C472C19914}"/>
    <cellStyle name="SAPBEXresItem 2 2 2 6" xfId="9820" xr:uid="{9C66EC20-C4C5-404E-AA91-D62C116EE45F}"/>
    <cellStyle name="SAPBEXresItem 2 2 2 7" xfId="11050" xr:uid="{6CEBE9FF-64DF-4920-9D03-DE88D88710B7}"/>
    <cellStyle name="SAPBEXresItem 2 2 2 8" xfId="9974" xr:uid="{25E5DB15-772F-4E1B-9DD3-4905CE09CBED}"/>
    <cellStyle name="SAPBEXresItem 2 2 2 9" xfId="13336" xr:uid="{CA4E0D78-15C6-46E2-8D9C-E1F5A4B03F6C}"/>
    <cellStyle name="SAPBEXresItem 2 2 3" xfId="4636" xr:uid="{662A7AA3-392F-475B-8802-D10A35B0EBA1}"/>
    <cellStyle name="SAPBEXresItem 2 2 4" xfId="6105" xr:uid="{8309BB81-0F97-427D-A45C-497E1F56DA2F}"/>
    <cellStyle name="SAPBEXresItem 2 2 5" xfId="7346" xr:uid="{F734EB6B-A17C-415C-B881-A8E6F697D5D3}"/>
    <cellStyle name="SAPBEXresItem 2 2 6" xfId="8575" xr:uid="{72836CAC-B1E5-4C11-BE38-EA9ACE45CEC3}"/>
    <cellStyle name="SAPBEXresItem 2 2 7" xfId="9819" xr:uid="{A9222387-864E-4FFD-B76D-47CC2429CAD3}"/>
    <cellStyle name="SAPBEXresItem 2 2 8" xfId="11049" xr:uid="{82E301A7-9EC7-4E4E-AEBB-79A526539788}"/>
    <cellStyle name="SAPBEXresItem 2 2 9" xfId="11590" xr:uid="{45AA652B-C00E-49FC-8AF9-527CB969A72A}"/>
    <cellStyle name="SAPBEXresItem 2 3" xfId="4635" xr:uid="{173F56BC-3AFB-43D2-8819-348D5DBDC141}"/>
    <cellStyle name="SAPBEXresItem 2 4" xfId="6104" xr:uid="{ACE45B70-BE72-454D-8DF2-4E98294BC4EB}"/>
    <cellStyle name="SAPBEXresItem 2 5" xfId="7345" xr:uid="{9F89DBC2-10B8-424F-821F-161FD7027A76}"/>
    <cellStyle name="SAPBEXresItem 2 6" xfId="8574" xr:uid="{CE2309B5-143E-4D90-BD14-FEA4C67BB0D6}"/>
    <cellStyle name="SAPBEXresItem 2 7" xfId="9818" xr:uid="{C8B89BF0-A8E0-4116-BBFA-66E8B26C6B33}"/>
    <cellStyle name="SAPBEXresItem 2 8" xfId="11048" xr:uid="{5C732189-E80C-449A-A65C-980D0678B1C7}"/>
    <cellStyle name="SAPBEXresItem 2 9" xfId="9973" xr:uid="{C07365B5-F334-4BAE-BE69-3DB521005D75}"/>
    <cellStyle name="SAPBEXresItem 20" xfId="6101" xr:uid="{473F9C45-D8FA-4D8B-B7AE-7A96B90861A1}"/>
    <cellStyle name="SAPBEXresItem 21" xfId="7342" xr:uid="{8070BD95-A1A0-4A2F-8480-E2BA1C80FE4A}"/>
    <cellStyle name="SAPBEXresItem 22" xfId="8571" xr:uid="{12CBAAFC-6E47-4A6A-BD4F-4313F83C1ACD}"/>
    <cellStyle name="SAPBEXresItem 23" xfId="9815" xr:uid="{715670C2-B2AC-4848-84EE-744014951531}"/>
    <cellStyle name="SAPBEXresItem 24" xfId="11045" xr:uid="{9D4C9425-EDED-45F8-B1DB-6A6E947DB584}"/>
    <cellStyle name="SAPBEXresItem 25" xfId="11382" xr:uid="{9F7F0784-2716-4FF7-966B-42ABC726DFD1}"/>
    <cellStyle name="SAPBEXresItem 26" xfId="13331" xr:uid="{7DBBD491-FD88-4D89-9645-7C4463B70535}"/>
    <cellStyle name="SAPBEXresItem 27" xfId="14415" xr:uid="{E8C20D76-B279-4960-ACEB-418440DA45EA}"/>
    <cellStyle name="SAPBEXresItem 28" xfId="15303" xr:uid="{BA96A53D-42D4-498B-AB5C-CD35076E21F7}"/>
    <cellStyle name="SAPBEXresItem 29" xfId="15901" xr:uid="{21E4F6A8-4777-42DE-AD70-4198EF065458}"/>
    <cellStyle name="SAPBEXresItem 3" xfId="2038" xr:uid="{00000000-0005-0000-0000-00003A090000}"/>
    <cellStyle name="SAPBEXresItem 3 10" xfId="14421" xr:uid="{4EDFAE25-D9D7-4706-90B8-6F9AAB1590CA}"/>
    <cellStyle name="SAPBEXresItem 3 11" xfId="15309" xr:uid="{E946D3C0-168C-4381-BC55-FD93AB1169CD}"/>
    <cellStyle name="SAPBEXresItem 3 2" xfId="4638" xr:uid="{CD2AC4A6-A381-4A22-93E0-69DDF09A15CA}"/>
    <cellStyle name="SAPBEXresItem 3 3" xfId="6107" xr:uid="{C776AEF0-69B0-4D94-9A95-132B3CEFD074}"/>
    <cellStyle name="SAPBEXresItem 3 4" xfId="7348" xr:uid="{3E06B08D-0B4C-48D3-8FDB-EE30CB8A8F4F}"/>
    <cellStyle name="SAPBEXresItem 3 5" xfId="8577" xr:uid="{212DD58F-4026-45A9-A233-5141F75F2654}"/>
    <cellStyle name="SAPBEXresItem 3 6" xfId="9821" xr:uid="{B042D595-4100-4540-9C3B-6705AD44DA27}"/>
    <cellStyle name="SAPBEXresItem 3 7" xfId="11051" xr:uid="{321FE68C-2007-405C-AD43-1420195EF090}"/>
    <cellStyle name="SAPBEXresItem 3 8" xfId="9975" xr:uid="{D33B1181-E39F-4DFF-9895-9334183D2B34}"/>
    <cellStyle name="SAPBEXresItem 3 9" xfId="13337" xr:uid="{93F47564-2536-4102-B7C0-B4DAC931CC41}"/>
    <cellStyle name="SAPBEXresItem 4" xfId="2039" xr:uid="{00000000-0005-0000-0000-00003B090000}"/>
    <cellStyle name="SAPBEXresItem 4 10" xfId="14422" xr:uid="{275C9ABA-82BD-4B5F-A8B2-23FD5284698A}"/>
    <cellStyle name="SAPBEXresItem 4 11" xfId="15310" xr:uid="{5D3A9AF0-7802-45EC-AC39-0458062F93A4}"/>
    <cellStyle name="SAPBEXresItem 4 2" xfId="4639" xr:uid="{9B3A7160-E10A-4E35-B467-AD3C41A2A7A4}"/>
    <cellStyle name="SAPBEXresItem 4 3" xfId="6108" xr:uid="{D9C200BE-4C58-46A9-8312-CF1A7B7FCB06}"/>
    <cellStyle name="SAPBEXresItem 4 4" xfId="7349" xr:uid="{3A57C805-50C3-4514-9023-DCC9EC8D9086}"/>
    <cellStyle name="SAPBEXresItem 4 5" xfId="8578" xr:uid="{3101D3D7-1486-4623-8F86-AE7EB5C0584C}"/>
    <cellStyle name="SAPBEXresItem 4 6" xfId="9822" xr:uid="{20C10143-6318-4BC4-831F-5DD3A754782B}"/>
    <cellStyle name="SAPBEXresItem 4 7" xfId="11052" xr:uid="{C53FC643-ADA5-4417-AE45-0C6A84C4B901}"/>
    <cellStyle name="SAPBEXresItem 4 8" xfId="10059" xr:uid="{E6447976-4C2A-4EC2-85D2-197AE8CCF1E4}"/>
    <cellStyle name="SAPBEXresItem 4 9" xfId="13338" xr:uid="{5D57330E-92FB-495F-A99C-53E792731C68}"/>
    <cellStyle name="SAPBEXresItem 5" xfId="2040" xr:uid="{00000000-0005-0000-0000-00003C090000}"/>
    <cellStyle name="SAPBEXresItem 5 10" xfId="14423" xr:uid="{9498D341-D7F6-4945-8817-D2DCAA5A7440}"/>
    <cellStyle name="SAPBEXresItem 5 11" xfId="15311" xr:uid="{3DB779C5-1BD9-401C-ADF3-8CFAFEE34762}"/>
    <cellStyle name="SAPBEXresItem 5 2" xfId="4640" xr:uid="{5B8FB382-D745-4555-BE79-56CC01DD0EE2}"/>
    <cellStyle name="SAPBEXresItem 5 3" xfId="6109" xr:uid="{739F8E43-F9DC-4D2D-8FBE-B6FE5B8FC387}"/>
    <cellStyle name="SAPBEXresItem 5 4" xfId="7350" xr:uid="{B6808B8F-8B77-4059-A8BB-00223E32B740}"/>
    <cellStyle name="SAPBEXresItem 5 5" xfId="8579" xr:uid="{977AEB1C-9F55-45F0-8949-2F6FF2D75AC4}"/>
    <cellStyle name="SAPBEXresItem 5 6" xfId="9823" xr:uid="{1CEF97AB-E0CC-4FFF-A6C3-A38EF331861B}"/>
    <cellStyle name="SAPBEXresItem 5 7" xfId="11053" xr:uid="{012FA1C7-4F93-41A5-BC07-699263C8F40C}"/>
    <cellStyle name="SAPBEXresItem 5 8" xfId="11380" xr:uid="{5246797C-11C0-4AD7-8D95-0C6FB7A0B7BF}"/>
    <cellStyle name="SAPBEXresItem 5 9" xfId="13339" xr:uid="{44CBC000-4A31-41F1-8703-BCA81D067A00}"/>
    <cellStyle name="SAPBEXresItem 6" xfId="2041" xr:uid="{00000000-0005-0000-0000-00003D090000}"/>
    <cellStyle name="SAPBEXresItem 6 10" xfId="14424" xr:uid="{1CC94722-03B2-4A89-A1C1-E10931412E9F}"/>
    <cellStyle name="SAPBEXresItem 6 11" xfId="15312" xr:uid="{603DA9C9-2859-4467-A13D-39D4203F0BAF}"/>
    <cellStyle name="SAPBEXresItem 6 2" xfId="4641" xr:uid="{7F79C3D2-0FD6-4358-A06E-6E3672EFA286}"/>
    <cellStyle name="SAPBEXresItem 6 3" xfId="6110" xr:uid="{721616C9-CB2F-492B-9C71-184E9B767094}"/>
    <cellStyle name="SAPBEXresItem 6 4" xfId="7351" xr:uid="{8195D156-0883-4B42-B525-BE45AB644437}"/>
    <cellStyle name="SAPBEXresItem 6 5" xfId="8580" xr:uid="{E518EE03-3D19-49D6-B64A-1C5B8B49A907}"/>
    <cellStyle name="SAPBEXresItem 6 6" xfId="9824" xr:uid="{356DD4BA-44E8-4689-AEE4-992401F3E7D8}"/>
    <cellStyle name="SAPBEXresItem 6 7" xfId="11054" xr:uid="{75EAE94B-EE6D-4030-BD58-DEC73A591EF7}"/>
    <cellStyle name="SAPBEXresItem 6 8" xfId="10060" xr:uid="{7520E906-999B-4E9B-96BA-14DD17AA391F}"/>
    <cellStyle name="SAPBEXresItem 6 9" xfId="13340" xr:uid="{AF77F304-C4B0-4315-823E-551BA5A11A50}"/>
    <cellStyle name="SAPBEXresItem 7" xfId="2042" xr:uid="{00000000-0005-0000-0000-00003E090000}"/>
    <cellStyle name="SAPBEXresItem 7 10" xfId="14425" xr:uid="{773004E1-E563-4AAC-8B85-6FDE2DDE6ADF}"/>
    <cellStyle name="SAPBEXresItem 7 11" xfId="15313" xr:uid="{C4A9B49C-8FAB-4A11-8998-293A7EA0BFC8}"/>
    <cellStyle name="SAPBEXresItem 7 2" xfId="4642" xr:uid="{396F1283-EF0C-4197-853B-F4BBAC1E4486}"/>
    <cellStyle name="SAPBEXresItem 7 3" xfId="6111" xr:uid="{0C830D56-3259-4D2C-8E0D-5662546B557B}"/>
    <cellStyle name="SAPBEXresItem 7 4" xfId="7352" xr:uid="{C3DCDADB-AF08-4983-AB83-D392B8A797F9}"/>
    <cellStyle name="SAPBEXresItem 7 5" xfId="8581" xr:uid="{C7BF2A72-D34F-47BC-954D-014DAC033883}"/>
    <cellStyle name="SAPBEXresItem 7 6" xfId="9825" xr:uid="{44C4AD27-202D-4709-B1FC-61E52E1F5E38}"/>
    <cellStyle name="SAPBEXresItem 7 7" xfId="11055" xr:uid="{4E2BB6D8-297E-4030-A21A-970508620F9F}"/>
    <cellStyle name="SAPBEXresItem 7 8" xfId="10061" xr:uid="{031FEC61-9D83-441B-9477-F7ECCAD852EE}"/>
    <cellStyle name="SAPBEXresItem 7 9" xfId="13341" xr:uid="{7D795226-ACAC-4604-AD79-DFB24B02010B}"/>
    <cellStyle name="SAPBEXresItem 8" xfId="2043" xr:uid="{00000000-0005-0000-0000-00003F090000}"/>
    <cellStyle name="SAPBEXresItem 8 10" xfId="14426" xr:uid="{305A10A8-D212-4701-BB65-0D0A120AC57E}"/>
    <cellStyle name="SAPBEXresItem 8 11" xfId="15314" xr:uid="{07A6CCB3-A363-4365-9F31-AE1E0D1DEBDF}"/>
    <cellStyle name="SAPBEXresItem 8 2" xfId="4643" xr:uid="{18C4C81A-2DDC-4E61-8B4D-F2B347342A7B}"/>
    <cellStyle name="SAPBEXresItem 8 3" xfId="6112" xr:uid="{B46ACF9E-7504-4A33-A973-18C8BE0857F6}"/>
    <cellStyle name="SAPBEXresItem 8 4" xfId="7353" xr:uid="{8B71BA8B-228A-4A30-BABE-66A99CAA2BE4}"/>
    <cellStyle name="SAPBEXresItem 8 5" xfId="8582" xr:uid="{8541E622-4BE7-46C1-9979-69A3B3924C15}"/>
    <cellStyle name="SAPBEXresItem 8 6" xfId="9826" xr:uid="{88A8DF5D-D7D4-436F-8DCA-FCF903ED9AE1}"/>
    <cellStyle name="SAPBEXresItem 8 7" xfId="11056" xr:uid="{B2176658-9FD4-4767-8CDA-833C6BA77FBD}"/>
    <cellStyle name="SAPBEXresItem 8 8" xfId="10062" xr:uid="{FB929684-4936-4549-89EA-6EA6B17BD02E}"/>
    <cellStyle name="SAPBEXresItem 8 9" xfId="13342" xr:uid="{01225BFF-6939-42BA-AF94-9E5CCED10049}"/>
    <cellStyle name="SAPBEXresItem 9" xfId="2044" xr:uid="{00000000-0005-0000-0000-000040090000}"/>
    <cellStyle name="SAPBEXresItem 9 10" xfId="14427" xr:uid="{FCA8B894-25E8-48C5-8FC6-B0D2C17688AE}"/>
    <cellStyle name="SAPBEXresItem 9 11" xfId="15315" xr:uid="{38D5DB54-DCFF-4E0A-915B-37711E938238}"/>
    <cellStyle name="SAPBEXresItem 9 2" xfId="4644" xr:uid="{2E0D0F00-60E3-4CA8-B984-A50B551312BE}"/>
    <cellStyle name="SAPBEXresItem 9 3" xfId="6113" xr:uid="{BCD42F91-F085-4F71-A116-CC0F7C36776C}"/>
    <cellStyle name="SAPBEXresItem 9 4" xfId="7354" xr:uid="{8F62ACAF-38E6-49A1-9BC0-EDB2F69B262F}"/>
    <cellStyle name="SAPBEXresItem 9 5" xfId="8583" xr:uid="{960C6370-DD16-4CC4-A979-6BE1D10215D9}"/>
    <cellStyle name="SAPBEXresItem 9 6" xfId="9827" xr:uid="{3E6CA2E7-2B6A-49DB-BA67-2534F0D2B749}"/>
    <cellStyle name="SAPBEXresItem 9 7" xfId="11057" xr:uid="{AEB53E72-B379-4A8E-887A-F9DED59DDBF3}"/>
    <cellStyle name="SAPBEXresItem 9 8" xfId="10063" xr:uid="{4ED1995C-2A6C-458A-ADBB-3D7D4678D6D8}"/>
    <cellStyle name="SAPBEXresItem 9 9" xfId="13343" xr:uid="{3094BD32-A347-4328-BD6A-9CF3151DD5A3}"/>
    <cellStyle name="SAPBEXresItem_valor justo.junio2010" xfId="5749" xr:uid="{9C8BBAD7-A170-4773-8533-556E19066EBF}"/>
    <cellStyle name="SAPBEXresItemX" xfId="2045" xr:uid="{00000000-0005-0000-0000-000041090000}"/>
    <cellStyle name="SAPBEXresItemX 10" xfId="2046" xr:uid="{00000000-0005-0000-0000-000042090000}"/>
    <cellStyle name="SAPBEXresItemX 10 10" xfId="14429" xr:uid="{47F76B22-7CFE-4A91-B102-5B4A6614A334}"/>
    <cellStyle name="SAPBEXresItemX 10 11" xfId="15317" xr:uid="{AA293EC4-A256-4F40-9842-D62DFDC1FFBB}"/>
    <cellStyle name="SAPBEXresItemX 10 2" xfId="4646" xr:uid="{BEBBA913-B8F7-4BFF-AEB7-E2FAAC912CAA}"/>
    <cellStyle name="SAPBEXresItemX 10 3" xfId="6115" xr:uid="{B9ACA827-A04F-4E0F-9FD4-A554D32E1EC7}"/>
    <cellStyle name="SAPBEXresItemX 10 4" xfId="7356" xr:uid="{399FFF80-334D-4184-A474-DD88842B9FDA}"/>
    <cellStyle name="SAPBEXresItemX 10 5" xfId="8585" xr:uid="{50F3C7E4-A652-4218-B402-0B78B0808891}"/>
    <cellStyle name="SAPBEXresItemX 10 6" xfId="9829" xr:uid="{E4D68A1B-62D5-4831-8408-E92C455A262A}"/>
    <cellStyle name="SAPBEXresItemX 10 7" xfId="11059" xr:uid="{9B859A77-3B2D-485B-A79B-35AEBF636568}"/>
    <cellStyle name="SAPBEXresItemX 10 8" xfId="10065" xr:uid="{3381D64F-58F6-4759-A847-168FEB5DB3AD}"/>
    <cellStyle name="SAPBEXresItemX 10 9" xfId="13345" xr:uid="{AD0310A2-FA6A-4E51-976D-34E0031F4427}"/>
    <cellStyle name="SAPBEXresItemX 11" xfId="2047" xr:uid="{00000000-0005-0000-0000-000043090000}"/>
    <cellStyle name="SAPBEXresItemX 11 10" xfId="14430" xr:uid="{313D6B0B-9197-447D-B75A-D5D26225D0D4}"/>
    <cellStyle name="SAPBEXresItemX 11 11" xfId="15318" xr:uid="{B1199E7D-0E49-4771-B97D-1211463D5E03}"/>
    <cellStyle name="SAPBEXresItemX 11 2" xfId="4647" xr:uid="{6CBACFEC-7EB7-485E-BAC1-5236307AC10E}"/>
    <cellStyle name="SAPBEXresItemX 11 3" xfId="6116" xr:uid="{1413E76C-FB4D-437F-A7E7-4273F1B606E2}"/>
    <cellStyle name="SAPBEXresItemX 11 4" xfId="7357" xr:uid="{265C69DD-0305-4D79-BFCE-5D66344BDD6E}"/>
    <cellStyle name="SAPBEXresItemX 11 5" xfId="8586" xr:uid="{7A27058E-38D4-4575-B093-D8BC93C2E3F3}"/>
    <cellStyle name="SAPBEXresItemX 11 6" xfId="9830" xr:uid="{9F5AC403-8AA2-4845-9AB9-C779965B546B}"/>
    <cellStyle name="SAPBEXresItemX 11 7" xfId="11060" xr:uid="{272A5EBB-793E-4339-A08E-9BC15EBA1246}"/>
    <cellStyle name="SAPBEXresItemX 11 8" xfId="10066" xr:uid="{3E2D7930-DDE8-45C3-BCF7-76F710D368EF}"/>
    <cellStyle name="SAPBEXresItemX 11 9" xfId="13346" xr:uid="{EFE6D635-8055-4270-9450-F2FB8A33A176}"/>
    <cellStyle name="SAPBEXresItemX 12" xfId="2714" xr:uid="{00000000-0005-0000-0000-000044090000}"/>
    <cellStyle name="SAPBEXresItemX 13" xfId="2754" xr:uid="{00000000-0005-0000-0000-000045090000}"/>
    <cellStyle name="SAPBEXresItemX 14" xfId="2809" xr:uid="{EBA9A1FF-F308-4DA4-B86E-80EA39248D31}"/>
    <cellStyle name="SAPBEXresItemX 15" xfId="2861" xr:uid="{F98D5D55-F3D3-4804-9D8D-6C36F8A4B95E}"/>
    <cellStyle name="SAPBEXresItemX 16" xfId="2903" xr:uid="{785F0A46-94A5-47F2-BCF1-4F32EF4474C3}"/>
    <cellStyle name="SAPBEXresItemX 17" xfId="2947" xr:uid="{3A9DBD63-3CB1-4D11-B7A1-0848E42DD91B}"/>
    <cellStyle name="SAPBEXresItemX 18" xfId="2991" xr:uid="{B08C655C-3CBC-4987-909B-8842E82CF89D}"/>
    <cellStyle name="SAPBEXresItemX 19" xfId="4645" xr:uid="{182D3E26-70C4-4B93-BF41-EC72B538DBDC}"/>
    <cellStyle name="SAPBEXresItemX 2" xfId="2048" xr:uid="{00000000-0005-0000-0000-000046090000}"/>
    <cellStyle name="SAPBEXresItemX 2 10" xfId="13347" xr:uid="{D94287F5-6691-40AD-824C-F3EC98F4C831}"/>
    <cellStyle name="SAPBEXresItemX 2 11" xfId="14431" xr:uid="{FB0CBE52-424B-4881-9CB6-EDAC39F6EEB8}"/>
    <cellStyle name="SAPBEXresItemX 2 12" xfId="15319" xr:uid="{B66C18EA-5ADA-4911-AC96-2C729C434DB7}"/>
    <cellStyle name="SAPBEXresItemX 2 2" xfId="2049" xr:uid="{00000000-0005-0000-0000-000047090000}"/>
    <cellStyle name="SAPBEXresItemX 2 2 10" xfId="13348" xr:uid="{D0AAD6EC-C85F-408E-839C-FA6AE2AAC153}"/>
    <cellStyle name="SAPBEXresItemX 2 2 11" xfId="14432" xr:uid="{46D60AE5-9F48-4388-85B6-4424C5F09B13}"/>
    <cellStyle name="SAPBEXresItemX 2 2 12" xfId="15320" xr:uid="{C0B08DB4-F775-49D7-8E0F-DFB998DBF7E7}"/>
    <cellStyle name="SAPBEXresItemX 2 2 2" xfId="2050" xr:uid="{00000000-0005-0000-0000-000048090000}"/>
    <cellStyle name="SAPBEXresItemX 2 2 2 10" xfId="14433" xr:uid="{28F1558B-591F-4FAD-A9D4-C5FBB77FEE58}"/>
    <cellStyle name="SAPBEXresItemX 2 2 2 11" xfId="15321" xr:uid="{D7D84FBE-0ECD-4F67-9400-D7D03CF8301E}"/>
    <cellStyle name="SAPBEXresItemX 2 2 2 2" xfId="4650" xr:uid="{C8299EED-3A13-4CFB-A7A4-E9177EBFCD99}"/>
    <cellStyle name="SAPBEXresItemX 2 2 2 3" xfId="6119" xr:uid="{F2CF5FBB-D488-4D39-BBAF-9A4071607089}"/>
    <cellStyle name="SAPBEXresItemX 2 2 2 4" xfId="7360" xr:uid="{C6997880-8785-424C-A0A7-159200F14485}"/>
    <cellStyle name="SAPBEXresItemX 2 2 2 5" xfId="8589" xr:uid="{97AD2564-EF6D-4123-93F9-33C197AAE998}"/>
    <cellStyle name="SAPBEXresItemX 2 2 2 6" xfId="9833" xr:uid="{FEFCA8AD-944E-4999-BCE2-CB474180FE0A}"/>
    <cellStyle name="SAPBEXresItemX 2 2 2 7" xfId="11063" xr:uid="{20092C90-5355-4F20-B946-0DC36E5D610F}"/>
    <cellStyle name="SAPBEXresItemX 2 2 2 8" xfId="10069" xr:uid="{FA7D050A-F9E3-4E52-9B32-024A88F6D04E}"/>
    <cellStyle name="SAPBEXresItemX 2 2 2 9" xfId="13349" xr:uid="{B00493B1-EF9E-4A29-B80F-AB25E8DCDA82}"/>
    <cellStyle name="SAPBEXresItemX 2 2 3" xfId="4649" xr:uid="{46177D3E-735F-47D8-9B60-A0C1FC16B84D}"/>
    <cellStyle name="SAPBEXresItemX 2 2 4" xfId="6118" xr:uid="{285C1675-FD7B-4650-B841-167826D874E9}"/>
    <cellStyle name="SAPBEXresItemX 2 2 5" xfId="7359" xr:uid="{7F4A1F60-FED9-4FC6-801A-D712638640B6}"/>
    <cellStyle name="SAPBEXresItemX 2 2 6" xfId="8588" xr:uid="{87FD4043-D7C4-447E-8BB1-547A652E8F9D}"/>
    <cellStyle name="SAPBEXresItemX 2 2 7" xfId="9832" xr:uid="{CC72847F-0988-4B10-BB26-E3BFA1D6A60D}"/>
    <cellStyle name="SAPBEXresItemX 2 2 8" xfId="11062" xr:uid="{47EC43A1-C43D-477D-AD45-1BC865849DD7}"/>
    <cellStyle name="SAPBEXresItemX 2 2 9" xfId="10068" xr:uid="{CB724DEC-6D34-4472-A35F-AA2542D6A9BD}"/>
    <cellStyle name="SAPBEXresItemX 2 3" xfId="4648" xr:uid="{3EDAD3D5-FB8B-44AD-BE3C-A19882DDC0FC}"/>
    <cellStyle name="SAPBEXresItemX 2 4" xfId="6117" xr:uid="{679F7465-3A4D-4E71-964D-CB97757B1E92}"/>
    <cellStyle name="SAPBEXresItemX 2 5" xfId="7358" xr:uid="{73DD6D16-DAC4-45B4-A07B-0DC9C2F852B1}"/>
    <cellStyle name="SAPBEXresItemX 2 6" xfId="8587" xr:uid="{25FF5961-AAF1-44A9-8E6E-B8E8EFA73F32}"/>
    <cellStyle name="SAPBEXresItemX 2 7" xfId="9831" xr:uid="{94B4CE16-6DB4-4999-B2FF-462ED0025A3D}"/>
    <cellStyle name="SAPBEXresItemX 2 8" xfId="11061" xr:uid="{8CD96EDD-D82E-49E7-961F-A1877077D913}"/>
    <cellStyle name="SAPBEXresItemX 2 9" xfId="10067" xr:uid="{AAA92613-D155-4EFF-84A7-5AC9381A53E3}"/>
    <cellStyle name="SAPBEXresItemX 20" xfId="6114" xr:uid="{2204E20C-5A3F-45A2-A16B-5834920CF485}"/>
    <cellStyle name="SAPBEXresItemX 21" xfId="7355" xr:uid="{02D549DC-4F9F-4251-B5BB-37282945F073}"/>
    <cellStyle name="SAPBEXresItemX 22" xfId="8584" xr:uid="{92821692-02F4-4ED3-87A2-79FB8D5549E8}"/>
    <cellStyle name="SAPBEXresItemX 23" xfId="9828" xr:uid="{DBF0D93F-42BA-41E9-A959-6F33D92FC40B}"/>
    <cellStyle name="SAPBEXresItemX 24" xfId="11058" xr:uid="{DF781266-4274-4D0E-B140-D3939DFD1EDE}"/>
    <cellStyle name="SAPBEXresItemX 25" xfId="10064" xr:uid="{7140EB3A-5E1D-4ED7-8B8E-B1502E7AAF8C}"/>
    <cellStyle name="SAPBEXresItemX 26" xfId="13344" xr:uid="{997B1D9E-2928-4844-A76F-A46C3B68895F}"/>
    <cellStyle name="SAPBEXresItemX 27" xfId="14428" xr:uid="{FC97D08C-0F28-432D-8F93-D2CD47F15193}"/>
    <cellStyle name="SAPBEXresItemX 28" xfId="15316" xr:uid="{7D71D622-704B-4C77-9EC3-A45F6C9326E4}"/>
    <cellStyle name="SAPBEXresItemX 29" xfId="15902" xr:uid="{69C1C1A5-CF8C-40E0-A6E5-A26AADAC19E5}"/>
    <cellStyle name="SAPBEXresItemX 3" xfId="2051" xr:uid="{00000000-0005-0000-0000-000049090000}"/>
    <cellStyle name="SAPBEXresItemX 3 10" xfId="14434" xr:uid="{E0187722-F7CF-44BB-BC36-98A2A9A90E95}"/>
    <cellStyle name="SAPBEXresItemX 3 11" xfId="15322" xr:uid="{A4FCBEC6-6ECC-4644-949C-0B78FD4DBC0F}"/>
    <cellStyle name="SAPBEXresItemX 3 2" xfId="4651" xr:uid="{91E58FF0-FEE7-4F35-8673-5C8571DEC727}"/>
    <cellStyle name="SAPBEXresItemX 3 3" xfId="6120" xr:uid="{1B75AEA6-2085-415F-881C-46B9CEB46DAB}"/>
    <cellStyle name="SAPBEXresItemX 3 4" xfId="7361" xr:uid="{69A56222-E477-436D-91B0-9484E9F1846E}"/>
    <cellStyle name="SAPBEXresItemX 3 5" xfId="8590" xr:uid="{D6030DEE-863E-4E6E-8668-B9605845CB4C}"/>
    <cellStyle name="SAPBEXresItemX 3 6" xfId="9834" xr:uid="{AA3B70B6-0D24-4EE0-AD11-E3EA33557130}"/>
    <cellStyle name="SAPBEXresItemX 3 7" xfId="11064" xr:uid="{C9E0C6D7-5A23-4F29-AAA1-9CADCC831512}"/>
    <cellStyle name="SAPBEXresItemX 3 8" xfId="10070" xr:uid="{705BA0F6-A20C-482A-894B-1B14BE0F4752}"/>
    <cellStyle name="SAPBEXresItemX 3 9" xfId="13350" xr:uid="{3D524520-35FF-47BA-B0EA-E69ED653DCC5}"/>
    <cellStyle name="SAPBEXresItemX 4" xfId="2052" xr:uid="{00000000-0005-0000-0000-00004A090000}"/>
    <cellStyle name="SAPBEXresItemX 4 10" xfId="14435" xr:uid="{ACFB1AAC-9755-4613-A1A8-01DC4CC351CC}"/>
    <cellStyle name="SAPBEXresItemX 4 11" xfId="15323" xr:uid="{E454146B-61E0-4E05-B257-C608DDA6249A}"/>
    <cellStyle name="SAPBEXresItemX 4 2" xfId="4652" xr:uid="{0FBBA97B-8DCE-4AD5-BDFC-26ECB43F6944}"/>
    <cellStyle name="SAPBEXresItemX 4 3" xfId="6121" xr:uid="{B5A3BC51-AEF5-489E-A694-9C57A5047250}"/>
    <cellStyle name="SAPBEXresItemX 4 4" xfId="7362" xr:uid="{C4CE1E28-9E6A-48A8-A2E3-6F9678850658}"/>
    <cellStyle name="SAPBEXresItemX 4 5" xfId="8591" xr:uid="{CB8262EF-40FA-4F5C-8A5A-603DF9ADFAAD}"/>
    <cellStyle name="SAPBEXresItemX 4 6" xfId="9835" xr:uid="{9D5E1009-4507-4183-9A6E-787DD730B2F7}"/>
    <cellStyle name="SAPBEXresItemX 4 7" xfId="11065" xr:uid="{9210D149-32A9-4D30-AC87-719EF2DBD885}"/>
    <cellStyle name="SAPBEXresItemX 4 8" xfId="10071" xr:uid="{0E064333-D7C4-4EF1-9CBB-66A7F5DDEE3F}"/>
    <cellStyle name="SAPBEXresItemX 4 9" xfId="13351" xr:uid="{03DC3F70-2524-49A6-804B-553C2A180A5D}"/>
    <cellStyle name="SAPBEXresItemX 5" xfId="2053" xr:uid="{00000000-0005-0000-0000-00004B090000}"/>
    <cellStyle name="SAPBEXresItemX 5 10" xfId="14436" xr:uid="{2315287F-8E52-404F-853F-8F8A78F5234F}"/>
    <cellStyle name="SAPBEXresItemX 5 11" xfId="15324" xr:uid="{322E07D3-9E80-4506-9677-1D908F7974C9}"/>
    <cellStyle name="SAPBEXresItemX 5 2" xfId="4653" xr:uid="{9BE513E3-B27E-43E8-9BC0-F923976008A2}"/>
    <cellStyle name="SAPBEXresItemX 5 3" xfId="6122" xr:uid="{C6A07050-B0BA-4FD4-9189-7643D20F41E5}"/>
    <cellStyle name="SAPBEXresItemX 5 4" xfId="7363" xr:uid="{20E53BE3-71A5-40A6-AE89-A023CDB04AB2}"/>
    <cellStyle name="SAPBEXresItemX 5 5" xfId="8592" xr:uid="{C6707D0E-230F-4A3D-A233-CA2A954B6967}"/>
    <cellStyle name="SAPBEXresItemX 5 6" xfId="9836" xr:uid="{13FE57BB-C73F-4EED-9C58-551C887F2CC6}"/>
    <cellStyle name="SAPBEXresItemX 5 7" xfId="11066" xr:uid="{3A89FA73-53AC-4EF1-8649-F5405C2B668C}"/>
    <cellStyle name="SAPBEXresItemX 5 8" xfId="11589" xr:uid="{6E816B13-93FE-47F7-B2E6-2EE35D6F9329}"/>
    <cellStyle name="SAPBEXresItemX 5 9" xfId="13352" xr:uid="{BD09A724-40D9-40A5-837D-382A1ED8422C}"/>
    <cellStyle name="SAPBEXresItemX 6" xfId="2054" xr:uid="{00000000-0005-0000-0000-00004C090000}"/>
    <cellStyle name="SAPBEXresItemX 6 10" xfId="14437" xr:uid="{B5275700-6442-47B9-A31B-176B58541122}"/>
    <cellStyle name="SAPBEXresItemX 6 11" xfId="15325" xr:uid="{964DD5EC-C8BC-496F-A448-F9DC18890932}"/>
    <cellStyle name="SAPBEXresItemX 6 2" xfId="4654" xr:uid="{E100DA03-EAD5-4494-8FA7-030C179D3EE7}"/>
    <cellStyle name="SAPBEXresItemX 6 3" xfId="6123" xr:uid="{A56B7C76-18E5-4CF2-83CC-BD4DE63EC3E0}"/>
    <cellStyle name="SAPBEXresItemX 6 4" xfId="7364" xr:uid="{4BDD2DC9-5EF0-4E0E-9FE7-E6E365A94BF0}"/>
    <cellStyle name="SAPBEXresItemX 6 5" xfId="8593" xr:uid="{C920EE3B-A73A-4A03-9D6C-F587A952DC6E}"/>
    <cellStyle name="SAPBEXresItemX 6 6" xfId="9837" xr:uid="{0C186A26-BEFC-4EE2-AE40-00CA6811B46F}"/>
    <cellStyle name="SAPBEXresItemX 6 7" xfId="11067" xr:uid="{8BACE381-DC08-4BDD-BEA2-F0B0438E9EA1}"/>
    <cellStyle name="SAPBEXresItemX 6 8" xfId="11588" xr:uid="{5E155F0F-9C97-4310-86C7-193BEB613946}"/>
    <cellStyle name="SAPBEXresItemX 6 9" xfId="13353" xr:uid="{5AA0C5B2-6667-49E0-A337-78716DE63B7A}"/>
    <cellStyle name="SAPBEXresItemX 7" xfId="2055" xr:uid="{00000000-0005-0000-0000-00004D090000}"/>
    <cellStyle name="SAPBEXresItemX 7 10" xfId="14438" xr:uid="{20E50939-B033-40D2-839D-CB1782D8805F}"/>
    <cellStyle name="SAPBEXresItemX 7 11" xfId="15326" xr:uid="{F4D5D9C6-9FE3-4836-8A6E-5CA06E51A52D}"/>
    <cellStyle name="SAPBEXresItemX 7 2" xfId="4655" xr:uid="{97E5B71E-D142-4B99-94F7-0A04C5DAD845}"/>
    <cellStyle name="SAPBEXresItemX 7 3" xfId="6124" xr:uid="{30A7906F-7010-4229-8559-9547C5C58785}"/>
    <cellStyle name="SAPBEXresItemX 7 4" xfId="7365" xr:uid="{15FF794A-C054-4E9E-ADB6-E62EB8DC689F}"/>
    <cellStyle name="SAPBEXresItemX 7 5" xfId="8594" xr:uid="{F6E2DCD7-5F7B-405C-B80F-3D3243C24F2E}"/>
    <cellStyle name="SAPBEXresItemX 7 6" xfId="9838" xr:uid="{6F9A72CD-B656-4D7E-8E38-5C9903CA077D}"/>
    <cellStyle name="SAPBEXresItemX 7 7" xfId="11068" xr:uid="{2EA85BB8-A0BF-4F6D-A26C-5809896C1E7A}"/>
    <cellStyle name="SAPBEXresItemX 7 8" xfId="9976" xr:uid="{7E10AC5C-B624-46CE-9501-07A4EE8592FB}"/>
    <cellStyle name="SAPBEXresItemX 7 9" xfId="13354" xr:uid="{8490A073-339B-4A6C-87CE-D1C771555B27}"/>
    <cellStyle name="SAPBEXresItemX 8" xfId="2056" xr:uid="{00000000-0005-0000-0000-00004E090000}"/>
    <cellStyle name="SAPBEXresItemX 8 10" xfId="14439" xr:uid="{33A5C941-9A4E-40A0-8319-F48D688BF6D9}"/>
    <cellStyle name="SAPBEXresItemX 8 11" xfId="15327" xr:uid="{603EB310-885C-425F-8507-1848C172618D}"/>
    <cellStyle name="SAPBEXresItemX 8 2" xfId="4656" xr:uid="{5EF40A6E-AD9A-4069-A0FA-C6091834DE16}"/>
    <cellStyle name="SAPBEXresItemX 8 3" xfId="6125" xr:uid="{CB195887-6BAB-4F17-BC71-2D506A8EB6A1}"/>
    <cellStyle name="SAPBEXresItemX 8 4" xfId="7366" xr:uid="{7DF40A05-2530-479D-9973-9EC5DC8C4D31}"/>
    <cellStyle name="SAPBEXresItemX 8 5" xfId="8595" xr:uid="{2094397E-595F-4ED4-A764-85815F4BEE0B}"/>
    <cellStyle name="SAPBEXresItemX 8 6" xfId="9839" xr:uid="{C4CBBB6A-2C5A-413C-BC35-DC0861B7FFE5}"/>
    <cellStyle name="SAPBEXresItemX 8 7" xfId="11069" xr:uid="{F3A592EB-9A19-43B2-9207-408EFE221193}"/>
    <cellStyle name="SAPBEXresItemX 8 8" xfId="10385" xr:uid="{A741A590-F7A1-4935-8F9F-ADD48705CE1A}"/>
    <cellStyle name="SAPBEXresItemX 8 9" xfId="13355" xr:uid="{A1B09B55-44D2-4AC0-9DCB-F54B982B9E3F}"/>
    <cellStyle name="SAPBEXresItemX 9" xfId="2057" xr:uid="{00000000-0005-0000-0000-00004F090000}"/>
    <cellStyle name="SAPBEXresItemX 9 10" xfId="14440" xr:uid="{41EA8C2E-D415-4110-ABD7-B61D3C80A3F1}"/>
    <cellStyle name="SAPBEXresItemX 9 11" xfId="15328" xr:uid="{2217EBC0-868C-4B3D-9E33-8760E595B96D}"/>
    <cellStyle name="SAPBEXresItemX 9 2" xfId="4657" xr:uid="{D5468070-0F78-473E-A11A-3F2D011CB60B}"/>
    <cellStyle name="SAPBEXresItemX 9 3" xfId="6126" xr:uid="{C8B4AB19-EEE6-4ED5-A1FB-3513028ADA75}"/>
    <cellStyle name="SAPBEXresItemX 9 4" xfId="7367" xr:uid="{C76F3F14-63FC-4C4B-88DC-A8E9885C4F39}"/>
    <cellStyle name="SAPBEXresItemX 9 5" xfId="8596" xr:uid="{82F16E31-9CDE-4D0F-B743-51BB02684B0A}"/>
    <cellStyle name="SAPBEXresItemX 9 6" xfId="9840" xr:uid="{29D92F13-3E58-4D41-AF15-959D06AD8962}"/>
    <cellStyle name="SAPBEXresItemX 9 7" xfId="11070" xr:uid="{336134A3-54F7-4A73-A6D6-5AC4A11EDF27}"/>
    <cellStyle name="SAPBEXresItemX 9 8" xfId="12154" xr:uid="{8BC9D381-E3E7-411C-8A1A-BB06C8E709AF}"/>
    <cellStyle name="SAPBEXresItemX 9 9" xfId="13356" xr:uid="{6937EF90-2E9F-4A18-8469-E122386A5434}"/>
    <cellStyle name="SAPBEXresItemX_valor justo.junio2010" xfId="5750" xr:uid="{8492D739-CE7A-4C45-AAB1-5F68536A7B0E}"/>
    <cellStyle name="SAPBEXstdData" xfId="174" xr:uid="{00000000-0005-0000-0000-000050090000}"/>
    <cellStyle name="SAPBEXstdData 10" xfId="2058" xr:uid="{00000000-0005-0000-0000-000051090000}"/>
    <cellStyle name="SAPBEXstdData 10 10" xfId="13357" xr:uid="{212DB69B-CBB9-496F-9497-827CDE9B3FD2}"/>
    <cellStyle name="SAPBEXstdData 10 11" xfId="14441" xr:uid="{57877E62-34FF-4633-B1B8-CA7E089712B6}"/>
    <cellStyle name="SAPBEXstdData 10 12" xfId="15329" xr:uid="{1CCDAC55-3783-491E-A995-CA5ADB4A7CBB}"/>
    <cellStyle name="SAPBEXstdData 10 2" xfId="5751" xr:uid="{F852BEB2-16E2-4D6A-8BA0-AE2AE02D974F}"/>
    <cellStyle name="SAPBEXstdData 10 2 10" xfId="15815" xr:uid="{C0E15E79-E054-44A2-965B-ADDE56C5A4E0}"/>
    <cellStyle name="SAPBEXstdData 10 2 2" xfId="7216" xr:uid="{4B7D1B77-3290-46A1-8FE6-688E8E54A88D}"/>
    <cellStyle name="SAPBEXstdData 10 2 3" xfId="8437" xr:uid="{D4E84FA0-0337-4422-930E-D0FDA19EA29B}"/>
    <cellStyle name="SAPBEXstdData 10 2 4" xfId="9689" xr:uid="{C64FA2FB-E954-4BD1-ADD2-3AC578D8808F}"/>
    <cellStyle name="SAPBEXstdData 10 2 5" xfId="10923" xr:uid="{E8DD553D-9D9B-4AAE-93E1-176D31F8EF85}"/>
    <cellStyle name="SAPBEXstdData 10 2 6" xfId="12082" xr:uid="{82703456-D589-4DB0-9989-E906A42133F3}"/>
    <cellStyle name="SAPBEXstdData 10 2 7" xfId="13210" xr:uid="{85C0E09A-9CB5-4923-B727-CF558964768F}"/>
    <cellStyle name="SAPBEXstdData 10 2 8" xfId="14317" xr:uid="{86234433-B94D-4CA0-87D4-2D66F2F99019}"/>
    <cellStyle name="SAPBEXstdData 10 2 9" xfId="15223" xr:uid="{411A935E-FDEA-4312-A3D5-2F975D710769}"/>
    <cellStyle name="SAPBEXstdData 10 3" xfId="4658" xr:uid="{5B4B7C00-6E0B-4DF4-B83B-DAC5F27BD197}"/>
    <cellStyle name="SAPBEXstdData 10 4" xfId="6127" xr:uid="{08BEDFB4-0264-464B-8224-9E34ACA3B909}"/>
    <cellStyle name="SAPBEXstdData 10 5" xfId="7368" xr:uid="{6F5D49EB-398B-4FA1-8DAC-E5DE82860829}"/>
    <cellStyle name="SAPBEXstdData 10 6" xfId="8597" xr:uid="{5772D994-6D6D-4DC0-B392-E441D5A04B3F}"/>
    <cellStyle name="SAPBEXstdData 10 7" xfId="9841" xr:uid="{C9E8D0D2-3959-44B2-AA06-5A01C70B03AE}"/>
    <cellStyle name="SAPBEXstdData 10 8" xfId="11071" xr:uid="{826C05E3-4650-41AD-A286-497705C88F06}"/>
    <cellStyle name="SAPBEXstdData 10 9" xfId="12155" xr:uid="{A53F7931-7115-4231-AFE1-77243F0A88D4}"/>
    <cellStyle name="SAPBEXstdData 11" xfId="2059" xr:uid="{00000000-0005-0000-0000-000052090000}"/>
    <cellStyle name="SAPBEXstdData 11 10" xfId="13358" xr:uid="{A2B9698E-CB9E-47EC-9A34-89FBB4F6AFF2}"/>
    <cellStyle name="SAPBEXstdData 11 11" xfId="14442" xr:uid="{BB420C10-9C22-40B3-B318-E9F13B53083D}"/>
    <cellStyle name="SAPBEXstdData 11 12" xfId="15330" xr:uid="{3615C46B-424C-471B-AC94-39784ACD5EB4}"/>
    <cellStyle name="SAPBEXstdData 11 2" xfId="5752" xr:uid="{C10EAAB5-4578-431D-8A0E-0653E788B166}"/>
    <cellStyle name="SAPBEXstdData 11 2 10" xfId="15816" xr:uid="{A559BB85-1365-448C-A101-D6DF6FE4FE6A}"/>
    <cellStyle name="SAPBEXstdData 11 2 2" xfId="7217" xr:uid="{66EF31BD-29A4-44B3-9AA9-5652CC1DF8DB}"/>
    <cellStyle name="SAPBEXstdData 11 2 3" xfId="8438" xr:uid="{ED8E9EF3-ACD2-4A5E-8CE4-3709624FBC9D}"/>
    <cellStyle name="SAPBEXstdData 11 2 4" xfId="9690" xr:uid="{905AF0D2-7E8D-438D-87E8-20E05AFFF671}"/>
    <cellStyle name="SAPBEXstdData 11 2 5" xfId="10924" xr:uid="{F68B6C0E-8747-4E0F-8770-6474E7F7F9F3}"/>
    <cellStyle name="SAPBEXstdData 11 2 6" xfId="12083" xr:uid="{EF16712D-5D68-400F-9D9A-474EF62D5796}"/>
    <cellStyle name="SAPBEXstdData 11 2 7" xfId="13211" xr:uid="{7C66D0DD-AE56-4C08-ADE3-F7F560A41EED}"/>
    <cellStyle name="SAPBEXstdData 11 2 8" xfId="14318" xr:uid="{C1E27CD1-DCA8-43FE-8181-0F84BE843608}"/>
    <cellStyle name="SAPBEXstdData 11 2 9" xfId="15224" xr:uid="{B520B10A-861D-4B93-8F30-D309D17B4116}"/>
    <cellStyle name="SAPBEXstdData 11 3" xfId="4659" xr:uid="{1B1E817F-CC4E-429B-8FC9-0B064BDE48D8}"/>
    <cellStyle name="SAPBEXstdData 11 4" xfId="6128" xr:uid="{D37469B2-4025-4437-B0C6-ECC3821C24B9}"/>
    <cellStyle name="SAPBEXstdData 11 5" xfId="7369" xr:uid="{6A127033-D643-47F3-937C-DABB8C050852}"/>
    <cellStyle name="SAPBEXstdData 11 6" xfId="8598" xr:uid="{4FB1800A-EA53-4416-BCC2-2C154EDF3C27}"/>
    <cellStyle name="SAPBEXstdData 11 7" xfId="9842" xr:uid="{DC494D60-4BCC-4AC6-9666-E61B6DFE21CD}"/>
    <cellStyle name="SAPBEXstdData 11 8" xfId="11072" xr:uid="{75880A68-E23F-487E-BDF2-F959BE1624E5}"/>
    <cellStyle name="SAPBEXstdData 11 9" xfId="12156" xr:uid="{5F951E84-E9E9-4564-8BCC-C4B0DBD71E0E}"/>
    <cellStyle name="SAPBEXstdData 12" xfId="2060" xr:uid="{00000000-0005-0000-0000-000053090000}"/>
    <cellStyle name="SAPBEXstdData 12 10" xfId="13359" xr:uid="{3E3140B4-43A6-4D49-90A1-BE7DCC2E7B9F}"/>
    <cellStyle name="SAPBEXstdData 12 11" xfId="14443" xr:uid="{533CE032-2631-40AC-9509-7A3773BE5E64}"/>
    <cellStyle name="SAPBEXstdData 12 12" xfId="15331" xr:uid="{7EC11893-F4A7-4A8A-B9C2-AA30E44A5A09}"/>
    <cellStyle name="SAPBEXstdData 12 2" xfId="5753" xr:uid="{A8259D3B-1C35-4C31-B9F4-D0483E51D722}"/>
    <cellStyle name="SAPBEXstdData 12 2 10" xfId="15817" xr:uid="{CB6B9439-F899-4F36-8560-09815193CD34}"/>
    <cellStyle name="SAPBEXstdData 12 2 2" xfId="7218" xr:uid="{3A108B11-F3D8-41A5-B9AE-555D414A0064}"/>
    <cellStyle name="SAPBEXstdData 12 2 3" xfId="8439" xr:uid="{4A3B1947-4CD5-4F45-B6BA-805C65C5E8F8}"/>
    <cellStyle name="SAPBEXstdData 12 2 4" xfId="9691" xr:uid="{FDBD3916-A0BE-40FF-A9E7-9D5154B89A76}"/>
    <cellStyle name="SAPBEXstdData 12 2 5" xfId="10925" xr:uid="{F2D2BA9C-D50C-4773-B07E-14366BCE0275}"/>
    <cellStyle name="SAPBEXstdData 12 2 6" xfId="12084" xr:uid="{FD3CC433-9C11-43AA-9940-A497197DB7CD}"/>
    <cellStyle name="SAPBEXstdData 12 2 7" xfId="13212" xr:uid="{E87D19B6-8E87-4690-920F-18D052F10076}"/>
    <cellStyle name="SAPBEXstdData 12 2 8" xfId="14319" xr:uid="{7F0719F7-4232-4D30-8BD7-2767997D02A6}"/>
    <cellStyle name="SAPBEXstdData 12 2 9" xfId="15225" xr:uid="{137C4E8D-EFE9-4678-B46D-9527EEFCC40C}"/>
    <cellStyle name="SAPBEXstdData 12 3" xfId="4660" xr:uid="{799EF40E-7531-4B2F-801E-1FFFD52E2A40}"/>
    <cellStyle name="SAPBEXstdData 12 4" xfId="6129" xr:uid="{A2F373F0-23AA-46DF-B1D1-8E96BE9F7CE0}"/>
    <cellStyle name="SAPBEXstdData 12 5" xfId="7370" xr:uid="{6325333C-68FD-4644-AED2-43EF5CFD1CB6}"/>
    <cellStyle name="SAPBEXstdData 12 6" xfId="8599" xr:uid="{A0F0059D-99BA-436F-B994-07CDCFC6B23B}"/>
    <cellStyle name="SAPBEXstdData 12 7" xfId="9843" xr:uid="{0F167A61-9CDC-4318-AFE6-07DE18D537AB}"/>
    <cellStyle name="SAPBEXstdData 12 8" xfId="11073" xr:uid="{52FCE9F6-E98E-4532-BAF9-CB6F928FA7E6}"/>
    <cellStyle name="SAPBEXstdData 12 9" xfId="12157" xr:uid="{42A68FAD-59EE-426B-9087-F621603270FE}"/>
    <cellStyle name="SAPBEXstdData 13" xfId="2061" xr:uid="{00000000-0005-0000-0000-000054090000}"/>
    <cellStyle name="SAPBEXstdData 13 10" xfId="13360" xr:uid="{C59C0402-70F4-4BE8-B117-1EBB4794099F}"/>
    <cellStyle name="SAPBEXstdData 13 11" xfId="14444" xr:uid="{C45E3014-3CE1-46F9-A456-A8D22DD90F58}"/>
    <cellStyle name="SAPBEXstdData 13 12" xfId="15332" xr:uid="{73636DEB-BAA3-4E96-B5C1-ADD4FE8A5A34}"/>
    <cellStyle name="SAPBEXstdData 13 2" xfId="5754" xr:uid="{29A50945-FC77-428F-9634-0533868B73CE}"/>
    <cellStyle name="SAPBEXstdData 13 2 10" xfId="15818" xr:uid="{89AF6569-E306-409D-A85A-0B478132BC1A}"/>
    <cellStyle name="SAPBEXstdData 13 2 2" xfId="7219" xr:uid="{554BE2F9-6E7F-451D-B3F1-ED16BED0DAF3}"/>
    <cellStyle name="SAPBEXstdData 13 2 3" xfId="8440" xr:uid="{FF675F18-D086-49EB-8CAD-9667FFB61676}"/>
    <cellStyle name="SAPBEXstdData 13 2 4" xfId="9692" xr:uid="{47DC5560-CA96-4242-8CF2-0744071C9221}"/>
    <cellStyle name="SAPBEXstdData 13 2 5" xfId="10926" xr:uid="{ECA1E33F-7592-4A82-8360-CCF66C49FE6E}"/>
    <cellStyle name="SAPBEXstdData 13 2 6" xfId="12085" xr:uid="{E02E8B1E-4C79-49F6-9603-D00752DD79EA}"/>
    <cellStyle name="SAPBEXstdData 13 2 7" xfId="13213" xr:uid="{A075ADFA-C7DF-4752-827D-9113AF3B8494}"/>
    <cellStyle name="SAPBEXstdData 13 2 8" xfId="14320" xr:uid="{84C0A8F7-485C-4A52-9AB1-C650E1A3B75A}"/>
    <cellStyle name="SAPBEXstdData 13 2 9" xfId="15226" xr:uid="{C6135DFA-D4CD-4113-A51C-F2DF9E0B4004}"/>
    <cellStyle name="SAPBEXstdData 13 3" xfId="4661" xr:uid="{234F9E48-4313-4B0E-8C59-ED42A2A303C8}"/>
    <cellStyle name="SAPBEXstdData 13 4" xfId="6130" xr:uid="{E0A18BDD-18ED-4656-86D7-54DBFA442937}"/>
    <cellStyle name="SAPBEXstdData 13 5" xfId="7371" xr:uid="{F26A2D48-9E39-4709-8C8C-3F07B2FBAE0E}"/>
    <cellStyle name="SAPBEXstdData 13 6" xfId="8600" xr:uid="{A09C1238-5BA8-4198-8853-4EBAF7FF9138}"/>
    <cellStyle name="SAPBEXstdData 13 7" xfId="9844" xr:uid="{4C3EA63B-BB45-44EA-9AE6-6AF2EFFC0BA2}"/>
    <cellStyle name="SAPBEXstdData 13 8" xfId="11074" xr:uid="{A07F19D2-5CE3-4C66-BB57-2935A23FFF75}"/>
    <cellStyle name="SAPBEXstdData 13 9" xfId="12158" xr:uid="{F4A6FABD-044D-4E2A-8333-C69AE5FE934B}"/>
    <cellStyle name="SAPBEXstdData 14" xfId="2062" xr:uid="{00000000-0005-0000-0000-000055090000}"/>
    <cellStyle name="SAPBEXstdData 14 10" xfId="13361" xr:uid="{8DE14794-7CD3-49D9-A13E-FF06271B66C3}"/>
    <cellStyle name="SAPBEXstdData 14 11" xfId="14445" xr:uid="{C95F4155-2BD3-4188-A9F8-4A794E1DA749}"/>
    <cellStyle name="SAPBEXstdData 14 12" xfId="15333" xr:uid="{F654318C-A236-4670-8076-047115F456BE}"/>
    <cellStyle name="SAPBEXstdData 14 2" xfId="5755" xr:uid="{443D5DEB-0EF6-41EF-9AA5-C043094EE1BE}"/>
    <cellStyle name="SAPBEXstdData 14 2 10" xfId="15819" xr:uid="{175DC476-D09C-43E4-B186-33819A96E41D}"/>
    <cellStyle name="SAPBEXstdData 14 2 2" xfId="7220" xr:uid="{7CA29C9F-0A73-426E-9FD3-4CCF0FEA3165}"/>
    <cellStyle name="SAPBEXstdData 14 2 3" xfId="8441" xr:uid="{C78CC300-FB5E-49FE-9978-1DCB18E14FFC}"/>
    <cellStyle name="SAPBEXstdData 14 2 4" xfId="9693" xr:uid="{3C0B77F7-35C1-466E-BB46-E4336A8D28EF}"/>
    <cellStyle name="SAPBEXstdData 14 2 5" xfId="10927" xr:uid="{B9A317A5-E8EC-489A-812A-36B4E6D3C260}"/>
    <cellStyle name="SAPBEXstdData 14 2 6" xfId="12086" xr:uid="{1FE513C3-0146-4FCE-8DA8-59B290EC0FFF}"/>
    <cellStyle name="SAPBEXstdData 14 2 7" xfId="13214" xr:uid="{575C1AD2-C119-4608-97E1-677FC1407EDA}"/>
    <cellStyle name="SAPBEXstdData 14 2 8" xfId="14321" xr:uid="{8A9FC459-A3B4-4A70-8C8A-FFF6BD6EE941}"/>
    <cellStyle name="SAPBEXstdData 14 2 9" xfId="15227" xr:uid="{F736686B-78E2-4CDE-86DB-67A4C80BB416}"/>
    <cellStyle name="SAPBEXstdData 14 3" xfId="4662" xr:uid="{ECAEF37D-AE91-4A13-ABB5-BF477A1DE180}"/>
    <cellStyle name="SAPBEXstdData 14 4" xfId="6131" xr:uid="{53A55A68-9603-41A2-9B86-7EE5C9B4BCDC}"/>
    <cellStyle name="SAPBEXstdData 14 5" xfId="7372" xr:uid="{A5766E06-5A31-44AF-828F-198D9C06E1F0}"/>
    <cellStyle name="SAPBEXstdData 14 6" xfId="8601" xr:uid="{09CED608-484C-4604-A20A-0DE14E9E4F5C}"/>
    <cellStyle name="SAPBEXstdData 14 7" xfId="9845" xr:uid="{B724D329-9674-488F-9656-2BE78DA117E4}"/>
    <cellStyle name="SAPBEXstdData 14 8" xfId="11075" xr:uid="{68E89C8D-4639-4AED-92F4-262649CB6204}"/>
    <cellStyle name="SAPBEXstdData 14 9" xfId="12159" xr:uid="{BF764375-208E-40A1-930C-B391CB94E4A5}"/>
    <cellStyle name="SAPBEXstdData 15" xfId="2063" xr:uid="{00000000-0005-0000-0000-000056090000}"/>
    <cellStyle name="SAPBEXstdData 15 10" xfId="13362" xr:uid="{464E8622-B0A8-4DAE-80BC-54A85CCF613C}"/>
    <cellStyle name="SAPBEXstdData 15 11" xfId="14446" xr:uid="{53E46AB3-EEF7-4155-B928-BDC04D908408}"/>
    <cellStyle name="SAPBEXstdData 15 12" xfId="15334" xr:uid="{EB4576CB-2467-474A-8060-57386052E832}"/>
    <cellStyle name="SAPBEXstdData 15 2" xfId="5756" xr:uid="{2800936A-5384-4AC4-93B4-8986B9B352FC}"/>
    <cellStyle name="SAPBEXstdData 15 2 10" xfId="15820" xr:uid="{2A7EA415-6DB4-4A10-A722-9B7881EA525C}"/>
    <cellStyle name="SAPBEXstdData 15 2 2" xfId="7221" xr:uid="{CB63939A-6767-484E-A1A7-3935A6672385}"/>
    <cellStyle name="SAPBEXstdData 15 2 3" xfId="8442" xr:uid="{EE9B19BD-D16E-42AD-B06E-E6CDB3DF6475}"/>
    <cellStyle name="SAPBEXstdData 15 2 4" xfId="9694" xr:uid="{9F7DDEF5-5C20-46FE-93F5-DB348FBA8492}"/>
    <cellStyle name="SAPBEXstdData 15 2 5" xfId="10928" xr:uid="{5364841D-95F6-4466-97AC-047F6ECE286E}"/>
    <cellStyle name="SAPBEXstdData 15 2 6" xfId="12087" xr:uid="{BCF6C7CF-CE6D-4477-A620-F812D934FE00}"/>
    <cellStyle name="SAPBEXstdData 15 2 7" xfId="13215" xr:uid="{35AEF0C4-049F-4A4D-916B-1C42ECA0E3D3}"/>
    <cellStyle name="SAPBEXstdData 15 2 8" xfId="14322" xr:uid="{010F0AD2-08AE-4401-9ACA-D543E0DBB7E0}"/>
    <cellStyle name="SAPBEXstdData 15 2 9" xfId="15228" xr:uid="{1F3000C2-9565-42F1-91BF-FE28378BC849}"/>
    <cellStyle name="SAPBEXstdData 15 3" xfId="4663" xr:uid="{935295F5-CB5B-404A-BDAD-E3A234BCD532}"/>
    <cellStyle name="SAPBEXstdData 15 4" xfId="6132" xr:uid="{0E10BC26-9638-4E33-8669-8F5924301985}"/>
    <cellStyle name="SAPBEXstdData 15 5" xfId="7373" xr:uid="{50A551C4-21DC-4E83-9B59-3E71442B8380}"/>
    <cellStyle name="SAPBEXstdData 15 6" xfId="8602" xr:uid="{E951BAFE-5C8E-4E55-9D96-33C8A944E2A2}"/>
    <cellStyle name="SAPBEXstdData 15 7" xfId="9846" xr:uid="{412F9648-A7AC-4C32-B4A4-C2D53B335576}"/>
    <cellStyle name="SAPBEXstdData 15 8" xfId="11076" xr:uid="{F6920A6E-4913-4694-BFCD-05C520C42BAB}"/>
    <cellStyle name="SAPBEXstdData 15 9" xfId="12160" xr:uid="{754971F6-0921-4256-8718-99320A872FBD}"/>
    <cellStyle name="SAPBEXstdData 16" xfId="2064" xr:uid="{00000000-0005-0000-0000-000057090000}"/>
    <cellStyle name="SAPBEXstdData 16 10" xfId="13363" xr:uid="{481A89CE-BB08-4234-9332-7B85F127C8EC}"/>
    <cellStyle name="SAPBEXstdData 16 11" xfId="14447" xr:uid="{693B24FA-B995-4398-AD1B-09FED25CC6B8}"/>
    <cellStyle name="SAPBEXstdData 16 12" xfId="15335" xr:uid="{512645CF-31E9-4A8F-B30E-E20D578A3D96}"/>
    <cellStyle name="SAPBEXstdData 16 2" xfId="5757" xr:uid="{B7915602-89AE-4E7D-8AF6-5F5166E65509}"/>
    <cellStyle name="SAPBEXstdData 16 2 10" xfId="15821" xr:uid="{D31644C4-D585-4697-8CDE-D588915E72A6}"/>
    <cellStyle name="SAPBEXstdData 16 2 2" xfId="7222" xr:uid="{F705AD94-0901-4C33-8CD3-CDE86EEF24D5}"/>
    <cellStyle name="SAPBEXstdData 16 2 3" xfId="8443" xr:uid="{BA2D5981-2971-4771-ADA9-3DA297D93AD4}"/>
    <cellStyle name="SAPBEXstdData 16 2 4" xfId="9695" xr:uid="{D9C9B816-5260-4F42-8974-402BCE48A621}"/>
    <cellStyle name="SAPBEXstdData 16 2 5" xfId="10929" xr:uid="{2FFB9491-CB93-4AC1-9432-8BA944CE7143}"/>
    <cellStyle name="SAPBEXstdData 16 2 6" xfId="12088" xr:uid="{7199088D-CBA3-4421-A850-1884C8B84CE7}"/>
    <cellStyle name="SAPBEXstdData 16 2 7" xfId="13216" xr:uid="{F5620FE1-3BDC-4A17-BAF3-395DA14A4D9F}"/>
    <cellStyle name="SAPBEXstdData 16 2 8" xfId="14323" xr:uid="{53376229-BFB9-4938-97E7-F582ED7DB96B}"/>
    <cellStyle name="SAPBEXstdData 16 2 9" xfId="15229" xr:uid="{E4BEFDB8-03DD-4B1F-A1C8-334C8823A9AA}"/>
    <cellStyle name="SAPBEXstdData 16 3" xfId="4664" xr:uid="{1129B30B-63C6-4982-9410-764679B9C464}"/>
    <cellStyle name="SAPBEXstdData 16 4" xfId="6133" xr:uid="{04E3C187-F688-4CB5-AF58-9108422027FE}"/>
    <cellStyle name="SAPBEXstdData 16 5" xfId="7374" xr:uid="{40AC4B23-2C8D-422D-8240-26CC6D904A26}"/>
    <cellStyle name="SAPBEXstdData 16 6" xfId="8603" xr:uid="{FE0BAF7A-692C-4AE7-B76B-F8696B6C1CBC}"/>
    <cellStyle name="SAPBEXstdData 16 7" xfId="9847" xr:uid="{57BBAC8C-AB83-4D82-A9B6-79A5BE1D5D25}"/>
    <cellStyle name="SAPBEXstdData 16 8" xfId="11077" xr:uid="{E3DA8915-CDB3-4029-B9F0-5DC166224FBC}"/>
    <cellStyle name="SAPBEXstdData 16 9" xfId="12161" xr:uid="{46746C84-BBE7-4593-9885-C10468C3C274}"/>
    <cellStyle name="SAPBEXstdData 17" xfId="2684" xr:uid="{00000000-0005-0000-0000-000058090000}"/>
    <cellStyle name="SAPBEXstdData 18" xfId="2762" xr:uid="{00000000-0005-0000-0000-000059090000}"/>
    <cellStyle name="SAPBEXstdData 19" xfId="2773" xr:uid="{BB075A78-0CAA-406F-B2F0-867BB31321BF}"/>
    <cellStyle name="SAPBEXstdData 2" xfId="2065" xr:uid="{00000000-0005-0000-0000-00005A090000}"/>
    <cellStyle name="SAPBEXstdData 2 10" xfId="12162" xr:uid="{B2FE676D-19AA-4DA8-8189-E0ABA6F16084}"/>
    <cellStyle name="SAPBEXstdData 2 11" xfId="13364" xr:uid="{7A064E4F-FAF4-4187-ACA8-48B7B8EFD45A}"/>
    <cellStyle name="SAPBEXstdData 2 12" xfId="14448" xr:uid="{311A79C1-CA78-4492-8C40-9580ECE36D4E}"/>
    <cellStyle name="SAPBEXstdData 2 13" xfId="15336" xr:uid="{D0F0805A-1434-42CE-BC45-A4EB7DBA5649}"/>
    <cellStyle name="SAPBEXstdData 2 2" xfId="2066" xr:uid="{00000000-0005-0000-0000-00005B090000}"/>
    <cellStyle name="SAPBEXstdData 2 2 10" xfId="13365" xr:uid="{37838AAF-5BEC-45C8-AB88-7CECE4FB3CC0}"/>
    <cellStyle name="SAPBEXstdData 2 2 11" xfId="14449" xr:uid="{B92CC554-1195-4402-A4A0-077C9386BC23}"/>
    <cellStyle name="SAPBEXstdData 2 2 12" xfId="15337" xr:uid="{ADCD7C83-04E1-45DD-BCFC-C72B4F9BD566}"/>
    <cellStyle name="SAPBEXstdData 2 2 2" xfId="2067" xr:uid="{00000000-0005-0000-0000-00005C090000}"/>
    <cellStyle name="SAPBEXstdData 2 2 2 10" xfId="13366" xr:uid="{993AD438-86EB-44BB-823C-83A90372D553}"/>
    <cellStyle name="SAPBEXstdData 2 2 2 11" xfId="14450" xr:uid="{6AE21CEC-A09D-4006-80A8-D7F63D586207}"/>
    <cellStyle name="SAPBEXstdData 2 2 2 12" xfId="15338" xr:uid="{6EE9BEF1-E914-4D33-93CD-A92C9E81598F}"/>
    <cellStyle name="SAPBEXstdData 2 2 2 2" xfId="5759" xr:uid="{B7E2EBC4-770D-467C-A00A-02E2B2DEB5DD}"/>
    <cellStyle name="SAPBEXstdData 2 2 2 2 10" xfId="15823" xr:uid="{70D5FA67-F6B0-4122-8440-873970674191}"/>
    <cellStyle name="SAPBEXstdData 2 2 2 2 2" xfId="7224" xr:uid="{50145A5D-B345-4A07-A8EC-746FE93280E3}"/>
    <cellStyle name="SAPBEXstdData 2 2 2 2 3" xfId="8445" xr:uid="{6D60FF21-025B-471F-90FA-82F4B964A155}"/>
    <cellStyle name="SAPBEXstdData 2 2 2 2 4" xfId="9697" xr:uid="{47CEE9DB-27EC-4DC9-93CF-DAC3B7F5AC16}"/>
    <cellStyle name="SAPBEXstdData 2 2 2 2 5" xfId="10931" xr:uid="{7A88DD60-333B-4740-9BE7-7E828E690CD0}"/>
    <cellStyle name="SAPBEXstdData 2 2 2 2 6" xfId="12090" xr:uid="{AE327493-74CE-44F4-8DB8-4E5E648F479B}"/>
    <cellStyle name="SAPBEXstdData 2 2 2 2 7" xfId="13218" xr:uid="{E0E78DBB-D212-4CD3-80AE-236B893CF478}"/>
    <cellStyle name="SAPBEXstdData 2 2 2 2 8" xfId="14325" xr:uid="{C31247C6-0103-40D4-87BB-14293F6AAB53}"/>
    <cellStyle name="SAPBEXstdData 2 2 2 2 9" xfId="15231" xr:uid="{AE4EB367-CDB1-445E-88F1-17927F58CF53}"/>
    <cellStyle name="SAPBEXstdData 2 2 2 3" xfId="4667" xr:uid="{9453CA42-5FE2-40A6-8DE3-F484D16229F7}"/>
    <cellStyle name="SAPBEXstdData 2 2 2 4" xfId="6136" xr:uid="{E1821812-2735-45BF-BF6D-9F404E0251AE}"/>
    <cellStyle name="SAPBEXstdData 2 2 2 5" xfId="7377" xr:uid="{0CA44C47-8BFB-4EE9-902B-0EA9639E5C7B}"/>
    <cellStyle name="SAPBEXstdData 2 2 2 6" xfId="8606" xr:uid="{C7F62E67-F166-48EA-8904-5F73C0A9F245}"/>
    <cellStyle name="SAPBEXstdData 2 2 2 7" xfId="9850" xr:uid="{ED26BC8F-3BD1-46E8-AC66-76826A91BF2D}"/>
    <cellStyle name="SAPBEXstdData 2 2 2 8" xfId="11080" xr:uid="{C5E9B8F4-F2E7-474F-87BB-1F5149E7F736}"/>
    <cellStyle name="SAPBEXstdData 2 2 2 9" xfId="12164" xr:uid="{33E9FF9D-CB34-46C1-97A7-3E6A3EBFB250}"/>
    <cellStyle name="SAPBEXstdData 2 2 3" xfId="4666" xr:uid="{62E82974-CD48-460C-B561-D09DD173BDFE}"/>
    <cellStyle name="SAPBEXstdData 2 2 4" xfId="6135" xr:uid="{4B091351-BF2B-4AA2-957F-758EB14479FD}"/>
    <cellStyle name="SAPBEXstdData 2 2 5" xfId="7376" xr:uid="{7AC3588C-CF40-4A93-B632-6E585A12F160}"/>
    <cellStyle name="SAPBEXstdData 2 2 6" xfId="8605" xr:uid="{7820A9E9-38BE-40C2-89BD-71A1E8D36097}"/>
    <cellStyle name="SAPBEXstdData 2 2 7" xfId="9849" xr:uid="{200B3D30-25A3-44D5-BC83-23AA7922DEC6}"/>
    <cellStyle name="SAPBEXstdData 2 2 8" xfId="11079" xr:uid="{20B94F8E-B669-4D3B-873E-B388BACCAE0E}"/>
    <cellStyle name="SAPBEXstdData 2 2 9" xfId="12163" xr:uid="{587A55B2-6289-4963-A611-51BFE17CEE4F}"/>
    <cellStyle name="SAPBEXstdData 2 3" xfId="5758" xr:uid="{5F6D9FE9-9498-481D-A498-D0FD4F096BA7}"/>
    <cellStyle name="SAPBEXstdData 2 3 10" xfId="15822" xr:uid="{5852EDF7-0C4A-4D81-8D6E-5010DBCD80F7}"/>
    <cellStyle name="SAPBEXstdData 2 3 2" xfId="7223" xr:uid="{0F662206-F319-453C-B7BB-D1D5F0E6EFD8}"/>
    <cellStyle name="SAPBEXstdData 2 3 3" xfId="8444" xr:uid="{88F77CBF-9D66-46E2-9241-ED96B90FFEBF}"/>
    <cellStyle name="SAPBEXstdData 2 3 4" xfId="9696" xr:uid="{14119D20-1B2A-4B0F-AA96-931385C8382A}"/>
    <cellStyle name="SAPBEXstdData 2 3 5" xfId="10930" xr:uid="{8E0660FB-0845-4A50-81C1-13AA7F7651CD}"/>
    <cellStyle name="SAPBEXstdData 2 3 6" xfId="12089" xr:uid="{C67FA333-73E6-40D5-9D1B-28B6D17FB58D}"/>
    <cellStyle name="SAPBEXstdData 2 3 7" xfId="13217" xr:uid="{77FD5C92-1F5B-4958-BF0C-6665D6AF8FC9}"/>
    <cellStyle name="SAPBEXstdData 2 3 8" xfId="14324" xr:uid="{8C590934-450D-4834-A00A-F7BA35DDB55A}"/>
    <cellStyle name="SAPBEXstdData 2 3 9" xfId="15230" xr:uid="{376C9BCB-C62D-46DF-825B-9C5B239EF3CF}"/>
    <cellStyle name="SAPBEXstdData 2 4" xfId="4665" xr:uid="{6745020D-9D9A-4C52-B5D9-8088FC3E640B}"/>
    <cellStyle name="SAPBEXstdData 2 5" xfId="6134" xr:uid="{0C33B222-2934-4A9A-A07A-4FEBF28D2FF2}"/>
    <cellStyle name="SAPBEXstdData 2 6" xfId="7375" xr:uid="{A374239C-68AF-4D84-B17F-E44F60FC04B6}"/>
    <cellStyle name="SAPBEXstdData 2 7" xfId="8604" xr:uid="{EB9BA84D-8C71-4E04-B787-308FF78DBD91}"/>
    <cellStyle name="SAPBEXstdData 2 8" xfId="9848" xr:uid="{306CAA7E-C16D-4273-853B-F495287A57CA}"/>
    <cellStyle name="SAPBEXstdData 2 9" xfId="11078" xr:uid="{BA5A9613-0202-4E83-B1C8-E5F77FEE3D9A}"/>
    <cellStyle name="SAPBEXstdData 20" xfId="2818" xr:uid="{CFDCA3B1-3ACB-4E17-8529-75445CBD8BBD}"/>
    <cellStyle name="SAPBEXstdData 21" xfId="2827" xr:uid="{1317A729-7228-478A-8A1F-8E2F4419AF50}"/>
    <cellStyle name="SAPBEXstdData 22" xfId="2904" xr:uid="{30D2ECAB-BF4B-4589-9659-FFD79D82B1AA}"/>
    <cellStyle name="SAPBEXstdData 23" xfId="2948" xr:uid="{A2044744-2108-433D-A5A4-442AE437D556}"/>
    <cellStyle name="SAPBEXstdData 24" xfId="2992" xr:uid="{411D4D94-5869-4114-B11F-164E96BE8761}"/>
    <cellStyle name="SAPBEXstdData 25" xfId="3160" xr:uid="{A401C66B-BE2E-4833-B11F-3AD944B69250}"/>
    <cellStyle name="SAPBEXstdData 26" xfId="4785" xr:uid="{97B2D25F-F995-4DF3-919B-3B0F8341053B}"/>
    <cellStyle name="SAPBEXstdData 27" xfId="6269" xr:uid="{AA64D60B-E6FC-4A94-9F6F-22819EF308C5}"/>
    <cellStyle name="SAPBEXstdData 28" xfId="7488" xr:uid="{32847E91-8E5D-413C-8B02-A525C63A26F5}"/>
    <cellStyle name="SAPBEXstdData 29" xfId="9134" xr:uid="{F81D3689-8889-465B-9BF7-469183B434A9}"/>
    <cellStyle name="SAPBEXstdData 3" xfId="2068" xr:uid="{00000000-0005-0000-0000-00005D090000}"/>
    <cellStyle name="SAPBEXstdData 3 10" xfId="13367" xr:uid="{19A1E355-139F-4A45-8D65-93A8DECF73B0}"/>
    <cellStyle name="SAPBEXstdData 3 11" xfId="14451" xr:uid="{0194A1B3-86DB-4554-AD8E-0D366582EF6B}"/>
    <cellStyle name="SAPBEXstdData 3 12" xfId="15339" xr:uid="{15497EE9-D0D1-40E5-9ED4-B0CFD881F27B}"/>
    <cellStyle name="SAPBEXstdData 3 2" xfId="5760" xr:uid="{B4F8BF67-5B2B-4401-B357-216DB5B08C83}"/>
    <cellStyle name="SAPBEXstdData 3 2 10" xfId="15824" xr:uid="{DDED1D07-A92C-4594-8334-DD18DEFB7081}"/>
    <cellStyle name="SAPBEXstdData 3 2 2" xfId="7225" xr:uid="{E04ACE62-A447-4DA3-973E-30C19491DB35}"/>
    <cellStyle name="SAPBEXstdData 3 2 3" xfId="8446" xr:uid="{130D4680-ACCA-4D48-8994-382007597184}"/>
    <cellStyle name="SAPBEXstdData 3 2 4" xfId="9698" xr:uid="{CA83AE4C-C94D-4DDF-9142-7D04403D16D1}"/>
    <cellStyle name="SAPBEXstdData 3 2 5" xfId="10932" xr:uid="{ACF4573C-1BFF-4D91-9A89-73C315F54CDF}"/>
    <cellStyle name="SAPBEXstdData 3 2 6" xfId="12091" xr:uid="{CC891B10-1CBF-4DB3-8C27-E8A38F939943}"/>
    <cellStyle name="SAPBEXstdData 3 2 7" xfId="13219" xr:uid="{A5EDF3E2-54FF-4116-A2ED-9DDF164BB9DE}"/>
    <cellStyle name="SAPBEXstdData 3 2 8" xfId="14326" xr:uid="{CD42B19C-2892-43CC-A58A-7D94C3A0384B}"/>
    <cellStyle name="SAPBEXstdData 3 2 9" xfId="15232" xr:uid="{FF622712-29FF-43F0-ACE9-A647328A02C6}"/>
    <cellStyle name="SAPBEXstdData 3 3" xfId="4668" xr:uid="{0B94A449-EBF9-4E25-B5BA-C9E17534C50B}"/>
    <cellStyle name="SAPBEXstdData 3 4" xfId="6137" xr:uid="{0257D86F-9256-47F6-B870-964C84166405}"/>
    <cellStyle name="SAPBEXstdData 3 5" xfId="7378" xr:uid="{751E476A-CEFE-4A50-8439-9BE944C91E13}"/>
    <cellStyle name="SAPBEXstdData 3 6" xfId="8607" xr:uid="{162FF7D4-0873-47F7-8639-1C18B4B66DC8}"/>
    <cellStyle name="SAPBEXstdData 3 7" xfId="9851" xr:uid="{066E354B-5F6D-4393-BB7D-555FD31BB381}"/>
    <cellStyle name="SAPBEXstdData 3 8" xfId="11081" xr:uid="{8D844745-CE7D-4157-90D7-1538C4A6548E}"/>
    <cellStyle name="SAPBEXstdData 3 9" xfId="12165" xr:uid="{340DF609-9DC7-44CD-8624-650CAC3FF503}"/>
    <cellStyle name="SAPBEXstdData 30" xfId="10379" xr:uid="{3FE8B383-F962-44AD-84FD-77B5B04FA9AA}"/>
    <cellStyle name="SAPBEXstdData 31" xfId="11552" xr:uid="{0815A63D-05DC-441E-A068-7C9E084C94EF}"/>
    <cellStyle name="SAPBEXstdData 32" xfId="12666" xr:uid="{7ED8C1C4-7338-4D41-9A27-51679A88E27A}"/>
    <cellStyle name="SAPBEXstdData 33" xfId="13490" xr:uid="{5CC7B7B6-9C4D-4567-AFFE-8152A6D679FC}"/>
    <cellStyle name="SAPBEXstdData 34" xfId="14770" xr:uid="{17316896-FF0A-4855-8E36-EE431C16E763}"/>
    <cellStyle name="SAPBEXstdData 35" xfId="15903" xr:uid="{3F5B4BDF-2883-4A17-9E64-F00B41DF9544}"/>
    <cellStyle name="SAPBEXstdData 4" xfId="2069" xr:uid="{00000000-0005-0000-0000-00005E090000}"/>
    <cellStyle name="SAPBEXstdData 4 10" xfId="13368" xr:uid="{5DD12C9D-0478-4BC9-858E-4D7AA3696EDA}"/>
    <cellStyle name="SAPBEXstdData 4 11" xfId="14452" xr:uid="{99705D0F-02A4-45D0-8C37-9D9443548B28}"/>
    <cellStyle name="SAPBEXstdData 4 12" xfId="15340" xr:uid="{B867E21E-3EE6-407D-BCE5-5CB23F0CDC33}"/>
    <cellStyle name="SAPBEXstdData 4 2" xfId="5761" xr:uid="{E77345F2-39FD-4E67-A23E-0F61A526D907}"/>
    <cellStyle name="SAPBEXstdData 4 2 10" xfId="15825" xr:uid="{22A01132-465A-4912-BB05-742CA096CD09}"/>
    <cellStyle name="SAPBEXstdData 4 2 2" xfId="7226" xr:uid="{A2DD0489-F59F-4471-A83D-8E938EAF00B4}"/>
    <cellStyle name="SAPBEXstdData 4 2 3" xfId="8447" xr:uid="{5467F66B-49D8-4DC5-8079-13BFF3DFCF49}"/>
    <cellStyle name="SAPBEXstdData 4 2 4" xfId="9699" xr:uid="{A32D7533-666D-42E0-B665-FBF983731C9C}"/>
    <cellStyle name="SAPBEXstdData 4 2 5" xfId="10933" xr:uid="{CCE7D2EF-CF28-445C-A249-3492714A2B83}"/>
    <cellStyle name="SAPBEXstdData 4 2 6" xfId="12092" xr:uid="{995C71ED-6796-4EDA-99AF-DCA072A192B9}"/>
    <cellStyle name="SAPBEXstdData 4 2 7" xfId="13220" xr:uid="{7D76527D-409F-4A8F-A44C-22DAAC83BFD9}"/>
    <cellStyle name="SAPBEXstdData 4 2 8" xfId="14327" xr:uid="{66426E29-FAA8-4CE6-BB78-ED6460DF622B}"/>
    <cellStyle name="SAPBEXstdData 4 2 9" xfId="15233" xr:uid="{CC7129C7-BB39-4CFD-B70B-0FA080635B84}"/>
    <cellStyle name="SAPBEXstdData 4 3" xfId="4669" xr:uid="{3DE19C56-5730-4B2E-8C12-CADC230E7B2D}"/>
    <cellStyle name="SAPBEXstdData 4 4" xfId="6138" xr:uid="{2F086DF1-BE67-4F12-988F-BE62B8174716}"/>
    <cellStyle name="SAPBEXstdData 4 5" xfId="7379" xr:uid="{CDAB53A7-A1C9-407A-93FF-B6C966D4BB9A}"/>
    <cellStyle name="SAPBEXstdData 4 6" xfId="8608" xr:uid="{C624F2D1-E9FA-4E7E-B060-22B6587CC556}"/>
    <cellStyle name="SAPBEXstdData 4 7" xfId="9852" xr:uid="{CCC20B25-6ECD-45BA-9366-9103E8A473CB}"/>
    <cellStyle name="SAPBEXstdData 4 8" xfId="11082" xr:uid="{AF883381-38CE-4747-9EFF-C6BED5036D06}"/>
    <cellStyle name="SAPBEXstdData 4 9" xfId="12166" xr:uid="{DA9D732E-D8DD-4841-A389-735136811147}"/>
    <cellStyle name="SAPBEXstdData 5" xfId="2070" xr:uid="{00000000-0005-0000-0000-00005F090000}"/>
    <cellStyle name="SAPBEXstdData 5 10" xfId="13369" xr:uid="{E7B45AB9-CCCE-41E8-94A9-33B94AC985F6}"/>
    <cellStyle name="SAPBEXstdData 5 11" xfId="14453" xr:uid="{47E2A675-D945-4A4B-A2EF-FA3DF8FA05B5}"/>
    <cellStyle name="SAPBEXstdData 5 12" xfId="15341" xr:uid="{475ACB6B-C18B-4DC6-9696-237984742FF5}"/>
    <cellStyle name="SAPBEXstdData 5 2" xfId="5762" xr:uid="{89E6F377-655D-4326-A541-9EBC2D342700}"/>
    <cellStyle name="SAPBEXstdData 5 2 10" xfId="15826" xr:uid="{54D07241-D9D7-462C-BEE4-EB089BF4D492}"/>
    <cellStyle name="SAPBEXstdData 5 2 2" xfId="7227" xr:uid="{49787FF4-7E4D-4B4E-BD13-372FD45FFBE6}"/>
    <cellStyle name="SAPBEXstdData 5 2 3" xfId="8448" xr:uid="{61110577-2E06-49BC-84DC-2F6DE85CD3D8}"/>
    <cellStyle name="SAPBEXstdData 5 2 4" xfId="9700" xr:uid="{A4916F76-2AAA-4BBF-8F11-B55519A71308}"/>
    <cellStyle name="SAPBEXstdData 5 2 5" xfId="10934" xr:uid="{B5D91F48-005B-4D7B-BF14-5CB8C3162D6A}"/>
    <cellStyle name="SAPBEXstdData 5 2 6" xfId="12093" xr:uid="{848FBC8F-81BB-4DF1-A21B-9CB6ED32E3DE}"/>
    <cellStyle name="SAPBEXstdData 5 2 7" xfId="13221" xr:uid="{755E8830-277D-468E-B24C-095EB28162C4}"/>
    <cellStyle name="SAPBEXstdData 5 2 8" xfId="14328" xr:uid="{03A64A4C-8F91-45B8-8DFB-9367F57B5B1B}"/>
    <cellStyle name="SAPBEXstdData 5 2 9" xfId="15234" xr:uid="{B5B551DF-823C-448C-AD9D-F2B216FD3BF8}"/>
    <cellStyle name="SAPBEXstdData 5 3" xfId="4670" xr:uid="{B59717A4-B200-4100-AFC1-F981F8CD574A}"/>
    <cellStyle name="SAPBEXstdData 5 4" xfId="6139" xr:uid="{D027F1C3-A4EB-44A0-B4E5-AC4466260B92}"/>
    <cellStyle name="SAPBEXstdData 5 5" xfId="7380" xr:uid="{A3844837-8E84-45B9-B34D-F4E772E68C0A}"/>
    <cellStyle name="SAPBEXstdData 5 6" xfId="8609" xr:uid="{49D194EB-E381-4EA3-9D02-8080836E8A92}"/>
    <cellStyle name="SAPBEXstdData 5 7" xfId="9853" xr:uid="{27DCF16F-A379-4EA4-906F-554C15ADE334}"/>
    <cellStyle name="SAPBEXstdData 5 8" xfId="11083" xr:uid="{E0E46BCE-D0E6-42CA-9EA3-09F13E3208E1}"/>
    <cellStyle name="SAPBEXstdData 5 9" xfId="12167" xr:uid="{291CCDDE-B8A8-4531-A8AC-71528AE73373}"/>
    <cellStyle name="SAPBEXstdData 6" xfId="2071" xr:uid="{00000000-0005-0000-0000-000060090000}"/>
    <cellStyle name="SAPBEXstdData 6 10" xfId="13370" xr:uid="{12713A81-F265-4DAD-AEB0-B9760B3DB2B4}"/>
    <cellStyle name="SAPBEXstdData 6 11" xfId="14454" xr:uid="{E7E8A960-300E-4DF9-B76F-990B961A51F1}"/>
    <cellStyle name="SAPBEXstdData 6 12" xfId="15342" xr:uid="{99054FB5-595B-418E-BDF7-D6FD340173E0}"/>
    <cellStyle name="SAPBEXstdData 6 2" xfId="5763" xr:uid="{BB7F73E6-9ED5-4C80-A975-B07E306CE965}"/>
    <cellStyle name="SAPBEXstdData 6 2 10" xfId="15827" xr:uid="{5A6C3D6E-D4C8-4BF3-B30F-4E787DFBFB1C}"/>
    <cellStyle name="SAPBEXstdData 6 2 2" xfId="7228" xr:uid="{1FA0AFBB-DEFD-48D7-BCF7-85ACC396734C}"/>
    <cellStyle name="SAPBEXstdData 6 2 3" xfId="8449" xr:uid="{1E42DD09-3726-4E65-BDB0-F4D19B9E9322}"/>
    <cellStyle name="SAPBEXstdData 6 2 4" xfId="9701" xr:uid="{C1597CA5-8E87-4CBB-B3A7-62CB5ED50FD8}"/>
    <cellStyle name="SAPBEXstdData 6 2 5" xfId="10935" xr:uid="{4909C35C-AD59-4CA1-8B76-F7C706ACD2CF}"/>
    <cellStyle name="SAPBEXstdData 6 2 6" xfId="12094" xr:uid="{A0EFE571-ED2F-4013-B109-CF1EDE7D7B4D}"/>
    <cellStyle name="SAPBEXstdData 6 2 7" xfId="13222" xr:uid="{D53B748E-3910-4119-95E0-67AA99F00EB4}"/>
    <cellStyle name="SAPBEXstdData 6 2 8" xfId="14329" xr:uid="{E6D969E3-A208-4305-8B74-8F897A59E3C1}"/>
    <cellStyle name="SAPBEXstdData 6 2 9" xfId="15235" xr:uid="{0E8B5882-FB88-412C-A036-60384B4F5D3A}"/>
    <cellStyle name="SAPBEXstdData 6 3" xfId="4671" xr:uid="{0EDDDCE1-52AC-4CD0-8740-232EF01A3DA2}"/>
    <cellStyle name="SAPBEXstdData 6 4" xfId="6140" xr:uid="{FDC91033-F202-4A7F-9D8F-24E0DFE38767}"/>
    <cellStyle name="SAPBEXstdData 6 5" xfId="7381" xr:uid="{887B00F7-B249-4A07-A3BD-5E9BCC9FD2E8}"/>
    <cellStyle name="SAPBEXstdData 6 6" xfId="8610" xr:uid="{EA965DA2-120B-4B9B-A51E-B4560617E07D}"/>
    <cellStyle name="SAPBEXstdData 6 7" xfId="9854" xr:uid="{C5412CDE-5147-46D0-82D8-04EE8666CB90}"/>
    <cellStyle name="SAPBEXstdData 6 8" xfId="11084" xr:uid="{A37C40D2-CFBF-4F48-9552-6A38ACCBE5DF}"/>
    <cellStyle name="SAPBEXstdData 6 9" xfId="12168" xr:uid="{C44EBA2E-5632-4776-B603-9ACE9A3F8FCC}"/>
    <cellStyle name="SAPBEXstdData 7" xfId="2072" xr:uid="{00000000-0005-0000-0000-000061090000}"/>
    <cellStyle name="SAPBEXstdData 7 10" xfId="13371" xr:uid="{11C1FF76-C054-4EDF-85B7-A1446DE1D583}"/>
    <cellStyle name="SAPBEXstdData 7 11" xfId="14455" xr:uid="{4571CEC5-1BAE-4632-BF1B-6104EE43DB60}"/>
    <cellStyle name="SAPBEXstdData 7 12" xfId="15343" xr:uid="{0D802CAA-E9BB-4A71-BB2B-7C999C16C57E}"/>
    <cellStyle name="SAPBEXstdData 7 2" xfId="5764" xr:uid="{9F0D3A56-7DB3-45DC-A6DA-3DB54FE9D1ED}"/>
    <cellStyle name="SAPBEXstdData 7 2 10" xfId="15828" xr:uid="{C458BDA7-716B-415B-816F-7EBADA1218F9}"/>
    <cellStyle name="SAPBEXstdData 7 2 2" xfId="7229" xr:uid="{8717E24B-8306-4B81-96C1-16B95B1D64F8}"/>
    <cellStyle name="SAPBEXstdData 7 2 3" xfId="8450" xr:uid="{990E3602-EF3A-4DA3-B495-615D2A85803C}"/>
    <cellStyle name="SAPBEXstdData 7 2 4" xfId="9702" xr:uid="{4539EB14-51BF-46CF-A14E-11C86D0203F5}"/>
    <cellStyle name="SAPBEXstdData 7 2 5" xfId="10936" xr:uid="{FE6C904A-321A-457E-9F50-380F3D58538C}"/>
    <cellStyle name="SAPBEXstdData 7 2 6" xfId="12095" xr:uid="{208F4FF0-C53F-47B7-A7BF-E9571F76C16D}"/>
    <cellStyle name="SAPBEXstdData 7 2 7" xfId="13223" xr:uid="{A3DEE20B-2BDD-4989-94D5-089476B0F9AF}"/>
    <cellStyle name="SAPBEXstdData 7 2 8" xfId="14330" xr:uid="{837FF39C-1F4F-4219-BC8D-A23641D5DD0B}"/>
    <cellStyle name="SAPBEXstdData 7 2 9" xfId="15236" xr:uid="{298971F8-E1DB-423F-9DB7-E856320C91F5}"/>
    <cellStyle name="SAPBEXstdData 7 3" xfId="4672" xr:uid="{4899D166-F0FE-4252-8753-DEA47208CD85}"/>
    <cellStyle name="SAPBEXstdData 7 4" xfId="6141" xr:uid="{065B7A01-14D6-45C5-B17E-EF0E35DB5857}"/>
    <cellStyle name="SAPBEXstdData 7 5" xfId="7382" xr:uid="{3853D929-7C15-41D4-8FD0-14D021B3CEE0}"/>
    <cellStyle name="SAPBEXstdData 7 6" xfId="8611" xr:uid="{C972DFD4-18C6-4A8B-8E1B-68464A30D7BD}"/>
    <cellStyle name="SAPBEXstdData 7 7" xfId="9855" xr:uid="{8FBC0846-4718-42A8-B767-FF117585FB2E}"/>
    <cellStyle name="SAPBEXstdData 7 8" xfId="11085" xr:uid="{70CE07A5-A0B8-430C-B94E-7502518F6410}"/>
    <cellStyle name="SAPBEXstdData 7 9" xfId="12169" xr:uid="{20B2487C-E833-48AC-8624-752236EA4548}"/>
    <cellStyle name="SAPBEXstdData 8" xfId="2073" xr:uid="{00000000-0005-0000-0000-000062090000}"/>
    <cellStyle name="SAPBEXstdData 8 10" xfId="13372" xr:uid="{9E738440-0CA1-494D-ADF3-4F8CE71F61EE}"/>
    <cellStyle name="SAPBEXstdData 8 11" xfId="14456" xr:uid="{6A96ACCD-E51D-4702-8F7F-08FC7F3D5B92}"/>
    <cellStyle name="SAPBEXstdData 8 12" xfId="15344" xr:uid="{8B05CAF9-BBFD-4BC7-B21B-BAEBAB108F5C}"/>
    <cellStyle name="SAPBEXstdData 8 2" xfId="5765" xr:uid="{C33216A0-BBD0-481F-9DC7-215357DF1FF1}"/>
    <cellStyle name="SAPBEXstdData 8 2 10" xfId="15829" xr:uid="{4C0564BD-9E3D-4A3B-9026-D1E40D6E306E}"/>
    <cellStyle name="SAPBEXstdData 8 2 2" xfId="7230" xr:uid="{8A0067DF-F757-4493-AA34-F6E3E6348CED}"/>
    <cellStyle name="SAPBEXstdData 8 2 3" xfId="8451" xr:uid="{E84B7678-2D91-4458-8B63-21B221DE7949}"/>
    <cellStyle name="SAPBEXstdData 8 2 4" xfId="9703" xr:uid="{6CD585D7-88B7-4D90-8EAA-96A04ABE1508}"/>
    <cellStyle name="SAPBEXstdData 8 2 5" xfId="10937" xr:uid="{A42F3BAB-5DB4-4532-B675-A308961A827F}"/>
    <cellStyle name="SAPBEXstdData 8 2 6" xfId="12096" xr:uid="{E37076FC-6C25-403C-9E5F-F0A69A432393}"/>
    <cellStyle name="SAPBEXstdData 8 2 7" xfId="13224" xr:uid="{A95CF9F4-51BB-474F-9BBA-3DD0F14AA0F3}"/>
    <cellStyle name="SAPBEXstdData 8 2 8" xfId="14331" xr:uid="{34387415-A7B5-4F6D-B2EF-5DD6FD90EAFE}"/>
    <cellStyle name="SAPBEXstdData 8 2 9" xfId="15237" xr:uid="{7A71D3CC-3072-448E-9999-84C99EDDB8D4}"/>
    <cellStyle name="SAPBEXstdData 8 3" xfId="4673" xr:uid="{6C3C8788-0CFB-44DF-8000-5097E132945C}"/>
    <cellStyle name="SAPBEXstdData 8 4" xfId="6142" xr:uid="{B7ABBB52-A362-4F4B-9BEB-9C16A16629EF}"/>
    <cellStyle name="SAPBEXstdData 8 5" xfId="7383" xr:uid="{0F455EB5-E9A9-40E3-AD11-8DF08E507913}"/>
    <cellStyle name="SAPBEXstdData 8 6" xfId="8612" xr:uid="{9B6AC172-9FBC-4608-8BD0-C854BD78BCF8}"/>
    <cellStyle name="SAPBEXstdData 8 7" xfId="9856" xr:uid="{549BB354-740E-49E8-802D-8823B7DB1E44}"/>
    <cellStyle name="SAPBEXstdData 8 8" xfId="11086" xr:uid="{E5A585BB-9DAC-4BDB-830C-9556EAA6711C}"/>
    <cellStyle name="SAPBEXstdData 8 9" xfId="12170" xr:uid="{798A8DC8-ABDF-4C58-A168-3951B20CB903}"/>
    <cellStyle name="SAPBEXstdData 9" xfId="2074" xr:uid="{00000000-0005-0000-0000-000063090000}"/>
    <cellStyle name="SAPBEXstdData 9 10" xfId="13373" xr:uid="{CACFA8F0-A9B7-4625-B127-F9A68F6487AE}"/>
    <cellStyle name="SAPBEXstdData 9 11" xfId="14457" xr:uid="{89D32C61-12F4-4426-BBA0-A20AD06F3D39}"/>
    <cellStyle name="SAPBEXstdData 9 12" xfId="15345" xr:uid="{CF810860-4A54-41D8-B7F7-817E65A45BF7}"/>
    <cellStyle name="SAPBEXstdData 9 2" xfId="5766" xr:uid="{4B7BA6B8-00D3-4F95-85E5-88F7955C2981}"/>
    <cellStyle name="SAPBEXstdData 9 2 10" xfId="15830" xr:uid="{4BC62A0F-02B4-4A21-A6A7-1C0CCC88937E}"/>
    <cellStyle name="SAPBEXstdData 9 2 2" xfId="7231" xr:uid="{5E3A4186-669F-4FA2-A5AB-1155CB0BC10E}"/>
    <cellStyle name="SAPBEXstdData 9 2 3" xfId="8452" xr:uid="{57772D13-6091-414B-BBC7-942EEED2172A}"/>
    <cellStyle name="SAPBEXstdData 9 2 4" xfId="9704" xr:uid="{4B1DEEFD-ABD9-4B6F-B6E8-CDCEF61DA967}"/>
    <cellStyle name="SAPBEXstdData 9 2 5" xfId="10938" xr:uid="{269327CB-8E3D-490A-8517-0CA968EE2010}"/>
    <cellStyle name="SAPBEXstdData 9 2 6" xfId="12097" xr:uid="{50302F40-4B04-4589-AFBB-92121DFD128B}"/>
    <cellStyle name="SAPBEXstdData 9 2 7" xfId="13225" xr:uid="{64D8AABD-FFB3-47C3-8502-4F76452FB91C}"/>
    <cellStyle name="SAPBEXstdData 9 2 8" xfId="14332" xr:uid="{F9FB8045-24A0-4E0E-A85B-B7852D10D129}"/>
    <cellStyle name="SAPBEXstdData 9 2 9" xfId="15238" xr:uid="{5D45FFDC-DD84-428A-AFED-D39FE7FD8449}"/>
    <cellStyle name="SAPBEXstdData 9 3" xfId="4674" xr:uid="{10A6E025-185C-43E4-9F9E-AD060AAA2EAD}"/>
    <cellStyle name="SAPBEXstdData 9 4" xfId="6143" xr:uid="{3473AFBE-BD4C-42B7-BC79-2F54C7C01935}"/>
    <cellStyle name="SAPBEXstdData 9 5" xfId="7384" xr:uid="{87199EAC-CE9E-4CB7-B018-011F90ADD723}"/>
    <cellStyle name="SAPBEXstdData 9 6" xfId="8613" xr:uid="{9BF84FCF-7427-44B7-9B62-C6DFCE076E95}"/>
    <cellStyle name="SAPBEXstdData 9 7" xfId="9857" xr:uid="{F7FF0D04-B752-4FDD-9E8F-5B86F6CCF28C}"/>
    <cellStyle name="SAPBEXstdData 9 8" xfId="11087" xr:uid="{4309CB95-D641-4C52-9088-15568BB84C6A}"/>
    <cellStyle name="SAPBEXstdData 9 9" xfId="12171" xr:uid="{32CA4B08-B2EE-470D-A3C6-8BE44A947A10}"/>
    <cellStyle name="SAPBEXstdData_gxaccion, 68" xfId="2075" xr:uid="{00000000-0005-0000-0000-000064090000}"/>
    <cellStyle name="SAPBEXstdDataEmph" xfId="2076" xr:uid="{00000000-0005-0000-0000-000065090000}"/>
    <cellStyle name="SAPBEXstdDataEmph 10" xfId="2077" xr:uid="{00000000-0005-0000-0000-000066090000}"/>
    <cellStyle name="SAPBEXstdDataEmph 10 10" xfId="13375" xr:uid="{0980601D-F457-4084-844E-2C7FD572FA33}"/>
    <cellStyle name="SAPBEXstdDataEmph 10 11" xfId="14459" xr:uid="{678901B1-D69A-46FD-A6DC-8705CE854214}"/>
    <cellStyle name="SAPBEXstdDataEmph 10 12" xfId="15347" xr:uid="{10006ED9-49D1-4E99-BD1D-9769C021A40B}"/>
    <cellStyle name="SAPBEXstdDataEmph 10 2" xfId="5767" xr:uid="{35C7D020-C03A-4329-966A-820FB500E42E}"/>
    <cellStyle name="SAPBEXstdDataEmph 10 2 10" xfId="15831" xr:uid="{6986601E-7D2B-48BF-9FDF-3B2500E774A9}"/>
    <cellStyle name="SAPBEXstdDataEmph 10 2 2" xfId="7232" xr:uid="{DBF65FC8-9643-4147-93D9-4808CAB69F4B}"/>
    <cellStyle name="SAPBEXstdDataEmph 10 2 3" xfId="8453" xr:uid="{61B2D897-1900-4442-8BAC-2A4136D2F6D8}"/>
    <cellStyle name="SAPBEXstdDataEmph 10 2 4" xfId="9705" xr:uid="{6182CAA9-B7A6-405B-86CB-5A1834EE03CA}"/>
    <cellStyle name="SAPBEXstdDataEmph 10 2 5" xfId="10939" xr:uid="{053D8194-7026-457E-9719-2B6A01774DEC}"/>
    <cellStyle name="SAPBEXstdDataEmph 10 2 6" xfId="12098" xr:uid="{D7A9F0BF-9ADA-45C3-80DA-49F5715715E0}"/>
    <cellStyle name="SAPBEXstdDataEmph 10 2 7" xfId="13226" xr:uid="{0D7D07F0-2A4F-4391-BEBA-A72A4065BB2E}"/>
    <cellStyle name="SAPBEXstdDataEmph 10 2 8" xfId="14333" xr:uid="{5465EF2F-E3E0-4280-A286-2372DC8DCC6E}"/>
    <cellStyle name="SAPBEXstdDataEmph 10 2 9" xfId="15239" xr:uid="{C53CB9FA-BB45-4762-B01F-F5F7D2AA9C84}"/>
    <cellStyle name="SAPBEXstdDataEmph 10 3" xfId="4676" xr:uid="{2548E4E7-27AB-43E3-B9E1-71F01791BFE8}"/>
    <cellStyle name="SAPBEXstdDataEmph 10 4" xfId="6145" xr:uid="{2EE7A4EF-7FD6-4B48-AC50-94BA1BF43781}"/>
    <cellStyle name="SAPBEXstdDataEmph 10 5" xfId="7386" xr:uid="{79413C24-4CF8-4366-87B6-3EBB000BDC7B}"/>
    <cellStyle name="SAPBEXstdDataEmph 10 6" xfId="8615" xr:uid="{8A4D0B14-AD87-43A7-9FAB-D1C5CE786569}"/>
    <cellStyle name="SAPBEXstdDataEmph 10 7" xfId="9859" xr:uid="{D7E6BEB1-0ED8-46A2-AE62-15C33276B3BD}"/>
    <cellStyle name="SAPBEXstdDataEmph 10 8" xfId="11089" xr:uid="{CC12C10E-8BCC-4649-A327-FDDE42401D28}"/>
    <cellStyle name="SAPBEXstdDataEmph 10 9" xfId="12173" xr:uid="{983A5D5F-3F21-43F8-8878-6D5864BE2357}"/>
    <cellStyle name="SAPBEXstdDataEmph 11" xfId="2078" xr:uid="{00000000-0005-0000-0000-000067090000}"/>
    <cellStyle name="SAPBEXstdDataEmph 11 10" xfId="13376" xr:uid="{38E6E17D-96E4-4359-8211-390109A854CA}"/>
    <cellStyle name="SAPBEXstdDataEmph 11 11" xfId="14460" xr:uid="{0E6D726A-556F-4181-BC38-FDD7EF5230F0}"/>
    <cellStyle name="SAPBEXstdDataEmph 11 12" xfId="15348" xr:uid="{FB41DAF6-658C-498E-B5A3-FC00773D5566}"/>
    <cellStyle name="SAPBEXstdDataEmph 11 2" xfId="5768" xr:uid="{FDC478E5-96F2-471F-AFF5-82C7CE106727}"/>
    <cellStyle name="SAPBEXstdDataEmph 11 2 10" xfId="15832" xr:uid="{75791753-57CA-4CFA-ADD2-81837A0046F3}"/>
    <cellStyle name="SAPBEXstdDataEmph 11 2 2" xfId="7233" xr:uid="{059F83B6-CE5A-4BB2-82DD-F45D8F301124}"/>
    <cellStyle name="SAPBEXstdDataEmph 11 2 3" xfId="8454" xr:uid="{49F1DD70-3AA0-4983-B6EC-ADA4F86C044E}"/>
    <cellStyle name="SAPBEXstdDataEmph 11 2 4" xfId="9706" xr:uid="{3429E880-3A3A-466A-B362-DB76A2A4F1C2}"/>
    <cellStyle name="SAPBEXstdDataEmph 11 2 5" xfId="10940" xr:uid="{D81499C8-DE35-4EA3-901A-34BE797936BD}"/>
    <cellStyle name="SAPBEXstdDataEmph 11 2 6" xfId="12099" xr:uid="{B30BC344-98F2-4CB6-B480-C3828A0443B9}"/>
    <cellStyle name="SAPBEXstdDataEmph 11 2 7" xfId="13227" xr:uid="{E447DB1B-4936-4788-BB5B-54379B6F933F}"/>
    <cellStyle name="SAPBEXstdDataEmph 11 2 8" xfId="14334" xr:uid="{9FD19796-E0F4-470B-92DA-6152566037DE}"/>
    <cellStyle name="SAPBEXstdDataEmph 11 2 9" xfId="15240" xr:uid="{0794DFBA-6E08-4276-AEC8-FF0DCB2BFCC0}"/>
    <cellStyle name="SAPBEXstdDataEmph 11 3" xfId="4677" xr:uid="{93FCAE75-B836-412C-9B9C-CE29B08195CD}"/>
    <cellStyle name="SAPBEXstdDataEmph 11 4" xfId="6146" xr:uid="{5E81B352-90E3-44A7-82C7-475CB4D8DD19}"/>
    <cellStyle name="SAPBEXstdDataEmph 11 5" xfId="7387" xr:uid="{5B803262-083A-4E51-BA41-8C4744E04DF6}"/>
    <cellStyle name="SAPBEXstdDataEmph 11 6" xfId="8616" xr:uid="{2FA5BD74-54A9-4D4A-BBBA-D23CCE5DA96D}"/>
    <cellStyle name="SAPBEXstdDataEmph 11 7" xfId="9860" xr:uid="{6EDCD587-233C-429C-937B-2DE6321D8AEB}"/>
    <cellStyle name="SAPBEXstdDataEmph 11 8" xfId="11090" xr:uid="{851EE613-A69B-4D2F-9F01-5B663A110238}"/>
    <cellStyle name="SAPBEXstdDataEmph 11 9" xfId="12174" xr:uid="{8646A949-0992-4C7B-A3AB-41B773F4CAD2}"/>
    <cellStyle name="SAPBEXstdDataEmph 12" xfId="2715" xr:uid="{00000000-0005-0000-0000-000068090000}"/>
    <cellStyle name="SAPBEXstdDataEmph 13" xfId="2763" xr:uid="{00000000-0005-0000-0000-000069090000}"/>
    <cellStyle name="SAPBEXstdDataEmph 14" xfId="2810" xr:uid="{C74522C8-E4D2-49A1-8C4D-93497C15488D}"/>
    <cellStyle name="SAPBEXstdDataEmph 15" xfId="2862" xr:uid="{AFFB30DE-DAAA-44D2-9B2A-C1220312BB5C}"/>
    <cellStyle name="SAPBEXstdDataEmph 16" xfId="2905" xr:uid="{D342C00C-B2AF-4D9B-826B-8EBC6E1A096D}"/>
    <cellStyle name="SAPBEXstdDataEmph 17" xfId="2949" xr:uid="{87E23C4C-7E7B-4375-83FC-9F89295FC9D4}"/>
    <cellStyle name="SAPBEXstdDataEmph 18" xfId="2993" xr:uid="{B576AD31-CEFC-447B-A4B9-8538D183AB91}"/>
    <cellStyle name="SAPBEXstdDataEmph 19" xfId="4675" xr:uid="{EFB100FF-B9E0-444F-912D-035C104267AA}"/>
    <cellStyle name="SAPBEXstdDataEmph 2" xfId="2079" xr:uid="{00000000-0005-0000-0000-00006A090000}"/>
    <cellStyle name="SAPBEXstdDataEmph 2 10" xfId="12175" xr:uid="{06A74A11-D7F4-4387-9575-A9E739B953BF}"/>
    <cellStyle name="SAPBEXstdDataEmph 2 11" xfId="13377" xr:uid="{413997F4-9ED5-4803-B7EF-BF68A6BA7FE0}"/>
    <cellStyle name="SAPBEXstdDataEmph 2 12" xfId="14461" xr:uid="{BC9A3D3A-0F54-4EC2-B131-45C6A59929FC}"/>
    <cellStyle name="SAPBEXstdDataEmph 2 13" xfId="15349" xr:uid="{E7B1119D-CF12-44D1-9497-AC4518A50362}"/>
    <cellStyle name="SAPBEXstdDataEmph 2 2" xfId="2080" xr:uid="{00000000-0005-0000-0000-00006B090000}"/>
    <cellStyle name="SAPBEXstdDataEmph 2 2 10" xfId="13378" xr:uid="{76CE3281-2C03-4BBB-9E59-37EFFA2D7AEF}"/>
    <cellStyle name="SAPBEXstdDataEmph 2 2 11" xfId="14462" xr:uid="{8FF2CEAF-15FA-4284-BEC3-F20D2CB95FEE}"/>
    <cellStyle name="SAPBEXstdDataEmph 2 2 12" xfId="15350" xr:uid="{2FA925FB-2106-46C2-95DA-A97354866B21}"/>
    <cellStyle name="SAPBEXstdDataEmph 2 2 2" xfId="2081" xr:uid="{00000000-0005-0000-0000-00006C090000}"/>
    <cellStyle name="SAPBEXstdDataEmph 2 2 2 10" xfId="13379" xr:uid="{37CFDB28-66AD-47EF-AC83-322D227A7E6D}"/>
    <cellStyle name="SAPBEXstdDataEmph 2 2 2 11" xfId="14463" xr:uid="{5C0AADAA-C38B-4988-9D52-32AE1CB7FC15}"/>
    <cellStyle name="SAPBEXstdDataEmph 2 2 2 12" xfId="15351" xr:uid="{38337617-57C8-4869-92F9-A05F8B498A8E}"/>
    <cellStyle name="SAPBEXstdDataEmph 2 2 2 2" xfId="5770" xr:uid="{FDA585EC-3295-4022-9345-3BCAC1370FB2}"/>
    <cellStyle name="SAPBEXstdDataEmph 2 2 2 2 10" xfId="15834" xr:uid="{D3D1E5B0-2E0A-4101-AB44-1100EA8DE2BC}"/>
    <cellStyle name="SAPBEXstdDataEmph 2 2 2 2 2" xfId="7235" xr:uid="{2043DCB9-8304-4E9E-B864-9EEC08BA90CD}"/>
    <cellStyle name="SAPBEXstdDataEmph 2 2 2 2 3" xfId="8456" xr:uid="{DEE0A26B-6D15-4B4A-B027-8E5970A02419}"/>
    <cellStyle name="SAPBEXstdDataEmph 2 2 2 2 4" xfId="9708" xr:uid="{951EB544-545A-4552-ACF3-C14D64280DB7}"/>
    <cellStyle name="SAPBEXstdDataEmph 2 2 2 2 5" xfId="10942" xr:uid="{5A8E70B9-0294-4438-B166-C8387B56318D}"/>
    <cellStyle name="SAPBEXstdDataEmph 2 2 2 2 6" xfId="12101" xr:uid="{BBCF4C82-FC9E-4748-884D-66A4BA54C82C}"/>
    <cellStyle name="SAPBEXstdDataEmph 2 2 2 2 7" xfId="13229" xr:uid="{676879A6-A2E9-446F-897E-D90D71D65EF3}"/>
    <cellStyle name="SAPBEXstdDataEmph 2 2 2 2 8" xfId="14336" xr:uid="{592CF20F-0904-465A-931B-ED2745DFB5DC}"/>
    <cellStyle name="SAPBEXstdDataEmph 2 2 2 2 9" xfId="15242" xr:uid="{3F5A1F03-EEEF-472E-9D8E-6C608EA37C77}"/>
    <cellStyle name="SAPBEXstdDataEmph 2 2 2 3" xfId="4680" xr:uid="{96386506-98AB-4B21-8396-825AA88B1899}"/>
    <cellStyle name="SAPBEXstdDataEmph 2 2 2 4" xfId="6149" xr:uid="{91986FCB-15C1-4267-A034-FE0A2E9116B5}"/>
    <cellStyle name="SAPBEXstdDataEmph 2 2 2 5" xfId="7390" xr:uid="{37EC0571-3FF8-4716-995A-49E24CFA0A9C}"/>
    <cellStyle name="SAPBEXstdDataEmph 2 2 2 6" xfId="8619" xr:uid="{13514F72-A0FE-4DAE-A4CA-C72001E584F2}"/>
    <cellStyle name="SAPBEXstdDataEmph 2 2 2 7" xfId="9863" xr:uid="{E785F560-2398-46EB-B062-9542AC4FA930}"/>
    <cellStyle name="SAPBEXstdDataEmph 2 2 2 8" xfId="11093" xr:uid="{5193CA66-8C6E-4498-B0CB-F8D326C2EEA0}"/>
    <cellStyle name="SAPBEXstdDataEmph 2 2 2 9" xfId="12177" xr:uid="{04A9D177-B4D9-4D10-9A96-3C183F5D4EA9}"/>
    <cellStyle name="SAPBEXstdDataEmph 2 2 3" xfId="4679" xr:uid="{5E014F82-6C4B-4160-94F7-8BE19480A966}"/>
    <cellStyle name="SAPBEXstdDataEmph 2 2 4" xfId="6148" xr:uid="{D6CEAE2E-C2D6-4F7C-9E3B-B7A7736B51E3}"/>
    <cellStyle name="SAPBEXstdDataEmph 2 2 5" xfId="7389" xr:uid="{CEBC5943-34B3-4321-A9C1-800D5E5C85A1}"/>
    <cellStyle name="SAPBEXstdDataEmph 2 2 6" xfId="8618" xr:uid="{7645A960-54C7-4F5B-8D7F-0313DF29297C}"/>
    <cellStyle name="SAPBEXstdDataEmph 2 2 7" xfId="9862" xr:uid="{E721F400-CF09-4F39-B2AA-D2D344D6162D}"/>
    <cellStyle name="SAPBEXstdDataEmph 2 2 8" xfId="11092" xr:uid="{CEDFA0E1-AE2B-4A70-93FD-700F9A1AD65B}"/>
    <cellStyle name="SAPBEXstdDataEmph 2 2 9" xfId="12176" xr:uid="{BD1D3D0A-D88D-427D-B1E4-39661092AB84}"/>
    <cellStyle name="SAPBEXstdDataEmph 2 3" xfId="5769" xr:uid="{ED45884A-60C5-4776-A107-162ED2A7E544}"/>
    <cellStyle name="SAPBEXstdDataEmph 2 3 10" xfId="15833" xr:uid="{9A6625F2-C5CA-4B17-B89B-518261F0BFBB}"/>
    <cellStyle name="SAPBEXstdDataEmph 2 3 2" xfId="7234" xr:uid="{1F4543B5-8CFE-4CCE-B78C-B6E942C10DA0}"/>
    <cellStyle name="SAPBEXstdDataEmph 2 3 3" xfId="8455" xr:uid="{E6EA80FE-16DB-4FC6-A3D5-C0A397A92324}"/>
    <cellStyle name="SAPBEXstdDataEmph 2 3 4" xfId="9707" xr:uid="{554C032B-4EAC-4FD5-97A0-EE07035E3EB3}"/>
    <cellStyle name="SAPBEXstdDataEmph 2 3 5" xfId="10941" xr:uid="{DA8BA0E5-DF28-47AA-820C-6D163202C203}"/>
    <cellStyle name="SAPBEXstdDataEmph 2 3 6" xfId="12100" xr:uid="{DB806E06-D1C5-4B90-9FD0-BF157E6840E7}"/>
    <cellStyle name="SAPBEXstdDataEmph 2 3 7" xfId="13228" xr:uid="{81C2CB42-6AFA-4729-8E84-3601AFAA54AE}"/>
    <cellStyle name="SAPBEXstdDataEmph 2 3 8" xfId="14335" xr:uid="{A6220A95-2CCC-45B7-95DF-4A91E9E3B61D}"/>
    <cellStyle name="SAPBEXstdDataEmph 2 3 9" xfId="15241" xr:uid="{8758B90E-5048-48DC-A1BF-208D47A6F5C1}"/>
    <cellStyle name="SAPBEXstdDataEmph 2 4" xfId="4678" xr:uid="{7D32DF38-DFF2-4BFA-BB1B-ABDE894EF9EF}"/>
    <cellStyle name="SAPBEXstdDataEmph 2 5" xfId="6147" xr:uid="{3FB529F4-8288-489C-89C1-105A04043A80}"/>
    <cellStyle name="SAPBEXstdDataEmph 2 6" xfId="7388" xr:uid="{14E31548-00A4-4F18-934C-33D4CC06A958}"/>
    <cellStyle name="SAPBEXstdDataEmph 2 7" xfId="8617" xr:uid="{BB988B9A-DD4C-4AEF-AB27-25B5C8C4C2C2}"/>
    <cellStyle name="SAPBEXstdDataEmph 2 8" xfId="9861" xr:uid="{6971B8DF-5083-417F-9343-31E970D06358}"/>
    <cellStyle name="SAPBEXstdDataEmph 2 9" xfId="11091" xr:uid="{6E07618F-CE77-42E3-8CCE-9647CB8AF41D}"/>
    <cellStyle name="SAPBEXstdDataEmph 20" xfId="6144" xr:uid="{1DF43D35-E6E9-404E-AC46-A5C20F1F8D38}"/>
    <cellStyle name="SAPBEXstdDataEmph 21" xfId="7385" xr:uid="{2AFBFD2A-B06C-4290-AABC-10205192B47D}"/>
    <cellStyle name="SAPBEXstdDataEmph 22" xfId="8614" xr:uid="{194A4FA5-7193-495A-B5BB-F33634C91520}"/>
    <cellStyle name="SAPBEXstdDataEmph 23" xfId="9858" xr:uid="{63139721-515C-4E58-82DF-382F81622E2E}"/>
    <cellStyle name="SAPBEXstdDataEmph 24" xfId="11088" xr:uid="{1555CB82-CB7E-4BB0-894E-4606586F41F7}"/>
    <cellStyle name="SAPBEXstdDataEmph 25" xfId="12172" xr:uid="{95488D9C-25A6-4A87-A0C0-3186A9E78E91}"/>
    <cellStyle name="SAPBEXstdDataEmph 26" xfId="13374" xr:uid="{A03024FB-1E05-4C30-84DA-04061F21D9AA}"/>
    <cellStyle name="SAPBEXstdDataEmph 27" xfId="14458" xr:uid="{00B4D90A-C374-4229-B97A-ABA79FDACD40}"/>
    <cellStyle name="SAPBEXstdDataEmph 28" xfId="15346" xr:uid="{EEAF0602-EF4A-4BBB-B872-6472FF151C7A}"/>
    <cellStyle name="SAPBEXstdDataEmph 29" xfId="15904" xr:uid="{673D7473-1419-4FE5-B092-5036161205C9}"/>
    <cellStyle name="SAPBEXstdDataEmph 3" xfId="2082" xr:uid="{00000000-0005-0000-0000-00006D090000}"/>
    <cellStyle name="SAPBEXstdDataEmph 3 10" xfId="13380" xr:uid="{711405DB-B6BD-43E1-B7A4-8DA161C7BEBA}"/>
    <cellStyle name="SAPBEXstdDataEmph 3 11" xfId="14464" xr:uid="{F4F4BBC2-8C87-4FD7-A022-3569DD1A1597}"/>
    <cellStyle name="SAPBEXstdDataEmph 3 12" xfId="15352" xr:uid="{84A18105-BB47-4C68-A66E-91717CEC54D0}"/>
    <cellStyle name="SAPBEXstdDataEmph 3 2" xfId="5771" xr:uid="{0DB121C3-2A06-4858-9AA1-B3CE9346C56D}"/>
    <cellStyle name="SAPBEXstdDataEmph 3 2 10" xfId="15835" xr:uid="{C3D62682-DCF7-48F0-86BE-16E1C73B854F}"/>
    <cellStyle name="SAPBEXstdDataEmph 3 2 2" xfId="7236" xr:uid="{48963378-0043-43B6-974A-5858F6EE3B84}"/>
    <cellStyle name="SAPBEXstdDataEmph 3 2 3" xfId="8457" xr:uid="{6AF3F1DC-0915-48B4-8346-DE3A9889DD11}"/>
    <cellStyle name="SAPBEXstdDataEmph 3 2 4" xfId="9709" xr:uid="{4D3A33BB-3845-48F9-B408-68416FA7E315}"/>
    <cellStyle name="SAPBEXstdDataEmph 3 2 5" xfId="10943" xr:uid="{D9019DCB-C3EC-44FC-AD4C-B86A322F00A5}"/>
    <cellStyle name="SAPBEXstdDataEmph 3 2 6" xfId="12102" xr:uid="{9092AEE4-2181-4DC6-B417-8E828771688A}"/>
    <cellStyle name="SAPBEXstdDataEmph 3 2 7" xfId="13230" xr:uid="{AF21341C-1123-4FAC-8BC6-CC39A7B312F8}"/>
    <cellStyle name="SAPBEXstdDataEmph 3 2 8" xfId="14337" xr:uid="{2A63A23C-5814-4370-8AC4-4E04CED68FCE}"/>
    <cellStyle name="SAPBEXstdDataEmph 3 2 9" xfId="15243" xr:uid="{396BC7E9-DCDE-463D-BC29-252B5AA5A089}"/>
    <cellStyle name="SAPBEXstdDataEmph 3 3" xfId="4681" xr:uid="{F35E0CB2-ECA3-4965-A1A8-2A216E580481}"/>
    <cellStyle name="SAPBEXstdDataEmph 3 4" xfId="6150" xr:uid="{1616333F-4A18-42C7-B4E8-17BEB7111931}"/>
    <cellStyle name="SAPBEXstdDataEmph 3 5" xfId="7391" xr:uid="{711D1827-51E6-4242-B7C3-491BDE670C78}"/>
    <cellStyle name="SAPBEXstdDataEmph 3 6" xfId="8620" xr:uid="{7803510B-A780-46EF-8A36-8A8865A6E854}"/>
    <cellStyle name="SAPBEXstdDataEmph 3 7" xfId="9864" xr:uid="{D5DFE24C-57C7-4550-A4AF-C2AC05A51354}"/>
    <cellStyle name="SAPBEXstdDataEmph 3 8" xfId="11094" xr:uid="{66D58762-C887-4C34-A672-2BC41F44D9E7}"/>
    <cellStyle name="SAPBEXstdDataEmph 3 9" xfId="12178" xr:uid="{DF36AA48-9A81-415B-B6A0-288C8197985A}"/>
    <cellStyle name="SAPBEXstdDataEmph 4" xfId="2083" xr:uid="{00000000-0005-0000-0000-00006E090000}"/>
    <cellStyle name="SAPBEXstdDataEmph 4 10" xfId="13381" xr:uid="{A4D232AF-71D7-4228-88F5-5EB35B95B612}"/>
    <cellStyle name="SAPBEXstdDataEmph 4 11" xfId="14465" xr:uid="{D6D50A83-F266-45F5-BF6F-42998F8E0D67}"/>
    <cellStyle name="SAPBEXstdDataEmph 4 12" xfId="15353" xr:uid="{4CB5C40B-8C1F-41C5-B131-F81560DA1AB8}"/>
    <cellStyle name="SAPBEXstdDataEmph 4 2" xfId="5772" xr:uid="{A6E7BDCC-C4D9-472A-B09F-257AD62286B8}"/>
    <cellStyle name="SAPBEXstdDataEmph 4 2 10" xfId="15836" xr:uid="{40CD4797-FBCB-4D96-95FD-DFAC45D4B38C}"/>
    <cellStyle name="SAPBEXstdDataEmph 4 2 2" xfId="7237" xr:uid="{00EDADA8-8F0E-49C0-9148-5EA329FCEEC0}"/>
    <cellStyle name="SAPBEXstdDataEmph 4 2 3" xfId="8458" xr:uid="{0F1C0610-7ABA-42B7-B893-E11B84468539}"/>
    <cellStyle name="SAPBEXstdDataEmph 4 2 4" xfId="9710" xr:uid="{D02B5F7F-C7AA-49D6-A6CE-B1D898F6674C}"/>
    <cellStyle name="SAPBEXstdDataEmph 4 2 5" xfId="10944" xr:uid="{C9A73F97-4374-4A96-9BCB-ADD15CB3D171}"/>
    <cellStyle name="SAPBEXstdDataEmph 4 2 6" xfId="12103" xr:uid="{23251C55-49E2-42FC-A9F5-E31F89C2FCEC}"/>
    <cellStyle name="SAPBEXstdDataEmph 4 2 7" xfId="13231" xr:uid="{16FBEEB6-7272-44EB-A00A-6EE5F4BA4409}"/>
    <cellStyle name="SAPBEXstdDataEmph 4 2 8" xfId="14338" xr:uid="{4EE5CC26-3CB9-4F94-9673-93A957DF4759}"/>
    <cellStyle name="SAPBEXstdDataEmph 4 2 9" xfId="15244" xr:uid="{FC9CB08A-F4EF-4011-AC74-6327E1E4C3DD}"/>
    <cellStyle name="SAPBEXstdDataEmph 4 3" xfId="4682" xr:uid="{5DEF6E24-75BB-4F5B-9CD1-38957A67B644}"/>
    <cellStyle name="SAPBEXstdDataEmph 4 4" xfId="6151" xr:uid="{F779F83B-6583-4F74-A395-541E90FA178D}"/>
    <cellStyle name="SAPBEXstdDataEmph 4 5" xfId="7392" xr:uid="{FCC27996-9664-44EA-A027-F8D3A080E528}"/>
    <cellStyle name="SAPBEXstdDataEmph 4 6" xfId="8621" xr:uid="{E544697E-FA1C-4F7C-9200-E08A9AF62823}"/>
    <cellStyle name="SAPBEXstdDataEmph 4 7" xfId="9865" xr:uid="{A250DDB3-BF4F-45F0-AE02-23298DBE15F4}"/>
    <cellStyle name="SAPBEXstdDataEmph 4 8" xfId="11095" xr:uid="{4D8DD3CC-B321-49C9-A9CD-838615963F4B}"/>
    <cellStyle name="SAPBEXstdDataEmph 4 9" xfId="12179" xr:uid="{E073D8D7-8BDD-4ED3-879E-B22AB1461225}"/>
    <cellStyle name="SAPBEXstdDataEmph 5" xfId="2084" xr:uid="{00000000-0005-0000-0000-00006F090000}"/>
    <cellStyle name="SAPBEXstdDataEmph 5 10" xfId="13382" xr:uid="{CF478457-1492-4965-A7FC-A798E7292B7F}"/>
    <cellStyle name="SAPBEXstdDataEmph 5 11" xfId="14466" xr:uid="{658F7914-CA30-47EE-A28A-1C2B06CDE4CA}"/>
    <cellStyle name="SAPBEXstdDataEmph 5 12" xfId="15354" xr:uid="{6208C65E-4626-4D3E-994C-3B3B9D9B6855}"/>
    <cellStyle name="SAPBEXstdDataEmph 5 2" xfId="5773" xr:uid="{AF3ADA9E-2475-458B-B3EF-4F915B0FB4BB}"/>
    <cellStyle name="SAPBEXstdDataEmph 5 2 10" xfId="15837" xr:uid="{2F50A3DC-EDE2-4C71-A636-81E3361B5005}"/>
    <cellStyle name="SAPBEXstdDataEmph 5 2 2" xfId="7238" xr:uid="{B924F9CD-9F8B-4995-9CA1-C3DB27DFD90F}"/>
    <cellStyle name="SAPBEXstdDataEmph 5 2 3" xfId="8459" xr:uid="{08E735C9-1D23-4034-8522-DCB07D843387}"/>
    <cellStyle name="SAPBEXstdDataEmph 5 2 4" xfId="9711" xr:uid="{B1A00563-3189-43E2-9B01-3511E72EAD63}"/>
    <cellStyle name="SAPBEXstdDataEmph 5 2 5" xfId="10945" xr:uid="{804BF7F6-370A-4030-889C-B602B0E52064}"/>
    <cellStyle name="SAPBEXstdDataEmph 5 2 6" xfId="12104" xr:uid="{04A19E1E-B266-445F-B2A3-B48343ADA8E7}"/>
    <cellStyle name="SAPBEXstdDataEmph 5 2 7" xfId="13232" xr:uid="{44C9E8D8-3EB8-4940-9DDE-904158358F1F}"/>
    <cellStyle name="SAPBEXstdDataEmph 5 2 8" xfId="14339" xr:uid="{82E6AA76-4149-44B6-9B24-59543B0A0F4A}"/>
    <cellStyle name="SAPBEXstdDataEmph 5 2 9" xfId="15245" xr:uid="{33367038-B67A-42B5-87E0-9A78B5A0479C}"/>
    <cellStyle name="SAPBEXstdDataEmph 5 3" xfId="4683" xr:uid="{6B806C41-74E6-499E-B0B5-8BA8D5F4194C}"/>
    <cellStyle name="SAPBEXstdDataEmph 5 4" xfId="6152" xr:uid="{122CF7DB-4CC4-423F-8991-8FCCD70CB3BB}"/>
    <cellStyle name="SAPBEXstdDataEmph 5 5" xfId="7393" xr:uid="{F79AEB12-BB56-4152-8468-06EBA3B161A7}"/>
    <cellStyle name="SAPBEXstdDataEmph 5 6" xfId="8622" xr:uid="{C521D08E-CF2D-45E7-BB05-511BDC5A6501}"/>
    <cellStyle name="SAPBEXstdDataEmph 5 7" xfId="9866" xr:uid="{F7A78173-781E-4C14-8782-F216504C9537}"/>
    <cellStyle name="SAPBEXstdDataEmph 5 8" xfId="11096" xr:uid="{23286B0A-B6C8-4062-A404-5AF03BCA5D5F}"/>
    <cellStyle name="SAPBEXstdDataEmph 5 9" xfId="12180" xr:uid="{2C71D3A2-B843-4F53-9C52-773A0294A2BF}"/>
    <cellStyle name="SAPBEXstdDataEmph 6" xfId="2085" xr:uid="{00000000-0005-0000-0000-000070090000}"/>
    <cellStyle name="SAPBEXstdDataEmph 6 10" xfId="13383" xr:uid="{640599A4-2FF3-4EC9-8329-2EC227729F0A}"/>
    <cellStyle name="SAPBEXstdDataEmph 6 11" xfId="14467" xr:uid="{A3CCC5E9-1CC8-4329-B8A8-CFBE25D18B17}"/>
    <cellStyle name="SAPBEXstdDataEmph 6 12" xfId="15355" xr:uid="{45ACD55D-5286-48E0-AF68-4C86B43982E6}"/>
    <cellStyle name="SAPBEXstdDataEmph 6 2" xfId="5774" xr:uid="{F21022C2-C131-4BC2-A746-D6C8AACFDDB2}"/>
    <cellStyle name="SAPBEXstdDataEmph 6 2 10" xfId="15838" xr:uid="{9C69ACC1-D06C-4A7D-B259-BFF50C674D05}"/>
    <cellStyle name="SAPBEXstdDataEmph 6 2 2" xfId="7239" xr:uid="{99712D7F-2783-4777-BC80-1A268CB10916}"/>
    <cellStyle name="SAPBEXstdDataEmph 6 2 3" xfId="8460" xr:uid="{F3BFF9DA-0B75-4A12-B3B8-68C9A1BB4D61}"/>
    <cellStyle name="SAPBEXstdDataEmph 6 2 4" xfId="9712" xr:uid="{FDFDB486-B5BD-49CD-87CB-5E6990161058}"/>
    <cellStyle name="SAPBEXstdDataEmph 6 2 5" xfId="10946" xr:uid="{DDA18007-E972-4CB4-BCC7-FD47620FF1D4}"/>
    <cellStyle name="SAPBEXstdDataEmph 6 2 6" xfId="12105" xr:uid="{2A654154-88F1-4950-AA2D-DA2987052B49}"/>
    <cellStyle name="SAPBEXstdDataEmph 6 2 7" xfId="13233" xr:uid="{1A2D020B-6722-494B-B21F-54F9174836A5}"/>
    <cellStyle name="SAPBEXstdDataEmph 6 2 8" xfId="14340" xr:uid="{5AF9B846-CF5F-4D40-9A5A-FC92D0B03638}"/>
    <cellStyle name="SAPBEXstdDataEmph 6 2 9" xfId="15246" xr:uid="{3D36D3B7-AF94-4EF6-9FF7-2BEE9484A54C}"/>
    <cellStyle name="SAPBEXstdDataEmph 6 3" xfId="4684" xr:uid="{B87C7539-9A0F-4052-A413-76F2A3E85773}"/>
    <cellStyle name="SAPBEXstdDataEmph 6 4" xfId="6153" xr:uid="{D46EB2D9-0105-4162-8D96-4F270CF8F15F}"/>
    <cellStyle name="SAPBEXstdDataEmph 6 5" xfId="7394" xr:uid="{EDEF381B-ABA2-469B-B108-00DA9C55D69F}"/>
    <cellStyle name="SAPBEXstdDataEmph 6 6" xfId="8623" xr:uid="{2E14AD1C-055D-4D99-8C8C-BD78AD327637}"/>
    <cellStyle name="SAPBEXstdDataEmph 6 7" xfId="9867" xr:uid="{68CA769E-2682-45F9-96FA-13BDAD463F9D}"/>
    <cellStyle name="SAPBEXstdDataEmph 6 8" xfId="11097" xr:uid="{CFBA1313-A383-4510-9060-482A65DCACE4}"/>
    <cellStyle name="SAPBEXstdDataEmph 6 9" xfId="12181" xr:uid="{00323B17-970C-46D7-BECF-3FDD76FE7CB5}"/>
    <cellStyle name="SAPBEXstdDataEmph 7" xfId="2086" xr:uid="{00000000-0005-0000-0000-000071090000}"/>
    <cellStyle name="SAPBEXstdDataEmph 7 10" xfId="13384" xr:uid="{92A275DD-3127-46D2-8918-9EAC588B7513}"/>
    <cellStyle name="SAPBEXstdDataEmph 7 11" xfId="14468" xr:uid="{066DF06E-68CF-4943-9E28-56AB8CE38050}"/>
    <cellStyle name="SAPBEXstdDataEmph 7 12" xfId="15356" xr:uid="{D0BFE2ED-8867-4C08-9AAA-9500B7F19462}"/>
    <cellStyle name="SAPBEXstdDataEmph 7 2" xfId="5775" xr:uid="{C9086ED7-8E62-4D90-B77B-75D3A7A297DA}"/>
    <cellStyle name="SAPBEXstdDataEmph 7 2 10" xfId="15839" xr:uid="{69EAA03E-D4ED-4C17-BE9D-02FB47E383F4}"/>
    <cellStyle name="SAPBEXstdDataEmph 7 2 2" xfId="7240" xr:uid="{AE82CACF-0B21-41E6-AA4C-D0614D4A13EE}"/>
    <cellStyle name="SAPBEXstdDataEmph 7 2 3" xfId="8461" xr:uid="{0F606299-AA3E-434C-8922-526196C231FB}"/>
    <cellStyle name="SAPBEXstdDataEmph 7 2 4" xfId="9713" xr:uid="{76C6F654-AD9E-4D60-9581-1BDFFCAC3BE1}"/>
    <cellStyle name="SAPBEXstdDataEmph 7 2 5" xfId="10947" xr:uid="{1462F219-3F39-4FFA-A71A-9EC6879D20BB}"/>
    <cellStyle name="SAPBEXstdDataEmph 7 2 6" xfId="12106" xr:uid="{38D2C280-F9FD-488A-832A-98084C80BF6B}"/>
    <cellStyle name="SAPBEXstdDataEmph 7 2 7" xfId="13234" xr:uid="{FD3BA807-4EDA-4272-8CB7-19EADCB240EB}"/>
    <cellStyle name="SAPBEXstdDataEmph 7 2 8" xfId="14341" xr:uid="{F7135EB6-0B3B-4807-8E74-260CB8B473A9}"/>
    <cellStyle name="SAPBEXstdDataEmph 7 2 9" xfId="15247" xr:uid="{5691E415-DAAD-413A-A654-E794521FD52B}"/>
    <cellStyle name="SAPBEXstdDataEmph 7 3" xfId="4685" xr:uid="{01B8E2B6-282F-455C-9D98-259E6135D23F}"/>
    <cellStyle name="SAPBEXstdDataEmph 7 4" xfId="6154" xr:uid="{EA4C415B-E49E-4246-8910-4CE12E7F9B34}"/>
    <cellStyle name="SAPBEXstdDataEmph 7 5" xfId="7395" xr:uid="{9B2F7DB8-7B04-4020-A5EC-F2288BF2092D}"/>
    <cellStyle name="SAPBEXstdDataEmph 7 6" xfId="8624" xr:uid="{3E734F67-3959-4575-BC8F-01953249FCCE}"/>
    <cellStyle name="SAPBEXstdDataEmph 7 7" xfId="9868" xr:uid="{93600C89-83CA-446C-B02D-58EBB419FD86}"/>
    <cellStyle name="SAPBEXstdDataEmph 7 8" xfId="11098" xr:uid="{71D4185D-F6BB-4A62-95E2-E3FEEE235220}"/>
    <cellStyle name="SAPBEXstdDataEmph 7 9" xfId="12182" xr:uid="{76898611-4CA0-45F6-BA65-76F4E8E4D40E}"/>
    <cellStyle name="SAPBEXstdDataEmph 8" xfId="2087" xr:uid="{00000000-0005-0000-0000-000072090000}"/>
    <cellStyle name="SAPBEXstdDataEmph 8 10" xfId="13385" xr:uid="{C55BBCD0-C0E2-4D59-A3AF-3CEA5D07A7B0}"/>
    <cellStyle name="SAPBEXstdDataEmph 8 11" xfId="14469" xr:uid="{90B13DD0-5012-48C5-9A17-5580A87E003E}"/>
    <cellStyle name="SAPBEXstdDataEmph 8 12" xfId="15357" xr:uid="{F26157D7-6152-44C0-B8EF-F220B17A8597}"/>
    <cellStyle name="SAPBEXstdDataEmph 8 2" xfId="5776" xr:uid="{379B546D-F59F-4F3F-8E28-17602D796123}"/>
    <cellStyle name="SAPBEXstdDataEmph 8 2 10" xfId="15840" xr:uid="{0FC5A863-8AD6-4D63-8F30-89EE2B928716}"/>
    <cellStyle name="SAPBEXstdDataEmph 8 2 2" xfId="7241" xr:uid="{04897E58-7DCC-4BCC-882A-8B7DDA6B1003}"/>
    <cellStyle name="SAPBEXstdDataEmph 8 2 3" xfId="8462" xr:uid="{215261EF-48AE-43B6-89FA-452537D59A1C}"/>
    <cellStyle name="SAPBEXstdDataEmph 8 2 4" xfId="9714" xr:uid="{2F67E912-9C76-4157-8DC5-362E2CA1BAF7}"/>
    <cellStyle name="SAPBEXstdDataEmph 8 2 5" xfId="10948" xr:uid="{F58548DE-7C71-41A0-BDA3-4A1AEF1C0707}"/>
    <cellStyle name="SAPBEXstdDataEmph 8 2 6" xfId="12107" xr:uid="{6E637A7A-8C28-4FB2-9A21-907F59D3DE89}"/>
    <cellStyle name="SAPBEXstdDataEmph 8 2 7" xfId="13235" xr:uid="{92F54730-7967-4B72-A69D-942F5112787C}"/>
    <cellStyle name="SAPBEXstdDataEmph 8 2 8" xfId="14342" xr:uid="{6062B831-4472-4BAB-B00B-A6DDCF09840B}"/>
    <cellStyle name="SAPBEXstdDataEmph 8 2 9" xfId="15248" xr:uid="{35C49219-FB3C-4C65-AFC7-BB6535EBDB39}"/>
    <cellStyle name="SAPBEXstdDataEmph 8 3" xfId="4686" xr:uid="{48A85CCB-5993-47E8-A2EA-320823023AB5}"/>
    <cellStyle name="SAPBEXstdDataEmph 8 4" xfId="6155" xr:uid="{842B9ECA-0104-421A-951D-867981BE31DE}"/>
    <cellStyle name="SAPBEXstdDataEmph 8 5" xfId="7396" xr:uid="{62330724-EFA4-4AA4-A19A-B1AE6AC51F5C}"/>
    <cellStyle name="SAPBEXstdDataEmph 8 6" xfId="8625" xr:uid="{DF0C9AED-BA2D-4ED9-95F1-E123094A2699}"/>
    <cellStyle name="SAPBEXstdDataEmph 8 7" xfId="9869" xr:uid="{8E61305F-3B20-4960-8836-FDECE897C15D}"/>
    <cellStyle name="SAPBEXstdDataEmph 8 8" xfId="11099" xr:uid="{29DC687C-D0CE-404F-A50A-F539818FDDB7}"/>
    <cellStyle name="SAPBEXstdDataEmph 8 9" xfId="12183" xr:uid="{05A9CACB-1C86-45BD-8EA4-528865850FBE}"/>
    <cellStyle name="SAPBEXstdDataEmph 9" xfId="2088" xr:uid="{00000000-0005-0000-0000-000073090000}"/>
    <cellStyle name="SAPBEXstdDataEmph 9 10" xfId="13386" xr:uid="{3082EF85-091B-4FA8-B8D5-03058C7F0215}"/>
    <cellStyle name="SAPBEXstdDataEmph 9 11" xfId="14470" xr:uid="{2B82339D-A61E-4DFB-B9D0-E15732F6ADFC}"/>
    <cellStyle name="SAPBEXstdDataEmph 9 12" xfId="15358" xr:uid="{BF4F352A-FA1E-46E9-BFE9-D0D41EDB41A2}"/>
    <cellStyle name="SAPBEXstdDataEmph 9 2" xfId="5777" xr:uid="{459B8661-2E71-46F6-812B-739432DC93BB}"/>
    <cellStyle name="SAPBEXstdDataEmph 9 2 10" xfId="15841" xr:uid="{1CC69764-3FFD-4175-9E2E-E8776A22A0CC}"/>
    <cellStyle name="SAPBEXstdDataEmph 9 2 2" xfId="7242" xr:uid="{67262358-50A8-4B28-B473-1AF3B0434DA0}"/>
    <cellStyle name="SAPBEXstdDataEmph 9 2 3" xfId="8463" xr:uid="{F3154C27-2F12-41F4-BC53-07731B4CDD6D}"/>
    <cellStyle name="SAPBEXstdDataEmph 9 2 4" xfId="9715" xr:uid="{D6E6A4A9-37EE-43E8-BDD6-C3FA0998FCC4}"/>
    <cellStyle name="SAPBEXstdDataEmph 9 2 5" xfId="10949" xr:uid="{E4E30BA8-8A0B-4465-B01D-6C0C8B63A0B9}"/>
    <cellStyle name="SAPBEXstdDataEmph 9 2 6" xfId="12108" xr:uid="{B90AA385-3CFF-47DC-A1C5-CDC62A113BA0}"/>
    <cellStyle name="SAPBEXstdDataEmph 9 2 7" xfId="13236" xr:uid="{14E1C57F-2A7E-4A01-86B3-5F12C010BAF4}"/>
    <cellStyle name="SAPBEXstdDataEmph 9 2 8" xfId="14343" xr:uid="{0DA233BF-A0B2-4B5E-88CE-1D51D02F1FC7}"/>
    <cellStyle name="SAPBEXstdDataEmph 9 2 9" xfId="15249" xr:uid="{E2107049-D3CD-4F80-935D-094AA5FC8D13}"/>
    <cellStyle name="SAPBEXstdDataEmph 9 3" xfId="4687" xr:uid="{1B84E656-0789-42BB-B1AA-98EB30E081F0}"/>
    <cellStyle name="SAPBEXstdDataEmph 9 4" xfId="6156" xr:uid="{D14E2214-451D-4EF2-BCAC-54C88FA0906C}"/>
    <cellStyle name="SAPBEXstdDataEmph 9 5" xfId="7397" xr:uid="{D47B87AF-3046-4D08-9C9D-34922A2A734C}"/>
    <cellStyle name="SAPBEXstdDataEmph 9 6" xfId="8626" xr:uid="{91952358-7921-4F9C-BF87-004F11757FE1}"/>
    <cellStyle name="SAPBEXstdDataEmph 9 7" xfId="9870" xr:uid="{C37086C1-F6B5-4546-813E-9300906875CC}"/>
    <cellStyle name="SAPBEXstdDataEmph 9 8" xfId="11100" xr:uid="{8E48411A-4CD6-4D5C-B93E-8DC6D29809E2}"/>
    <cellStyle name="SAPBEXstdDataEmph 9 9" xfId="12184" xr:uid="{983C8618-5B8A-4FAE-A146-1D273F95D463}"/>
    <cellStyle name="SAPBEXstdDataEmph_valor justo.junio2010" xfId="5778" xr:uid="{7A05565C-F6C0-41F6-B297-687D2BD194D7}"/>
    <cellStyle name="SAPBEXstdItem" xfId="2089" xr:uid="{00000000-0005-0000-0000-000074090000}"/>
    <cellStyle name="SAPBEXstdItem 10" xfId="2090" xr:uid="{00000000-0005-0000-0000-000075090000}"/>
    <cellStyle name="SAPBEXstdItem 10 10" xfId="13388" xr:uid="{D76BEB5C-A23A-48E4-B7E2-76DEB1E8801A}"/>
    <cellStyle name="SAPBEXstdItem 10 11" xfId="14472" xr:uid="{3EFDE26A-08B0-44BA-AAB1-9819C61E26DF}"/>
    <cellStyle name="SAPBEXstdItem 10 12" xfId="15360" xr:uid="{80A26BB7-AA56-435B-8D93-2717CF09A10C}"/>
    <cellStyle name="SAPBEXstdItem 10 2" xfId="5779" xr:uid="{8F6333E9-3FF4-447C-9F1A-11527621B8CF}"/>
    <cellStyle name="SAPBEXstdItem 10 2 2" xfId="7243" xr:uid="{0692584C-EB49-4EF8-84B7-2579F5AC3FBB}"/>
    <cellStyle name="SAPBEXstdItem 10 2 3" xfId="8464" xr:uid="{9B7A9521-02C0-47D6-ACB5-CE0B218995AE}"/>
    <cellStyle name="SAPBEXstdItem 10 2 4" xfId="9716" xr:uid="{737307D9-BB0D-44DC-A774-082564E4BD65}"/>
    <cellStyle name="SAPBEXstdItem 10 2 5" xfId="10950" xr:uid="{2C4440E7-558A-4D3D-8266-F952B04A6689}"/>
    <cellStyle name="SAPBEXstdItem 10 2 6" xfId="13237" xr:uid="{3959C43F-BC0F-4267-BD47-04018C581625}"/>
    <cellStyle name="SAPBEXstdItem 10 2 7" xfId="14344" xr:uid="{555184AB-C2D1-42C8-B310-2653B1C00138}"/>
    <cellStyle name="SAPBEXstdItem 10 2 8" xfId="15250" xr:uid="{465801FC-1EF1-4930-810D-C08DFB34E72A}"/>
    <cellStyle name="SAPBEXstdItem 10 2 9" xfId="15842" xr:uid="{7C2C16ED-E8A9-4F59-9CBB-0B653A02EEF3}"/>
    <cellStyle name="SAPBEXstdItem 10 3" xfId="4689" xr:uid="{0E280F8C-AB47-4AED-9D72-BC598A868DE3}"/>
    <cellStyle name="SAPBEXstdItem 10 4" xfId="6158" xr:uid="{D1F08765-18EB-44A1-9AE6-26F87D862E8A}"/>
    <cellStyle name="SAPBEXstdItem 10 5" xfId="7399" xr:uid="{BF83F6C3-3402-42A5-9297-6C8E5928D6D6}"/>
    <cellStyle name="SAPBEXstdItem 10 6" xfId="8628" xr:uid="{4C724913-7C2D-4291-9D68-C1FEAFD0141F}"/>
    <cellStyle name="SAPBEXstdItem 10 7" xfId="9872" xr:uid="{814DE1B9-A913-4CB0-8687-AE317066B0BD}"/>
    <cellStyle name="SAPBEXstdItem 10 8" xfId="11102" xr:uid="{3D214A93-0E47-42BF-AAF7-5EB5727917D9}"/>
    <cellStyle name="SAPBEXstdItem 10 9" xfId="12186" xr:uid="{C16E5D96-183E-4095-8576-8D3A0CB81C2D}"/>
    <cellStyle name="SAPBEXstdItem 11" xfId="2091" xr:uid="{00000000-0005-0000-0000-000076090000}"/>
    <cellStyle name="SAPBEXstdItem 11 10" xfId="13389" xr:uid="{D9BAFD7D-7E70-417D-9A4E-EB7A790E6DD7}"/>
    <cellStyle name="SAPBEXstdItem 11 11" xfId="14473" xr:uid="{98C08436-6203-4E3A-94E9-A661D5BD3BB0}"/>
    <cellStyle name="SAPBEXstdItem 11 12" xfId="15361" xr:uid="{FE8CD86B-6563-417C-945A-0E3820B60A03}"/>
    <cellStyle name="SAPBEXstdItem 11 2" xfId="5780" xr:uid="{415952EB-BB87-4F20-BBA4-7E3D1E618308}"/>
    <cellStyle name="SAPBEXstdItem 11 2 2" xfId="7244" xr:uid="{66F6D49E-5C44-40B4-883D-7A98C226A44D}"/>
    <cellStyle name="SAPBEXstdItem 11 2 3" xfId="8465" xr:uid="{24EB35A0-4122-4DC4-8A3F-EF79BBD680A7}"/>
    <cellStyle name="SAPBEXstdItem 11 2 4" xfId="9717" xr:uid="{F29C639E-374F-4DA1-8F3E-DB05272875D5}"/>
    <cellStyle name="SAPBEXstdItem 11 2 5" xfId="10951" xr:uid="{243C8E7F-2488-41DD-A50B-8A9E752A9395}"/>
    <cellStyle name="SAPBEXstdItem 11 2 6" xfId="13238" xr:uid="{4A1A62C5-9EBA-4E2D-9EE7-C58F3F6A2BF2}"/>
    <cellStyle name="SAPBEXstdItem 11 2 7" xfId="14345" xr:uid="{C085A3F9-966C-4828-8FFF-8CE40FE92340}"/>
    <cellStyle name="SAPBEXstdItem 11 2 8" xfId="15251" xr:uid="{9B59EE14-BE0B-4F9A-89D2-4AC966F6BE75}"/>
    <cellStyle name="SAPBEXstdItem 11 2 9" xfId="15843" xr:uid="{B602DFD0-2653-4A5B-84C7-9C62AD4D0DDC}"/>
    <cellStyle name="SAPBEXstdItem 11 3" xfId="4690" xr:uid="{CFDB1093-6DCB-42D4-8979-0DF82743C179}"/>
    <cellStyle name="SAPBEXstdItem 11 4" xfId="6159" xr:uid="{B5081B3D-DF92-4A1A-9499-DAFA2364CFAC}"/>
    <cellStyle name="SAPBEXstdItem 11 5" xfId="7400" xr:uid="{7D1573AB-DB5E-4AA8-91EB-CE3B82598ED0}"/>
    <cellStyle name="SAPBEXstdItem 11 6" xfId="8629" xr:uid="{3D33659B-14E1-412E-9AD8-B28AFB004988}"/>
    <cellStyle name="SAPBEXstdItem 11 7" xfId="9873" xr:uid="{E7DFF205-4947-4FE0-99BE-C3712343B99B}"/>
    <cellStyle name="SAPBEXstdItem 11 8" xfId="11103" xr:uid="{C2586C7E-D030-4C3B-9341-8FF2E306CFD4}"/>
    <cellStyle name="SAPBEXstdItem 11 9" xfId="12187" xr:uid="{86DEDB98-41E7-4314-87F7-3FEA41D88468}"/>
    <cellStyle name="SAPBEXstdItem 12" xfId="2092" xr:uid="{00000000-0005-0000-0000-000077090000}"/>
    <cellStyle name="SAPBEXstdItem 12 10" xfId="13390" xr:uid="{4628E8D2-E151-472A-83C5-3C3C900B5633}"/>
    <cellStyle name="SAPBEXstdItem 12 11" xfId="14474" xr:uid="{F6611A67-7533-4BBE-9E45-31FC91F56429}"/>
    <cellStyle name="SAPBEXstdItem 12 12" xfId="15362" xr:uid="{6E50D53D-6B6D-4AB2-8FB4-71DA90FECEA1}"/>
    <cellStyle name="SAPBEXstdItem 12 2" xfId="5781" xr:uid="{AA9E3413-2CDC-4918-B49B-B90D32D3488C}"/>
    <cellStyle name="SAPBEXstdItem 12 2 10" xfId="15844" xr:uid="{8ACF3199-E6A9-4D1A-BFFF-FB5785CE87B9}"/>
    <cellStyle name="SAPBEXstdItem 12 2 2" xfId="7245" xr:uid="{BACCC0E9-4357-4B48-8945-81F0A6001F7A}"/>
    <cellStyle name="SAPBEXstdItem 12 2 3" xfId="8466" xr:uid="{5DB98AF4-EED8-4465-9BA9-092B87E777D7}"/>
    <cellStyle name="SAPBEXstdItem 12 2 4" xfId="9718" xr:uid="{585CA972-1CBE-4B3C-B5B1-190C2D30AC4B}"/>
    <cellStyle name="SAPBEXstdItem 12 2 5" xfId="10952" xr:uid="{74C46D63-B9CD-4EE4-98A8-F58385A840C6}"/>
    <cellStyle name="SAPBEXstdItem 12 2 6" xfId="12111" xr:uid="{5AB8D988-4A39-4E4E-ACAC-D0564679B4F2}"/>
    <cellStyle name="SAPBEXstdItem 12 2 7" xfId="13239" xr:uid="{74708DAC-126F-4D49-9886-B326C677F2F9}"/>
    <cellStyle name="SAPBEXstdItem 12 2 8" xfId="14346" xr:uid="{D0304963-EFAC-4619-8836-A7CFC79CDC2B}"/>
    <cellStyle name="SAPBEXstdItem 12 2 9" xfId="15252" xr:uid="{37B2481E-C820-4079-AD04-9469105CDCAF}"/>
    <cellStyle name="SAPBEXstdItem 12 3" xfId="4691" xr:uid="{B2619E53-33D4-491D-9D75-897866D40F2A}"/>
    <cellStyle name="SAPBEXstdItem 12 4" xfId="6160" xr:uid="{D665C767-7232-40DB-B2A1-DB2C64F0FF71}"/>
    <cellStyle name="SAPBEXstdItem 12 5" xfId="7401" xr:uid="{CD37B893-09BA-48BD-91EE-E672C8405DC4}"/>
    <cellStyle name="SAPBEXstdItem 12 6" xfId="8630" xr:uid="{56B4A109-4365-46F7-A5EB-E0924C0CCB01}"/>
    <cellStyle name="SAPBEXstdItem 12 7" xfId="9874" xr:uid="{AC1CF9AD-9B16-40B5-8CE7-EFE3C30819EA}"/>
    <cellStyle name="SAPBEXstdItem 12 8" xfId="11104" xr:uid="{CF6AD235-5E91-46B5-A779-FF7652190CF9}"/>
    <cellStyle name="SAPBEXstdItem 12 9" xfId="12188" xr:uid="{B4086857-885C-4F77-9F38-FF332A339512}"/>
    <cellStyle name="SAPBEXstdItem 13" xfId="2093" xr:uid="{00000000-0005-0000-0000-000078090000}"/>
    <cellStyle name="SAPBEXstdItem 13 10" xfId="13391" xr:uid="{E99EAA79-AB72-48B3-BDE4-B1E80AD7B35F}"/>
    <cellStyle name="SAPBEXstdItem 13 11" xfId="14475" xr:uid="{186D87DB-0C50-4100-901F-4F7B45B47AC4}"/>
    <cellStyle name="SAPBEXstdItem 13 12" xfId="15363" xr:uid="{6B25403E-567D-4A3C-B5AA-51AAFDFE2189}"/>
    <cellStyle name="SAPBEXstdItem 13 2" xfId="5782" xr:uid="{5D90410E-08C1-44D7-A9C7-70C103ABF8B6}"/>
    <cellStyle name="SAPBEXstdItem 13 2 10" xfId="15845" xr:uid="{81F7296B-F796-4E5F-BA35-EA3029FBA62F}"/>
    <cellStyle name="SAPBEXstdItem 13 2 2" xfId="7246" xr:uid="{25C009FB-62ED-4D47-A846-27C05C534E26}"/>
    <cellStyle name="SAPBEXstdItem 13 2 3" xfId="8467" xr:uid="{B5F5A546-96E6-4197-A187-C3327B10EC6C}"/>
    <cellStyle name="SAPBEXstdItem 13 2 4" xfId="9719" xr:uid="{CECB199E-823A-4A4D-86A4-7CED47370956}"/>
    <cellStyle name="SAPBEXstdItem 13 2 5" xfId="10953" xr:uid="{2E70F56E-F916-4132-A70B-E8F7145E1E8E}"/>
    <cellStyle name="SAPBEXstdItem 13 2 6" xfId="12112" xr:uid="{15EE7F5E-D82A-406F-99BB-926EEA952F67}"/>
    <cellStyle name="SAPBEXstdItem 13 2 7" xfId="13240" xr:uid="{5FC760F6-B01F-4F9A-B51F-08CEAD5EE10F}"/>
    <cellStyle name="SAPBEXstdItem 13 2 8" xfId="14347" xr:uid="{A233D906-C8FF-4B19-AA19-C11D67C0877C}"/>
    <cellStyle name="SAPBEXstdItem 13 2 9" xfId="15253" xr:uid="{EF558CFD-7148-4833-A178-A7EC3C5259C1}"/>
    <cellStyle name="SAPBEXstdItem 13 3" xfId="4692" xr:uid="{EDC74D7D-BF98-4791-98C8-B1920BBDEF1F}"/>
    <cellStyle name="SAPBEXstdItem 13 4" xfId="6161" xr:uid="{9952D9FE-E871-40C0-88A9-B6B1E04947D8}"/>
    <cellStyle name="SAPBEXstdItem 13 5" xfId="7402" xr:uid="{FD19AC05-8942-442E-B5F1-BD7FE3690834}"/>
    <cellStyle name="SAPBEXstdItem 13 6" xfId="8631" xr:uid="{73BC8D73-8BD8-422A-B242-7B35EAF2B59D}"/>
    <cellStyle name="SAPBEXstdItem 13 7" xfId="9875" xr:uid="{B29D5C17-7146-486B-AD1E-BA2DF18F42A6}"/>
    <cellStyle name="SAPBEXstdItem 13 8" xfId="11105" xr:uid="{0C42041E-292F-49BE-82BF-852D53B5567F}"/>
    <cellStyle name="SAPBEXstdItem 13 9" xfId="12189" xr:uid="{615E2F70-44E2-4A6E-98E2-B0648774185E}"/>
    <cellStyle name="SAPBEXstdItem 14" xfId="2682" xr:uid="{00000000-0005-0000-0000-000079090000}"/>
    <cellStyle name="SAPBEXstdItem 15" xfId="2764" xr:uid="{00000000-0005-0000-0000-00007A090000}"/>
    <cellStyle name="SAPBEXstdItem 16" xfId="2771" xr:uid="{884D70BC-D28C-408D-AAE6-B29830B4913B}"/>
    <cellStyle name="SAPBEXstdItem 17" xfId="2816" xr:uid="{02B45DAF-CED5-4337-9BFF-7A6CF191333F}"/>
    <cellStyle name="SAPBEXstdItem 18" xfId="2825" xr:uid="{4683FDF1-7D2B-4168-887D-7CCCB3925806}"/>
    <cellStyle name="SAPBEXstdItem 19" xfId="2906" xr:uid="{4189D18C-E6E6-47C0-8491-A730C9C5B744}"/>
    <cellStyle name="SAPBEXstdItem 2" xfId="2094" xr:uid="{00000000-0005-0000-0000-00007B090000}"/>
    <cellStyle name="SAPBEXstdItem 2 10" xfId="12190" xr:uid="{D8D69FFA-EED6-4BFF-AB7F-E3F9445113E2}"/>
    <cellStyle name="SAPBEXstdItem 2 11" xfId="13392" xr:uid="{D6916C33-6E3F-4E26-98FE-C03FA1F7CA77}"/>
    <cellStyle name="SAPBEXstdItem 2 12" xfId="14476" xr:uid="{C583824E-002C-423D-91C2-5C1A3CD931AD}"/>
    <cellStyle name="SAPBEXstdItem 2 13" xfId="15364" xr:uid="{09E4FC57-6D91-4998-9488-662011F56299}"/>
    <cellStyle name="SAPBEXstdItem 2 2" xfId="2095" xr:uid="{00000000-0005-0000-0000-00007C090000}"/>
    <cellStyle name="SAPBEXstdItem 2 2 10" xfId="13393" xr:uid="{3E1BBEE0-8EEE-4E01-B17D-E3236AA3E620}"/>
    <cellStyle name="SAPBEXstdItem 2 2 11" xfId="14477" xr:uid="{92421BCB-8B38-4510-8472-74E718483F76}"/>
    <cellStyle name="SAPBEXstdItem 2 2 12" xfId="15365" xr:uid="{FD9F26EE-9842-40A2-9960-4F6F30ADC8DF}"/>
    <cellStyle name="SAPBEXstdItem 2 2 2" xfId="2096" xr:uid="{00000000-0005-0000-0000-00007D090000}"/>
    <cellStyle name="SAPBEXstdItem 2 2 2 10" xfId="13394" xr:uid="{6879A684-9E2C-4B55-BD56-36CB1EAC03ED}"/>
    <cellStyle name="SAPBEXstdItem 2 2 2 11" xfId="14478" xr:uid="{C6884EF2-626D-4486-A8B7-048A36AD9469}"/>
    <cellStyle name="SAPBEXstdItem 2 2 2 12" xfId="15366" xr:uid="{3C9924BF-55B7-4B36-8EE0-D0C7B0995492}"/>
    <cellStyle name="SAPBEXstdItem 2 2 2 2" xfId="5784" xr:uid="{D0C9E835-AC73-4B36-8345-2BB487249A0B}"/>
    <cellStyle name="SAPBEXstdItem 2 2 2 2 10" xfId="15847" xr:uid="{0C0D19DC-450F-4F0A-A6BF-BA9F93524B65}"/>
    <cellStyle name="SAPBEXstdItem 2 2 2 2 2" xfId="7248" xr:uid="{61B60D5E-A7EE-4696-9D8A-E1EB0101063B}"/>
    <cellStyle name="SAPBEXstdItem 2 2 2 2 3" xfId="8469" xr:uid="{6530FF86-524F-4067-BB73-5AAEBCE28963}"/>
    <cellStyle name="SAPBEXstdItem 2 2 2 2 4" xfId="9721" xr:uid="{6E95A67C-9919-45F2-B747-C0460FCC2B3A}"/>
    <cellStyle name="SAPBEXstdItem 2 2 2 2 5" xfId="10955" xr:uid="{7625B29D-60FE-43D5-AE8C-9C2F7A85537D}"/>
    <cellStyle name="SAPBEXstdItem 2 2 2 2 6" xfId="12114" xr:uid="{91703701-8EE3-4C65-A399-D5291EF3A099}"/>
    <cellStyle name="SAPBEXstdItem 2 2 2 2 7" xfId="13242" xr:uid="{CCBC4510-8BB9-433E-AA68-894074FAFBEF}"/>
    <cellStyle name="SAPBEXstdItem 2 2 2 2 8" xfId="14349" xr:uid="{18363263-B65B-4402-89E9-5C30D40148FD}"/>
    <cellStyle name="SAPBEXstdItem 2 2 2 2 9" xfId="15255" xr:uid="{8DC87608-BD4E-4A84-8CB4-20D426225F81}"/>
    <cellStyle name="SAPBEXstdItem 2 2 2 3" xfId="4695" xr:uid="{5106554C-3182-4DAD-A7A6-7CB8CB080361}"/>
    <cellStyle name="SAPBEXstdItem 2 2 2 4" xfId="6164" xr:uid="{35322784-89D4-447D-9BE6-935C1F92A62A}"/>
    <cellStyle name="SAPBEXstdItem 2 2 2 5" xfId="7405" xr:uid="{06406242-FC64-404A-8B09-07E02ACD75BF}"/>
    <cellStyle name="SAPBEXstdItem 2 2 2 6" xfId="8634" xr:uid="{E2338E73-623D-44D1-83EA-3226B9AE573B}"/>
    <cellStyle name="SAPBEXstdItem 2 2 2 7" xfId="9878" xr:uid="{285B47CA-A5B8-4DFD-A3CF-2E76D0AA0B7F}"/>
    <cellStyle name="SAPBEXstdItem 2 2 2 8" xfId="11108" xr:uid="{25EABF31-3A87-43D9-96D7-1CB81E898A2E}"/>
    <cellStyle name="SAPBEXstdItem 2 2 2 9" xfId="12192" xr:uid="{9BF1A897-1A28-4BBA-9B42-85D28D14F091}"/>
    <cellStyle name="SAPBEXstdItem 2 2 3" xfId="4694" xr:uid="{15BD36B9-5091-4BC5-BCDE-28B364F3E800}"/>
    <cellStyle name="SAPBEXstdItem 2 2 4" xfId="6163" xr:uid="{C9374634-F0B3-4D90-9ED1-3A5284F2D6FD}"/>
    <cellStyle name="SAPBEXstdItem 2 2 5" xfId="7404" xr:uid="{E5F2D3EB-4FF2-4ADF-ABFD-E8F1BCA6E0B6}"/>
    <cellStyle name="SAPBEXstdItem 2 2 6" xfId="8633" xr:uid="{E246E28A-8521-45F3-9DE3-397E2B7801EC}"/>
    <cellStyle name="SAPBEXstdItem 2 2 7" xfId="9877" xr:uid="{485AD0EE-3101-47F6-B988-4858BC98E12B}"/>
    <cellStyle name="SAPBEXstdItem 2 2 8" xfId="11107" xr:uid="{9648B3A2-BC98-45A1-9B95-94EFDDFEDFF1}"/>
    <cellStyle name="SAPBEXstdItem 2 2 9" xfId="12191" xr:uid="{CFDD04B9-5E75-4D9A-A79C-BE1A544AE9F7}"/>
    <cellStyle name="SAPBEXstdItem 2 3" xfId="5783" xr:uid="{184342AD-47AF-46C8-85F8-3E12C74E9D7D}"/>
    <cellStyle name="SAPBEXstdItem 2 3 10" xfId="15846" xr:uid="{D6F3DB71-9E6D-4BED-AB2B-3E7F721411BC}"/>
    <cellStyle name="SAPBEXstdItem 2 3 2" xfId="7247" xr:uid="{C503C690-405A-491D-A155-7F26E505D2D3}"/>
    <cellStyle name="SAPBEXstdItem 2 3 3" xfId="8468" xr:uid="{9851B36E-4EC3-461A-BBAA-A31EF0AD4FB1}"/>
    <cellStyle name="SAPBEXstdItem 2 3 4" xfId="9720" xr:uid="{05B930BF-52F3-4F4C-9B45-392810B6B47C}"/>
    <cellStyle name="SAPBEXstdItem 2 3 5" xfId="10954" xr:uid="{8B5ADE8F-D1A0-4AB8-BBFB-4A73C250E52E}"/>
    <cellStyle name="SAPBEXstdItem 2 3 6" xfId="12113" xr:uid="{B691739E-3CB1-4F49-B708-045179CB00D1}"/>
    <cellStyle name="SAPBEXstdItem 2 3 7" xfId="13241" xr:uid="{46DA78AE-FCA9-4A80-AB7F-00CD2A89F664}"/>
    <cellStyle name="SAPBEXstdItem 2 3 8" xfId="14348" xr:uid="{252BE0AC-9A11-4320-B799-E20FE0F43F26}"/>
    <cellStyle name="SAPBEXstdItem 2 3 9" xfId="15254" xr:uid="{383C43F5-7E9A-4BD5-AA7C-EA86376139C5}"/>
    <cellStyle name="SAPBEXstdItem 2 4" xfId="4693" xr:uid="{E15EE317-89C9-4305-AAB5-C57F38858199}"/>
    <cellStyle name="SAPBEXstdItem 2 5" xfId="6162" xr:uid="{19B7BA5C-3A4F-4D27-96E4-2A26DAE90B4B}"/>
    <cellStyle name="SAPBEXstdItem 2 6" xfId="7403" xr:uid="{315391D1-4FCA-4C85-990C-E0D6FEB5A0E4}"/>
    <cellStyle name="SAPBEXstdItem 2 7" xfId="8632" xr:uid="{64876D49-6C2B-41F9-A869-6488CDCAF6B9}"/>
    <cellStyle name="SAPBEXstdItem 2 8" xfId="9876" xr:uid="{D63CF6F1-27E5-4FBD-BC06-957D4BC20A0F}"/>
    <cellStyle name="SAPBEXstdItem 2 9" xfId="11106" xr:uid="{08C0A7A1-465A-4EC4-9663-D97E27D0E189}"/>
    <cellStyle name="SAPBEXstdItem 20" xfId="2950" xr:uid="{3814A616-3636-4919-9311-A061F29FCDD4}"/>
    <cellStyle name="SAPBEXstdItem 21" xfId="2994" xr:uid="{330E4B81-F346-4B91-82BA-7BE884E6775A}"/>
    <cellStyle name="SAPBEXstdItem 22" xfId="4688" xr:uid="{5AD64F58-8E01-4DB7-9D0B-DB9A9AED1207}"/>
    <cellStyle name="SAPBEXstdItem 23" xfId="6157" xr:uid="{73B73C76-D236-46FA-85E7-F0412CFFB5F0}"/>
    <cellStyle name="SAPBEXstdItem 24" xfId="7398" xr:uid="{6BA29816-8E7D-44EB-B5CF-56C85DA7103B}"/>
    <cellStyle name="SAPBEXstdItem 25" xfId="8627" xr:uid="{9AC62551-A3E3-448F-A7DA-8191B63DB3CE}"/>
    <cellStyle name="SAPBEXstdItem 26" xfId="9871" xr:uid="{D7179152-D969-46BA-995A-2FC04156D465}"/>
    <cellStyle name="SAPBEXstdItem 27" xfId="11101" xr:uid="{80E5BD97-7696-4F9E-BBB9-8D7B2E674E97}"/>
    <cellStyle name="SAPBEXstdItem 28" xfId="12185" xr:uid="{25E88F25-5BFC-440B-A2E9-6AC7DDF7EEE3}"/>
    <cellStyle name="SAPBEXstdItem 29" xfId="13387" xr:uid="{704D42F4-A4D0-4740-A032-C08FF96881F8}"/>
    <cellStyle name="SAPBEXstdItem 3" xfId="2097" xr:uid="{00000000-0005-0000-0000-00007E090000}"/>
    <cellStyle name="SAPBEXstdItem 3 10" xfId="13395" xr:uid="{ED362809-8BE1-43A4-8E7D-CEDF22007D83}"/>
    <cellStyle name="SAPBEXstdItem 3 11" xfId="14479" xr:uid="{52061190-C55E-4314-80CF-2ABCBA2552DC}"/>
    <cellStyle name="SAPBEXstdItem 3 12" xfId="15367" xr:uid="{D2F1F09B-E864-4A41-B25F-5073F1ADBD09}"/>
    <cellStyle name="SAPBEXstdItem 3 2" xfId="5785" xr:uid="{EA7460DF-BB40-4272-ACEB-B69D4CC1308C}"/>
    <cellStyle name="SAPBEXstdItem 3 2 10" xfId="15848" xr:uid="{27CE467D-A4F9-4202-A985-3ED4439F23BC}"/>
    <cellStyle name="SAPBEXstdItem 3 2 2" xfId="7249" xr:uid="{F0A1E7F3-63AB-474B-A32D-05C2FFD5F212}"/>
    <cellStyle name="SAPBEXstdItem 3 2 3" xfId="8470" xr:uid="{7BB33AA7-0CAF-4783-B9F6-C31817F294CB}"/>
    <cellStyle name="SAPBEXstdItem 3 2 4" xfId="9722" xr:uid="{DA8582E9-2AA7-4C5F-BB8A-28EAB41289CC}"/>
    <cellStyle name="SAPBEXstdItem 3 2 5" xfId="10956" xr:uid="{BFAB1F4C-0893-48C2-A907-C2E577DBD98B}"/>
    <cellStyle name="SAPBEXstdItem 3 2 6" xfId="12115" xr:uid="{65F3D497-BA19-4050-9CEF-75FADDD2906D}"/>
    <cellStyle name="SAPBEXstdItem 3 2 7" xfId="13243" xr:uid="{8F381F85-2617-457F-8419-BA23842CBD08}"/>
    <cellStyle name="SAPBEXstdItem 3 2 8" xfId="14350" xr:uid="{EBC729F8-D9AF-4E86-A7BF-5117B4C0A795}"/>
    <cellStyle name="SAPBEXstdItem 3 2 9" xfId="15256" xr:uid="{D12278B9-F87D-4E42-B9B5-B8FF163D2378}"/>
    <cellStyle name="SAPBEXstdItem 3 3" xfId="4696" xr:uid="{EB9830F6-EBC3-445A-AFD8-A5706057692B}"/>
    <cellStyle name="SAPBEXstdItem 3 4" xfId="6165" xr:uid="{38245121-3B9E-48B4-9C49-E90DBAAA7C94}"/>
    <cellStyle name="SAPBEXstdItem 3 5" xfId="7406" xr:uid="{52AEE47A-53DC-43A6-AF9D-E91BAB5F7BD1}"/>
    <cellStyle name="SAPBEXstdItem 3 6" xfId="8635" xr:uid="{6229EBFA-44E9-467C-845F-2BAEE7AEF7C2}"/>
    <cellStyle name="SAPBEXstdItem 3 7" xfId="9879" xr:uid="{06943767-68FD-45D2-9551-934FF5DC618D}"/>
    <cellStyle name="SAPBEXstdItem 3 8" xfId="11109" xr:uid="{B65E7CE3-7A26-4318-8BBA-7D94E94D7578}"/>
    <cellStyle name="SAPBEXstdItem 3 9" xfId="12193" xr:uid="{916C02A1-E79E-48C8-B9A2-A07959C0AEC4}"/>
    <cellStyle name="SAPBEXstdItem 30" xfId="14471" xr:uid="{444EC20D-436F-4F4E-95B9-EAE684B3D887}"/>
    <cellStyle name="SAPBEXstdItem 31" xfId="15359" xr:uid="{1CBB4DD2-4318-487D-9BBC-E4181E6E174A}"/>
    <cellStyle name="SAPBEXstdItem 32" xfId="15905" xr:uid="{6277D0AB-C477-44A5-9DBE-4BC2769B619E}"/>
    <cellStyle name="SAPBEXstdItem 4" xfId="2098" xr:uid="{00000000-0005-0000-0000-00007F090000}"/>
    <cellStyle name="SAPBEXstdItem 4 10" xfId="13396" xr:uid="{5BCBEE2E-03E1-445B-A69C-380EFBEFD9F5}"/>
    <cellStyle name="SAPBEXstdItem 4 11" xfId="14480" xr:uid="{80BBCD06-8AB7-4BE8-921E-1E365F735102}"/>
    <cellStyle name="SAPBEXstdItem 4 12" xfId="15368" xr:uid="{6290C5E9-BC9B-4BFF-8716-F9E17B49EF82}"/>
    <cellStyle name="SAPBEXstdItem 4 2" xfId="5786" xr:uid="{DDE51365-E545-48F0-94F6-CC0961116B95}"/>
    <cellStyle name="SAPBEXstdItem 4 2 10" xfId="15849" xr:uid="{055AFC71-871C-4633-8DA8-37086B773470}"/>
    <cellStyle name="SAPBEXstdItem 4 2 2" xfId="7250" xr:uid="{8CBE75B9-23A4-4A46-8B29-4CA557A4BC36}"/>
    <cellStyle name="SAPBEXstdItem 4 2 3" xfId="8471" xr:uid="{AD0AECFA-08DE-4418-AFA0-1753AD8CBA05}"/>
    <cellStyle name="SAPBEXstdItem 4 2 4" xfId="9723" xr:uid="{B786DAA8-7750-43B3-BA92-F4767A491DF7}"/>
    <cellStyle name="SAPBEXstdItem 4 2 5" xfId="10957" xr:uid="{E79EA264-DF99-4667-93A0-7EC00CF9B24C}"/>
    <cellStyle name="SAPBEXstdItem 4 2 6" xfId="12116" xr:uid="{52CEEE3B-C1DF-468C-88E6-C8C369CC2482}"/>
    <cellStyle name="SAPBEXstdItem 4 2 7" xfId="13244" xr:uid="{E4C35158-1695-420D-B41E-A75A1D396C8B}"/>
    <cellStyle name="SAPBEXstdItem 4 2 8" xfId="14351" xr:uid="{283967C5-706C-47BE-BC7D-5163791E1D02}"/>
    <cellStyle name="SAPBEXstdItem 4 2 9" xfId="15257" xr:uid="{CAF1F728-9E65-4DCB-911A-C2E01584CBC7}"/>
    <cellStyle name="SAPBEXstdItem 4 3" xfId="4697" xr:uid="{5FF5EF07-B6CD-454D-BF1D-AD3A8D58E44A}"/>
    <cellStyle name="SAPBEXstdItem 4 4" xfId="6166" xr:uid="{E68659B1-8555-4D94-986E-D555314B47BB}"/>
    <cellStyle name="SAPBEXstdItem 4 5" xfId="7407" xr:uid="{EFAE8A32-B021-492B-BA17-A01A5C89CD7E}"/>
    <cellStyle name="SAPBEXstdItem 4 6" xfId="8636" xr:uid="{241F8D56-C23D-4A44-8D14-26D6405BDA4C}"/>
    <cellStyle name="SAPBEXstdItem 4 7" xfId="9880" xr:uid="{7BC2DCA2-9D2F-41E9-93F7-4F88A55A3A75}"/>
    <cellStyle name="SAPBEXstdItem 4 8" xfId="11110" xr:uid="{0711EF91-A39B-4867-837D-A7C52F090941}"/>
    <cellStyle name="SAPBEXstdItem 4 9" xfId="12194" xr:uid="{B57BD18F-E2F1-4C1E-8E99-7D00F32D8EC4}"/>
    <cellStyle name="SAPBEXstdItem 5" xfId="2099" xr:uid="{00000000-0005-0000-0000-000080090000}"/>
    <cellStyle name="SAPBEXstdItem 5 10" xfId="13397" xr:uid="{FA180632-CF6B-4280-B37F-A73D79ACBE67}"/>
    <cellStyle name="SAPBEXstdItem 5 11" xfId="14481" xr:uid="{6AE5FC3F-4A35-4055-A4E2-4E391361CA0F}"/>
    <cellStyle name="SAPBEXstdItem 5 12" xfId="15369" xr:uid="{2DC97A36-3D4C-4640-8264-FCDD65B178AE}"/>
    <cellStyle name="SAPBEXstdItem 5 2" xfId="5787" xr:uid="{1461B1A0-76CC-4C5D-9DAD-6869A6BBC18A}"/>
    <cellStyle name="SAPBEXstdItem 5 2 10" xfId="15850" xr:uid="{498A086A-5841-4980-B63A-3AEE0EF408FA}"/>
    <cellStyle name="SAPBEXstdItem 5 2 2" xfId="7251" xr:uid="{265305C8-1DC4-459C-8472-2C85005E6F71}"/>
    <cellStyle name="SAPBEXstdItem 5 2 3" xfId="8472" xr:uid="{9279FCBF-519D-4F31-93C2-14E0BDE22E90}"/>
    <cellStyle name="SAPBEXstdItem 5 2 4" xfId="9724" xr:uid="{893D1532-AF41-4652-B1B6-4F4C999E905E}"/>
    <cellStyle name="SAPBEXstdItem 5 2 5" xfId="10958" xr:uid="{2CDF53D5-230D-4CB3-988C-C44CB3ADEFB8}"/>
    <cellStyle name="SAPBEXstdItem 5 2 6" xfId="12117" xr:uid="{85FB51B7-1EAE-425D-8098-3A0B191EE434}"/>
    <cellStyle name="SAPBEXstdItem 5 2 7" xfId="13245" xr:uid="{53FA3CF5-CEAA-4E75-BBEE-0C2D07AA0E97}"/>
    <cellStyle name="SAPBEXstdItem 5 2 8" xfId="14352" xr:uid="{B83958DB-957E-4E47-AC6B-FF57482583BD}"/>
    <cellStyle name="SAPBEXstdItem 5 2 9" xfId="15258" xr:uid="{A844079A-D857-41E5-8345-F1D9FC5C3066}"/>
    <cellStyle name="SAPBEXstdItem 5 3" xfId="4698" xr:uid="{EB0A5A3D-3850-4EA2-89B5-06687478AFB6}"/>
    <cellStyle name="SAPBEXstdItem 5 4" xfId="6167" xr:uid="{8F6B5E3C-96FF-430B-86BA-BEE6C5A6A2F8}"/>
    <cellStyle name="SAPBEXstdItem 5 5" xfId="7408" xr:uid="{63F58092-C700-4E81-B9D6-5517229DF0B9}"/>
    <cellStyle name="SAPBEXstdItem 5 6" xfId="8637" xr:uid="{CC694FA7-973C-4E97-8BCF-D0CD1715EE3D}"/>
    <cellStyle name="SAPBEXstdItem 5 7" xfId="9881" xr:uid="{BE6D22A9-BBD7-45C8-AA0F-5913A92D9617}"/>
    <cellStyle name="SAPBEXstdItem 5 8" xfId="11111" xr:uid="{2284A377-A6B8-4660-B653-70FFE01D27AC}"/>
    <cellStyle name="SAPBEXstdItem 5 9" xfId="12195" xr:uid="{ED82A41E-501C-4BCD-9898-A88E68D194AA}"/>
    <cellStyle name="SAPBEXstdItem 6" xfId="2100" xr:uid="{00000000-0005-0000-0000-000081090000}"/>
    <cellStyle name="SAPBEXstdItem 6 10" xfId="13398" xr:uid="{19DB0BD2-DFA9-4C85-AB56-6C086B4F2594}"/>
    <cellStyle name="SAPBEXstdItem 6 11" xfId="14482" xr:uid="{113639A9-43E1-448C-B21A-91FF5709B810}"/>
    <cellStyle name="SAPBEXstdItem 6 12" xfId="15370" xr:uid="{91002A61-232E-4634-8FA9-F320ED207E30}"/>
    <cellStyle name="SAPBEXstdItem 6 2" xfId="5788" xr:uid="{227DA4B6-EB53-46A0-9CB4-06BB6C5D38DC}"/>
    <cellStyle name="SAPBEXstdItem 6 2 10" xfId="15851" xr:uid="{BE329584-03C1-451B-9005-0CB5E8907E7B}"/>
    <cellStyle name="SAPBEXstdItem 6 2 2" xfId="7252" xr:uid="{170B5F11-AF31-4C0F-96B8-9D7B63AF6BE5}"/>
    <cellStyle name="SAPBEXstdItem 6 2 3" xfId="8473" xr:uid="{C60F9FEA-52F4-46EA-8B2A-AB2E3AC540E2}"/>
    <cellStyle name="SAPBEXstdItem 6 2 4" xfId="9725" xr:uid="{59EAD204-877B-4F23-9359-3114EFD4CF44}"/>
    <cellStyle name="SAPBEXstdItem 6 2 5" xfId="10959" xr:uid="{6E20ED5E-2DD1-48C3-B494-C17F9D75419C}"/>
    <cellStyle name="SAPBEXstdItem 6 2 6" xfId="12118" xr:uid="{AF4837FB-95F9-4F5C-8CB0-0E570EF76F33}"/>
    <cellStyle name="SAPBEXstdItem 6 2 7" xfId="13246" xr:uid="{780ABD6E-F482-457C-8931-6EECEED7B20E}"/>
    <cellStyle name="SAPBEXstdItem 6 2 8" xfId="14353" xr:uid="{E6C836FB-28DE-4CD0-A9C9-A0FB54B8CC8E}"/>
    <cellStyle name="SAPBEXstdItem 6 2 9" xfId="15259" xr:uid="{E90C71E5-7C80-430A-B48D-8D1923F3047F}"/>
    <cellStyle name="SAPBEXstdItem 6 3" xfId="4699" xr:uid="{85CF2E82-A2B2-489F-87C6-31108E5B396A}"/>
    <cellStyle name="SAPBEXstdItem 6 4" xfId="6168" xr:uid="{617F774F-D7CE-4F20-B83B-152630B2BB6C}"/>
    <cellStyle name="SAPBEXstdItem 6 5" xfId="7409" xr:uid="{D0F96E82-ABA1-44B5-BB5F-34D6D068FD71}"/>
    <cellStyle name="SAPBEXstdItem 6 6" xfId="8638" xr:uid="{23C9E8B3-39D6-468B-B891-E9103C3598B0}"/>
    <cellStyle name="SAPBEXstdItem 6 7" xfId="9882" xr:uid="{5722EDD7-381D-4134-AE0F-B43E71CD991D}"/>
    <cellStyle name="SAPBEXstdItem 6 8" xfId="11112" xr:uid="{8D16BA9C-8C27-4170-AA90-54D6C58D19A8}"/>
    <cellStyle name="SAPBEXstdItem 6 9" xfId="12196" xr:uid="{953350A6-B9A8-446B-B79A-1DA91D36B072}"/>
    <cellStyle name="SAPBEXstdItem 7" xfId="2101" xr:uid="{00000000-0005-0000-0000-000082090000}"/>
    <cellStyle name="SAPBEXstdItem 7 10" xfId="13399" xr:uid="{D328AD64-A437-4E34-98E7-521B4AA14D7B}"/>
    <cellStyle name="SAPBEXstdItem 7 11" xfId="14483" xr:uid="{25FFCE4A-E185-4AEB-B9B6-C3A120560FAF}"/>
    <cellStyle name="SAPBEXstdItem 7 12" xfId="15371" xr:uid="{6F4EF03B-EE40-4FEC-A122-5E9E1D7277F9}"/>
    <cellStyle name="SAPBEXstdItem 7 2" xfId="5789" xr:uid="{7DC6CB91-F782-494C-8946-0FB3C20BE5D9}"/>
    <cellStyle name="SAPBEXstdItem 7 2 2" xfId="7253" xr:uid="{551C6C33-289A-4157-8F22-CDCD3F6F7C97}"/>
    <cellStyle name="SAPBEXstdItem 7 2 3" xfId="8474" xr:uid="{F8F17012-5349-445A-93C9-23CF919F7888}"/>
    <cellStyle name="SAPBEXstdItem 7 2 4" xfId="9726" xr:uid="{CC056904-40F7-4ACE-AB1E-1AAD9995C618}"/>
    <cellStyle name="SAPBEXstdItem 7 2 5" xfId="10960" xr:uid="{41DA1DAC-77ED-4C33-8D34-A18CF434B558}"/>
    <cellStyle name="SAPBEXstdItem 7 2 6" xfId="13247" xr:uid="{14274B76-52BB-4BB7-BD5C-6FC723DE4A48}"/>
    <cellStyle name="SAPBEXstdItem 7 2 7" xfId="14354" xr:uid="{5845F1B0-1951-44E4-8F8F-45ACB573F8B3}"/>
    <cellStyle name="SAPBEXstdItem 7 2 8" xfId="15260" xr:uid="{DA1A155B-A03E-48FF-A773-A2D8CEFBCEE4}"/>
    <cellStyle name="SAPBEXstdItem 7 2 9" xfId="15852" xr:uid="{8C1F1691-9222-49C9-AB61-258136D5C718}"/>
    <cellStyle name="SAPBEXstdItem 7 3" xfId="4700" xr:uid="{B5BED080-226C-401D-AF61-E77CE4AD8874}"/>
    <cellStyle name="SAPBEXstdItem 7 4" xfId="6169" xr:uid="{E38C4330-2EF4-47E6-A6A9-9414B1A2DFA3}"/>
    <cellStyle name="SAPBEXstdItem 7 5" xfId="7410" xr:uid="{2E3A82ED-05A9-4AAE-8C93-B4E33CC64AD0}"/>
    <cellStyle name="SAPBEXstdItem 7 6" xfId="8639" xr:uid="{C044C3C5-4E35-44BE-B965-A8F747313038}"/>
    <cellStyle name="SAPBEXstdItem 7 7" xfId="9883" xr:uid="{D7A98F51-9F17-4B0C-876A-337424ECA4D6}"/>
    <cellStyle name="SAPBEXstdItem 7 8" xfId="11113" xr:uid="{4D0EB815-E668-4DA2-92EB-7871E0275489}"/>
    <cellStyle name="SAPBEXstdItem 7 9" xfId="12197" xr:uid="{6926736F-E93B-4280-826F-609AE968D400}"/>
    <cellStyle name="SAPBEXstdItem 8" xfId="2102" xr:uid="{00000000-0005-0000-0000-000083090000}"/>
    <cellStyle name="SAPBEXstdItem 8 10" xfId="13400" xr:uid="{2A427E48-6E14-43BA-9163-1DA991D7F879}"/>
    <cellStyle name="SAPBEXstdItem 8 11" xfId="14484" xr:uid="{CD8802DD-991D-439E-856F-BD09354122BC}"/>
    <cellStyle name="SAPBEXstdItem 8 12" xfId="15372" xr:uid="{29AEF7FE-6E0E-4575-AC46-05EB5CFB4C95}"/>
    <cellStyle name="SAPBEXstdItem 8 2" xfId="5790" xr:uid="{4274AF36-8144-43FA-B182-269D26532A1B}"/>
    <cellStyle name="SAPBEXstdItem 8 2 2" xfId="7254" xr:uid="{4ECF4160-CFA7-4C64-B540-8FB87DA0501B}"/>
    <cellStyle name="SAPBEXstdItem 8 2 3" xfId="8475" xr:uid="{4A424C2B-E71F-479A-A638-2BFA27A5EA62}"/>
    <cellStyle name="SAPBEXstdItem 8 2 4" xfId="9727" xr:uid="{9552BB73-7191-4EC8-A469-35C43250C469}"/>
    <cellStyle name="SAPBEXstdItem 8 2 5" xfId="10961" xr:uid="{609DC722-6F8E-4B74-88EB-3BDA20AC1A52}"/>
    <cellStyle name="SAPBEXstdItem 8 2 6" xfId="13248" xr:uid="{8D254959-39DC-4800-820E-DC6F11642A3A}"/>
    <cellStyle name="SAPBEXstdItem 8 2 7" xfId="14355" xr:uid="{00460DF0-0713-4180-911E-538FAA891034}"/>
    <cellStyle name="SAPBEXstdItem 8 2 8" xfId="15261" xr:uid="{370F5957-A98C-4B2B-898B-BB53C2FF0AAD}"/>
    <cellStyle name="SAPBEXstdItem 8 2 9" xfId="15853" xr:uid="{A5BC81C7-EB2A-48DD-B591-1677141CBCB1}"/>
    <cellStyle name="SAPBEXstdItem 8 3" xfId="4701" xr:uid="{8A0933EE-3102-4E0C-A290-5CB2DEEABB05}"/>
    <cellStyle name="SAPBEXstdItem 8 4" xfId="6170" xr:uid="{3CC3E765-4CF9-409E-A818-E88831844BD0}"/>
    <cellStyle name="SAPBEXstdItem 8 5" xfId="7411" xr:uid="{F6EBA50A-54BF-47E7-8D6D-43519DA774C4}"/>
    <cellStyle name="SAPBEXstdItem 8 6" xfId="8640" xr:uid="{C5DF2084-2E84-44F9-BA3B-621CB30DEB21}"/>
    <cellStyle name="SAPBEXstdItem 8 7" xfId="9884" xr:uid="{E1D97E43-5000-4215-99BB-9CE00D8FF5A5}"/>
    <cellStyle name="SAPBEXstdItem 8 8" xfId="11114" xr:uid="{8C2B232E-B01F-4DEC-A1F4-8FF5660F7AD3}"/>
    <cellStyle name="SAPBEXstdItem 8 9" xfId="12198" xr:uid="{A18C329B-97E5-4F84-A0AC-BD413EE70D25}"/>
    <cellStyle name="SAPBEXstdItem 9" xfId="2103" xr:uid="{00000000-0005-0000-0000-000084090000}"/>
    <cellStyle name="SAPBEXstdItem 9 10" xfId="13401" xr:uid="{8F2AE89D-ED93-4172-8496-7DC5FA6D2A37}"/>
    <cellStyle name="SAPBEXstdItem 9 11" xfId="14485" xr:uid="{B55E4DCB-74C3-4F38-89E1-59FDDB1CDEBB}"/>
    <cellStyle name="SAPBEXstdItem 9 12" xfId="15373" xr:uid="{164E6196-118B-4141-B046-509AB1E0BB06}"/>
    <cellStyle name="SAPBEXstdItem 9 2" xfId="5791" xr:uid="{BFDA4731-CA4F-4332-A330-C055C522671C}"/>
    <cellStyle name="SAPBEXstdItem 9 2 2" xfId="7255" xr:uid="{A9E5A2B3-7A7A-4AED-AC3C-818ADCE9B3AB}"/>
    <cellStyle name="SAPBEXstdItem 9 2 3" xfId="8476" xr:uid="{148D33D7-8962-4E56-964D-EC86AD78A21F}"/>
    <cellStyle name="SAPBEXstdItem 9 2 4" xfId="9728" xr:uid="{1F42B5B6-169A-4736-82AE-263B20303C00}"/>
    <cellStyle name="SAPBEXstdItem 9 2 5" xfId="10962" xr:uid="{EDCE0F7E-BED1-4419-B3B6-1DBC8CCBA9A4}"/>
    <cellStyle name="SAPBEXstdItem 9 2 6" xfId="13249" xr:uid="{65F4520C-D8C9-42C4-97E7-5CCF494658B3}"/>
    <cellStyle name="SAPBEXstdItem 9 2 7" xfId="14356" xr:uid="{BED6149B-AEB9-4BCF-A74E-04009B25F62C}"/>
    <cellStyle name="SAPBEXstdItem 9 2 8" xfId="15262" xr:uid="{01DDC5DF-AC69-4CB3-B631-BCB984E119B4}"/>
    <cellStyle name="SAPBEXstdItem 9 2 9" xfId="15854" xr:uid="{0ED1EF25-F90F-426D-9C30-48DE21C27672}"/>
    <cellStyle name="SAPBEXstdItem 9 3" xfId="4702" xr:uid="{B0586D7B-AF9D-46A5-99AB-A7C753EB140E}"/>
    <cellStyle name="SAPBEXstdItem 9 4" xfId="6171" xr:uid="{419CD7F6-2960-476A-8038-B97333AAC622}"/>
    <cellStyle name="SAPBEXstdItem 9 5" xfId="7412" xr:uid="{7718EF67-EBDD-4702-81A0-49E77E12D307}"/>
    <cellStyle name="SAPBEXstdItem 9 6" xfId="8641" xr:uid="{7A452B35-114A-439B-9A88-490B2B1E7FEA}"/>
    <cellStyle name="SAPBEXstdItem 9 7" xfId="9885" xr:uid="{0CFD42DA-1BBD-4686-BE7D-9FA025C187A9}"/>
    <cellStyle name="SAPBEXstdItem 9 8" xfId="11115" xr:uid="{D717F756-E50C-4686-8366-B324672C7227}"/>
    <cellStyle name="SAPBEXstdItem 9 9" xfId="12199" xr:uid="{9630DEE2-02EE-499E-A33E-313979CBB60F}"/>
    <cellStyle name="SAPBEXstdItem_gxaccion, 68" xfId="2104" xr:uid="{00000000-0005-0000-0000-000085090000}"/>
    <cellStyle name="SAPBEXstdItemX" xfId="2105" xr:uid="{00000000-0005-0000-0000-000086090000}"/>
    <cellStyle name="SAPBEXstdItemX 10" xfId="2106" xr:uid="{00000000-0005-0000-0000-000087090000}"/>
    <cellStyle name="SAPBEXstdItemX 10 10" xfId="14487" xr:uid="{73F9ADE8-C38C-4A2A-AE11-033687A60C87}"/>
    <cellStyle name="SAPBEXstdItemX 10 11" xfId="15375" xr:uid="{160C5FF2-7CC6-4108-809A-7EA19CECB8E6}"/>
    <cellStyle name="SAPBEXstdItemX 10 2" xfId="4704" xr:uid="{7B98C518-4DF8-4EB4-A164-86AD85507F95}"/>
    <cellStyle name="SAPBEXstdItemX 10 3" xfId="6173" xr:uid="{D2C9A938-125D-488C-8EC1-0EF81A3F9040}"/>
    <cellStyle name="SAPBEXstdItemX 10 4" xfId="7414" xr:uid="{6F7130AC-E277-447B-A376-70B4D3AB435B}"/>
    <cellStyle name="SAPBEXstdItemX 10 5" xfId="8643" xr:uid="{68348321-3ED2-4DE7-939F-1397DF9682A7}"/>
    <cellStyle name="SAPBEXstdItemX 10 6" xfId="9887" xr:uid="{2A22CB0C-9844-45EF-A48E-BCF1803BCF56}"/>
    <cellStyle name="SAPBEXstdItemX 10 7" xfId="11117" xr:uid="{154E0523-38F8-4B9D-8B62-25BD0178840C}"/>
    <cellStyle name="SAPBEXstdItemX 10 8" xfId="12201" xr:uid="{C60060C2-CE8E-4FE6-A3AF-8B6C19462BCA}"/>
    <cellStyle name="SAPBEXstdItemX 10 9" xfId="13403" xr:uid="{C451B355-76B9-4061-A060-DC69F85423A5}"/>
    <cellStyle name="SAPBEXstdItemX 11" xfId="2107" xr:uid="{00000000-0005-0000-0000-000088090000}"/>
    <cellStyle name="SAPBEXstdItemX 11 10" xfId="14488" xr:uid="{CBB8AF52-7B20-4E4D-BE27-47AA68A340F5}"/>
    <cellStyle name="SAPBEXstdItemX 11 11" xfId="15376" xr:uid="{40595087-62E8-4EA4-A8B3-BD546F49B0AE}"/>
    <cellStyle name="SAPBEXstdItemX 11 2" xfId="4705" xr:uid="{9529FFCC-F3F7-4A3F-BC97-10F86C03D6E0}"/>
    <cellStyle name="SAPBEXstdItemX 11 3" xfId="6174" xr:uid="{F4FB4FF3-1439-4C31-A0B4-4FB68CDE6E67}"/>
    <cellStyle name="SAPBEXstdItemX 11 4" xfId="7415" xr:uid="{619D997C-216B-4EEF-9724-3B7676C119EC}"/>
    <cellStyle name="SAPBEXstdItemX 11 5" xfId="8644" xr:uid="{1F477AA9-3742-4627-A331-D9DCE83DB9D5}"/>
    <cellStyle name="SAPBEXstdItemX 11 6" xfId="9888" xr:uid="{0A152299-AB3A-4A49-A492-BC0660D8AB62}"/>
    <cellStyle name="SAPBEXstdItemX 11 7" xfId="11118" xr:uid="{2B3FE0C5-29DD-4F0E-89A8-48A390E778B6}"/>
    <cellStyle name="SAPBEXstdItemX 11 8" xfId="12202" xr:uid="{BD73C652-8B0A-45F4-A9E1-9968F4DFBD83}"/>
    <cellStyle name="SAPBEXstdItemX 11 9" xfId="13404" xr:uid="{D5091E6D-8F5E-4A28-8A0E-2AB8630C92ED}"/>
    <cellStyle name="SAPBEXstdItemX 12" xfId="2716" xr:uid="{00000000-0005-0000-0000-000089090000}"/>
    <cellStyle name="SAPBEXstdItemX 13" xfId="2755" xr:uid="{00000000-0005-0000-0000-00008A090000}"/>
    <cellStyle name="SAPBEXstdItemX 14" xfId="2811" xr:uid="{D72F774F-9E2A-4FE3-823D-EE53FC7E7247}"/>
    <cellStyle name="SAPBEXstdItemX 15" xfId="2863" xr:uid="{806AA38F-CF81-4F4E-8E0D-E11ECDDABBB8}"/>
    <cellStyle name="SAPBEXstdItemX 16" xfId="2907" xr:uid="{C4870CBB-F41F-408C-87A4-E1970A7859F2}"/>
    <cellStyle name="SAPBEXstdItemX 17" xfId="2951" xr:uid="{875B47D8-D3C3-47C8-B7BB-537E2AAD5AAC}"/>
    <cellStyle name="SAPBEXstdItemX 18" xfId="2995" xr:uid="{90C69E9C-3084-4943-A64B-3AE709F00541}"/>
    <cellStyle name="SAPBEXstdItemX 19" xfId="4703" xr:uid="{8C2120CF-5FC7-4910-8FF4-81F609E4AD50}"/>
    <cellStyle name="SAPBEXstdItemX 2" xfId="2108" xr:uid="{00000000-0005-0000-0000-00008B090000}"/>
    <cellStyle name="SAPBEXstdItemX 2 10" xfId="13405" xr:uid="{C81FE91F-57A4-4C41-BEB6-A5C66C0ED002}"/>
    <cellStyle name="SAPBEXstdItemX 2 11" xfId="14489" xr:uid="{2C7425CB-43BD-4C2A-8C3C-0003DE08D6C8}"/>
    <cellStyle name="SAPBEXstdItemX 2 12" xfId="15377" xr:uid="{EC2AE59E-F60D-483D-A899-5CC579238BDE}"/>
    <cellStyle name="SAPBEXstdItemX 2 2" xfId="2109" xr:uid="{00000000-0005-0000-0000-00008C090000}"/>
    <cellStyle name="SAPBEXstdItemX 2 2 10" xfId="13406" xr:uid="{F132AD82-C9E0-42D3-8D04-71D39C547D10}"/>
    <cellStyle name="SAPBEXstdItemX 2 2 11" xfId="14490" xr:uid="{66268C77-3B92-4200-9A1E-22AD4E461FE1}"/>
    <cellStyle name="SAPBEXstdItemX 2 2 12" xfId="15378" xr:uid="{071E947F-B127-41A3-94B9-DCF0EC615173}"/>
    <cellStyle name="SAPBEXstdItemX 2 2 2" xfId="2110" xr:uid="{00000000-0005-0000-0000-00008D090000}"/>
    <cellStyle name="SAPBEXstdItemX 2 2 2 10" xfId="14491" xr:uid="{84A6D31C-EDE8-4291-90D4-B524C51BBF7F}"/>
    <cellStyle name="SAPBEXstdItemX 2 2 2 11" xfId="15379" xr:uid="{648F2B46-84E2-4FC1-82F1-FA90DE42C2ED}"/>
    <cellStyle name="SAPBEXstdItemX 2 2 2 2" xfId="4708" xr:uid="{F06E0E72-87EF-4B97-8F5A-200EEFCAF33A}"/>
    <cellStyle name="SAPBEXstdItemX 2 2 2 3" xfId="6177" xr:uid="{74576236-97E2-4B42-89A5-D1724E826BD0}"/>
    <cellStyle name="SAPBEXstdItemX 2 2 2 4" xfId="7418" xr:uid="{056B821D-3247-4DE1-BBF0-C8F3C94C09F1}"/>
    <cellStyle name="SAPBEXstdItemX 2 2 2 5" xfId="8647" xr:uid="{5B3959CB-8F0B-4968-8C3A-9C2EDA0660E4}"/>
    <cellStyle name="SAPBEXstdItemX 2 2 2 6" xfId="9891" xr:uid="{B7AA8598-78A4-4A0E-AA79-C7116072F4EE}"/>
    <cellStyle name="SAPBEXstdItemX 2 2 2 7" xfId="11121" xr:uid="{0E4C0911-E1A9-48D5-926C-10E0340AA17C}"/>
    <cellStyle name="SAPBEXstdItemX 2 2 2 8" xfId="12205" xr:uid="{D8DEBF1F-F25D-4F28-A347-94B2F5ECCB6F}"/>
    <cellStyle name="SAPBEXstdItemX 2 2 2 9" xfId="13407" xr:uid="{E4B0C3C5-C538-4547-A80A-A16E9F4903EC}"/>
    <cellStyle name="SAPBEXstdItemX 2 2 3" xfId="4707" xr:uid="{4FA30CAA-3CE6-47F1-932B-4E8C045FBDE6}"/>
    <cellStyle name="SAPBEXstdItemX 2 2 4" xfId="6176" xr:uid="{BFACACF8-C309-4724-8C86-13C453B9877D}"/>
    <cellStyle name="SAPBEXstdItemX 2 2 5" xfId="7417" xr:uid="{99E698E8-DFC7-4014-8637-73A43094EE12}"/>
    <cellStyle name="SAPBEXstdItemX 2 2 6" xfId="8646" xr:uid="{AF4F068C-9DB4-4315-9A52-777D70FA1C9B}"/>
    <cellStyle name="SAPBEXstdItemX 2 2 7" xfId="9890" xr:uid="{B1DB0FAA-89F8-448A-9688-FF476BF3B821}"/>
    <cellStyle name="SAPBEXstdItemX 2 2 8" xfId="11120" xr:uid="{E51C9463-F153-4B4C-B271-688BCD76E2DD}"/>
    <cellStyle name="SAPBEXstdItemX 2 2 9" xfId="12204" xr:uid="{F8EA6A27-C3B8-40D9-BFE4-D43B195755C9}"/>
    <cellStyle name="SAPBEXstdItemX 2 3" xfId="4706" xr:uid="{9FA5851D-18CE-430F-B33C-AAAA0E323108}"/>
    <cellStyle name="SAPBEXstdItemX 2 4" xfId="6175" xr:uid="{5A2D0E49-41EC-469A-85F4-3204309F5E97}"/>
    <cellStyle name="SAPBEXstdItemX 2 5" xfId="7416" xr:uid="{3A383319-419B-45C9-9BE0-ED9CE449DA69}"/>
    <cellStyle name="SAPBEXstdItemX 2 6" xfId="8645" xr:uid="{312FFD83-63A7-4045-842A-CC703C328387}"/>
    <cellStyle name="SAPBEXstdItemX 2 7" xfId="9889" xr:uid="{891D071F-D82F-4A1E-83AD-DFD6ECBCE84B}"/>
    <cellStyle name="SAPBEXstdItemX 2 8" xfId="11119" xr:uid="{F463AAF1-BAB3-4C26-A3C5-BF2018DA9D08}"/>
    <cellStyle name="SAPBEXstdItemX 2 9" xfId="12203" xr:uid="{01B6EF17-965F-4053-91D3-C0BD2E667060}"/>
    <cellStyle name="SAPBEXstdItemX 20" xfId="6172" xr:uid="{8E41A9A3-3F1C-4BAD-BA77-C84D1E23DB18}"/>
    <cellStyle name="SAPBEXstdItemX 21" xfId="7413" xr:uid="{EA3D3D09-4C90-4067-9C0B-7D917482D263}"/>
    <cellStyle name="SAPBEXstdItemX 22" xfId="8642" xr:uid="{CFAAB79A-4EA7-4386-A6D3-A28BC4292429}"/>
    <cellStyle name="SAPBEXstdItemX 23" xfId="9886" xr:uid="{FC48B611-0953-47BA-9D90-61D13D12F6EC}"/>
    <cellStyle name="SAPBEXstdItemX 24" xfId="11116" xr:uid="{173484D9-D615-4397-B65C-06785CA153F8}"/>
    <cellStyle name="SAPBEXstdItemX 25" xfId="12200" xr:uid="{A23032FE-28C0-4F89-9AA2-F2C47DA93F41}"/>
    <cellStyle name="SAPBEXstdItemX 26" xfId="13402" xr:uid="{FCB25DB6-48E7-4120-BB17-D3156DC4F75B}"/>
    <cellStyle name="SAPBEXstdItemX 27" xfId="14486" xr:uid="{A23299EB-697A-4C88-81B8-4BD63485F79D}"/>
    <cellStyle name="SAPBEXstdItemX 28" xfId="15374" xr:uid="{5B0C9C54-B8C8-42DC-9655-23B4891DF383}"/>
    <cellStyle name="SAPBEXstdItemX 29" xfId="15906" xr:uid="{91181ED7-1144-4AC8-A710-E5C667E4B586}"/>
    <cellStyle name="SAPBEXstdItemX 3" xfId="2111" xr:uid="{00000000-0005-0000-0000-00008E090000}"/>
    <cellStyle name="SAPBEXstdItemX 3 10" xfId="14492" xr:uid="{8D389E93-0DAA-48F9-AE15-B499BAA7CA54}"/>
    <cellStyle name="SAPBEXstdItemX 3 11" xfId="15380" xr:uid="{6970645E-66AC-4E24-90C9-0D602F4147B3}"/>
    <cellStyle name="SAPBEXstdItemX 3 2" xfId="4709" xr:uid="{7C443CDF-0C41-45EB-9080-DAC4BA87DFA8}"/>
    <cellStyle name="SAPBEXstdItemX 3 3" xfId="6178" xr:uid="{439B7468-B092-4483-B0F8-486258EFD242}"/>
    <cellStyle name="SAPBEXstdItemX 3 4" xfId="7419" xr:uid="{DBBBA09F-7B36-46E5-A293-BEAC783107A4}"/>
    <cellStyle name="SAPBEXstdItemX 3 5" xfId="8648" xr:uid="{172B0E75-F8E3-47BD-BCED-CA3247094E3F}"/>
    <cellStyle name="SAPBEXstdItemX 3 6" xfId="9892" xr:uid="{972D1DC0-0469-4F7B-8F4C-057D284EF844}"/>
    <cellStyle name="SAPBEXstdItemX 3 7" xfId="11122" xr:uid="{FF4B2CE7-7B99-45CF-B194-1AFFD9C7BCA9}"/>
    <cellStyle name="SAPBEXstdItemX 3 8" xfId="12206" xr:uid="{3236F1BE-4EFE-42D0-AEA3-EC267AC7BB36}"/>
    <cellStyle name="SAPBEXstdItemX 3 9" xfId="13408" xr:uid="{7F19F70F-BB6A-4F6F-A891-C21D662FCED7}"/>
    <cellStyle name="SAPBEXstdItemX 4" xfId="2112" xr:uid="{00000000-0005-0000-0000-00008F090000}"/>
    <cellStyle name="SAPBEXstdItemX 4 10" xfId="14493" xr:uid="{D16F701B-AE94-4356-99A1-DFF356696223}"/>
    <cellStyle name="SAPBEXstdItemX 4 11" xfId="15381" xr:uid="{8ADECD29-6FD5-4A7D-ACE9-AD37AD44CFC8}"/>
    <cellStyle name="SAPBEXstdItemX 4 2" xfId="4710" xr:uid="{77FA98AA-9B94-49F6-A345-E0AB1357190A}"/>
    <cellStyle name="SAPBEXstdItemX 4 3" xfId="6179" xr:uid="{1D676036-32E7-472C-81D8-0C9EB929034C}"/>
    <cellStyle name="SAPBEXstdItemX 4 4" xfId="7420" xr:uid="{EDD92B87-3976-42E5-AE28-318E6DFE0CCC}"/>
    <cellStyle name="SAPBEXstdItemX 4 5" xfId="8649" xr:uid="{FCE6BCA4-4E5C-414C-9CAF-2CC38CDD1F6A}"/>
    <cellStyle name="SAPBEXstdItemX 4 6" xfId="9893" xr:uid="{E6CDC240-2F8A-45BB-B9F3-AF69EA14AF57}"/>
    <cellStyle name="SAPBEXstdItemX 4 7" xfId="11123" xr:uid="{3D04F3B2-BE48-41A1-8755-18C7C479D667}"/>
    <cellStyle name="SAPBEXstdItemX 4 8" xfId="12207" xr:uid="{B6B0E1FE-10FE-4883-8733-1910B044CF9A}"/>
    <cellStyle name="SAPBEXstdItemX 4 9" xfId="13409" xr:uid="{689C22D0-AA76-4115-839A-F2286189FCBC}"/>
    <cellStyle name="SAPBEXstdItemX 5" xfId="2113" xr:uid="{00000000-0005-0000-0000-000090090000}"/>
    <cellStyle name="SAPBEXstdItemX 5 10" xfId="14494" xr:uid="{0698EBB8-A09B-4DB3-94FC-40994B8AAE6E}"/>
    <cellStyle name="SAPBEXstdItemX 5 11" xfId="15382" xr:uid="{4B1F3A01-4CAD-49E8-8AEA-ABC5969CC7B0}"/>
    <cellStyle name="SAPBEXstdItemX 5 2" xfId="4711" xr:uid="{90E16C2B-9CD2-48F5-AE61-5D37920DEDFE}"/>
    <cellStyle name="SAPBEXstdItemX 5 3" xfId="6180" xr:uid="{DD1C8940-D924-4F5B-8750-B3AF4A6EB987}"/>
    <cellStyle name="SAPBEXstdItemX 5 4" xfId="7421" xr:uid="{3BD590A4-9931-4095-9568-E5C01E0738CB}"/>
    <cellStyle name="SAPBEXstdItemX 5 5" xfId="8650" xr:uid="{FBD5C7C1-4575-4D83-9C0B-CA9E11FF76F0}"/>
    <cellStyle name="SAPBEXstdItemX 5 6" xfId="9894" xr:uid="{33B2FD5D-6DDD-495F-B93D-44B6A8BD7880}"/>
    <cellStyle name="SAPBEXstdItemX 5 7" xfId="11124" xr:uid="{7C7B8D35-0224-4516-8AF1-F6F0A7832AAB}"/>
    <cellStyle name="SAPBEXstdItemX 5 8" xfId="12208" xr:uid="{E709F7A1-62B7-45F4-8B18-CB477E82390B}"/>
    <cellStyle name="SAPBEXstdItemX 5 9" xfId="13410" xr:uid="{14C081F7-A286-47D1-AC46-849801C63388}"/>
    <cellStyle name="SAPBEXstdItemX 6" xfId="2114" xr:uid="{00000000-0005-0000-0000-000091090000}"/>
    <cellStyle name="SAPBEXstdItemX 6 10" xfId="14495" xr:uid="{8BD68004-32F5-4E61-A029-BDBDC551CF72}"/>
    <cellStyle name="SAPBEXstdItemX 6 11" xfId="15383" xr:uid="{5C90D622-79C6-4219-85EA-8733F960D89B}"/>
    <cellStyle name="SAPBEXstdItemX 6 2" xfId="4712" xr:uid="{1C69F698-A561-4D68-A568-47BC87A1EC8B}"/>
    <cellStyle name="SAPBEXstdItemX 6 3" xfId="6181" xr:uid="{771AE90C-45CA-49B4-8F65-4D4A22B66604}"/>
    <cellStyle name="SAPBEXstdItemX 6 4" xfId="7422" xr:uid="{4DF7F3B1-379B-46A3-B2E7-3ACB7B79C1B3}"/>
    <cellStyle name="SAPBEXstdItemX 6 5" xfId="8651" xr:uid="{4F233BA9-102A-48B5-88A8-711ED4A08293}"/>
    <cellStyle name="SAPBEXstdItemX 6 6" xfId="9895" xr:uid="{0D1E39C5-0FEC-4CC4-90BE-A0FEDF5A71B1}"/>
    <cellStyle name="SAPBEXstdItemX 6 7" xfId="11125" xr:uid="{48AD0BE3-E212-4B6E-B8A6-23B3A151B4E9}"/>
    <cellStyle name="SAPBEXstdItemX 6 8" xfId="12209" xr:uid="{E94A1286-23A8-462F-B317-CFCF7BB587E9}"/>
    <cellStyle name="SAPBEXstdItemX 6 9" xfId="13411" xr:uid="{8ECA39BA-287F-4955-8297-5CFDFC148DAA}"/>
    <cellStyle name="SAPBEXstdItemX 7" xfId="2115" xr:uid="{00000000-0005-0000-0000-000092090000}"/>
    <cellStyle name="SAPBEXstdItemX 7 10" xfId="14496" xr:uid="{898D1882-C73D-4990-8A46-D826C1594E90}"/>
    <cellStyle name="SAPBEXstdItemX 7 11" xfId="15384" xr:uid="{2512B752-F39F-416C-BEB7-5D286D2F4716}"/>
    <cellStyle name="SAPBEXstdItemX 7 2" xfId="4713" xr:uid="{F1E7AD0A-8E45-4CDB-BE93-F1C394F5CC6B}"/>
    <cellStyle name="SAPBEXstdItemX 7 3" xfId="6182" xr:uid="{7F675B73-A8F7-4375-A945-B10B5836D4C5}"/>
    <cellStyle name="SAPBEXstdItemX 7 4" xfId="7423" xr:uid="{4CB22CF5-C0EA-407D-BDEC-B2327FE70699}"/>
    <cellStyle name="SAPBEXstdItemX 7 5" xfId="8652" xr:uid="{EBD16308-20D0-4EC3-A771-D4B3063D6236}"/>
    <cellStyle name="SAPBEXstdItemX 7 6" xfId="9896" xr:uid="{F4967952-E182-41CE-84F4-7403CF9D505B}"/>
    <cellStyle name="SAPBEXstdItemX 7 7" xfId="11126" xr:uid="{7EE32DC3-3B99-4571-97B1-384B32032D83}"/>
    <cellStyle name="SAPBEXstdItemX 7 8" xfId="12210" xr:uid="{56B61A3A-0EB2-4E5F-AE83-E79E63878512}"/>
    <cellStyle name="SAPBEXstdItemX 7 9" xfId="13412" xr:uid="{B1B0A6B8-2D25-4267-867A-73FE3C825B15}"/>
    <cellStyle name="SAPBEXstdItemX 8" xfId="2116" xr:uid="{00000000-0005-0000-0000-000093090000}"/>
    <cellStyle name="SAPBEXstdItemX 8 10" xfId="14497" xr:uid="{CDFC3131-6956-487C-8744-18EF5052C69D}"/>
    <cellStyle name="SAPBEXstdItemX 8 11" xfId="15385" xr:uid="{916034E3-F272-45A2-BB44-79B25DCEEFC4}"/>
    <cellStyle name="SAPBEXstdItemX 8 2" xfId="4714" xr:uid="{29FE9454-CACD-475D-88F7-5690E43C01B6}"/>
    <cellStyle name="SAPBEXstdItemX 8 3" xfId="6183" xr:uid="{0320D492-FF43-412D-9A8A-A7AB4F4CD226}"/>
    <cellStyle name="SAPBEXstdItemX 8 4" xfId="7424" xr:uid="{0CEF97C9-5B72-420C-BF77-D80BAF547EBE}"/>
    <cellStyle name="SAPBEXstdItemX 8 5" xfId="8653" xr:uid="{0D0E4140-49D9-4281-865B-34683EC66926}"/>
    <cellStyle name="SAPBEXstdItemX 8 6" xfId="9897" xr:uid="{1A19042C-766B-477F-8F86-629F1C57893B}"/>
    <cellStyle name="SAPBEXstdItemX 8 7" xfId="11127" xr:uid="{A20421ED-5632-4582-B501-458B7818752D}"/>
    <cellStyle name="SAPBEXstdItemX 8 8" xfId="12211" xr:uid="{61AC5ADD-AAD2-4A8F-B18A-D09A875C004A}"/>
    <cellStyle name="SAPBEXstdItemX 8 9" xfId="13413" xr:uid="{18870F38-DF35-489F-B589-2AC05BEEC916}"/>
    <cellStyle name="SAPBEXstdItemX 9" xfId="2117" xr:uid="{00000000-0005-0000-0000-000094090000}"/>
    <cellStyle name="SAPBEXstdItemX 9 10" xfId="14498" xr:uid="{A3299F47-F661-46A2-9942-77AD64049916}"/>
    <cellStyle name="SAPBEXstdItemX 9 11" xfId="15386" xr:uid="{AE83DF15-5CAC-44F2-8035-F4337633FD20}"/>
    <cellStyle name="SAPBEXstdItemX 9 2" xfId="4715" xr:uid="{1F59F7A3-A0E6-4774-862A-5B11115A8F1A}"/>
    <cellStyle name="SAPBEXstdItemX 9 3" xfId="6184" xr:uid="{F0C377D7-D2F4-45D0-8A50-36D296BB7836}"/>
    <cellStyle name="SAPBEXstdItemX 9 4" xfId="7425" xr:uid="{B53D0C3A-4925-4E13-AC9C-0A244C5520C2}"/>
    <cellStyle name="SAPBEXstdItemX 9 5" xfId="8654" xr:uid="{32A1D6D1-4DDD-427D-96CA-07E621E1F2AE}"/>
    <cellStyle name="SAPBEXstdItemX 9 6" xfId="9898" xr:uid="{E0F0CA49-837F-4FC4-A4F7-58FA3209E19B}"/>
    <cellStyle name="SAPBEXstdItemX 9 7" xfId="11128" xr:uid="{D16F8035-C50A-4298-A23E-7E5F4E563B21}"/>
    <cellStyle name="SAPBEXstdItemX 9 8" xfId="12212" xr:uid="{C621BB20-9572-4F00-B9B0-C69603A8EC7A}"/>
    <cellStyle name="SAPBEXstdItemX 9 9" xfId="13414" xr:uid="{E5FE14EE-3075-45C3-B777-49C6BE183C66}"/>
    <cellStyle name="SAPBEXstdItemX_valor justo.junio2010" xfId="5792" xr:uid="{56C1FB75-4E84-4F31-91B4-57B1B0150EF1}"/>
    <cellStyle name="SAPBEXtitle" xfId="2118" xr:uid="{00000000-0005-0000-0000-000095090000}"/>
    <cellStyle name="SAPBEXtitle 10" xfId="2119" xr:uid="{00000000-0005-0000-0000-000096090000}"/>
    <cellStyle name="SAPBEXtitle 10 10" xfId="14499" xr:uid="{9600D76A-026C-484B-A3FB-5F87779B4955}"/>
    <cellStyle name="SAPBEXtitle 10 11" xfId="15387" xr:uid="{CD1BCD72-B607-413B-9637-1EC7D992D372}"/>
    <cellStyle name="SAPBEXtitle 10 2" xfId="4717" xr:uid="{B29DE9EE-4988-4F62-8DD3-50F2B8B1066B}"/>
    <cellStyle name="SAPBEXtitle 10 3" xfId="6186" xr:uid="{6692C096-CDDF-4F93-87F3-DC916D7E2AE2}"/>
    <cellStyle name="SAPBEXtitle 10 4" xfId="7427" xr:uid="{15FB5483-4F16-4894-AAA5-B8BD901C3DCE}"/>
    <cellStyle name="SAPBEXtitle 10 5" xfId="8656" xr:uid="{E2E99144-C810-4294-A3FB-93D011F102C0}"/>
    <cellStyle name="SAPBEXtitle 10 6" xfId="9900" xr:uid="{696594A6-A884-4FD0-9170-3080C0273685}"/>
    <cellStyle name="SAPBEXtitle 10 7" xfId="11130" xr:uid="{044A2FE7-DF18-4399-B731-71E02E204AAF}"/>
    <cellStyle name="SAPBEXtitle 10 8" xfId="12214" xr:uid="{BFB0E2AA-C186-42BC-93F7-06FB26BB7118}"/>
    <cellStyle name="SAPBEXtitle 10 9" xfId="13416" xr:uid="{6B2EAE7F-4866-4199-BFEA-53DB3D272A85}"/>
    <cellStyle name="SAPBEXtitle 11" xfId="2120" xr:uid="{00000000-0005-0000-0000-000097090000}"/>
    <cellStyle name="SAPBEXtitle 11 10" xfId="14500" xr:uid="{B567B2E9-3BD3-4E36-86A0-DAF7BD4F2058}"/>
    <cellStyle name="SAPBEXtitle 11 11" xfId="15388" xr:uid="{B3087955-B345-4DC7-BAC3-3D7D41B2514B}"/>
    <cellStyle name="SAPBEXtitle 11 2" xfId="4718" xr:uid="{93139362-0226-48C6-ABA4-8E0938222D70}"/>
    <cellStyle name="SAPBEXtitle 11 3" xfId="6187" xr:uid="{50DC9A72-CE37-40DE-8155-67B417026248}"/>
    <cellStyle name="SAPBEXtitle 11 4" xfId="7428" xr:uid="{EA29FD22-A413-48B6-B12C-D8D0B72E5594}"/>
    <cellStyle name="SAPBEXtitle 11 5" xfId="8657" xr:uid="{2E9F1A9D-E2B9-400E-9AEC-1F03567D6869}"/>
    <cellStyle name="SAPBEXtitle 11 6" xfId="9901" xr:uid="{6448893A-AC29-4A17-8518-A5EF97F39785}"/>
    <cellStyle name="SAPBEXtitle 11 7" xfId="11131" xr:uid="{2B90C0AB-3E6E-4A87-91EB-D486E5744D7B}"/>
    <cellStyle name="SAPBEXtitle 11 8" xfId="12215" xr:uid="{67C15DBD-3584-437C-A59C-A0C9591D7801}"/>
    <cellStyle name="SAPBEXtitle 11 9" xfId="13417" xr:uid="{5A3CA678-35BD-4BF5-B494-4F6251E987D4}"/>
    <cellStyle name="SAPBEXtitle 12" xfId="2756" xr:uid="{00000000-0005-0000-0000-000098090000}"/>
    <cellStyle name="SAPBEXtitle 13" xfId="2812" xr:uid="{F8794B98-5B2E-4725-8A7E-9FE1EA0859DE}"/>
    <cellStyle name="SAPBEXtitle 14" xfId="2864" xr:uid="{35786CC2-44EC-4724-A598-40C09B0B36A7}"/>
    <cellStyle name="SAPBEXtitle 15" xfId="2908" xr:uid="{86838E6B-C260-446F-90FD-57B6632B37DC}"/>
    <cellStyle name="SAPBEXtitle 16" xfId="2952" xr:uid="{6E63B3D5-30B8-4914-AD96-8707C5E2F3DD}"/>
    <cellStyle name="SAPBEXtitle 17" xfId="2996" xr:uid="{E7E6EF62-241B-410B-A529-29E9821F61EC}"/>
    <cellStyle name="SAPBEXtitle 18" xfId="15907" xr:uid="{8FD6E489-E753-4B70-A8B4-84E41D39651C}"/>
    <cellStyle name="SAPBEXtitle 2" xfId="2121" xr:uid="{00000000-0005-0000-0000-000099090000}"/>
    <cellStyle name="SAPBEXtitle 2 10" xfId="13418" xr:uid="{49B3CA0B-46B5-4678-8684-8AFB6486D5F4}"/>
    <cellStyle name="SAPBEXtitle 2 11" xfId="14501" xr:uid="{6418CD39-CA08-41BF-9385-6C98D57E9D91}"/>
    <cellStyle name="SAPBEXtitle 2 12" xfId="15389" xr:uid="{4C5245EA-FFF0-46AE-A6BA-3664A54D96F9}"/>
    <cellStyle name="SAPBEXtitle 2 2" xfId="2122" xr:uid="{00000000-0005-0000-0000-00009A090000}"/>
    <cellStyle name="SAPBEXtitle 2 2 2" xfId="2123" xr:uid="{00000000-0005-0000-0000-00009B090000}"/>
    <cellStyle name="SAPBEXtitle 2 2 2 10" xfId="14502" xr:uid="{D9DF3082-CEA0-4697-A935-D1A7B4AE9FD4}"/>
    <cellStyle name="SAPBEXtitle 2 2 2 11" xfId="15390" xr:uid="{7339439D-98D7-4CCA-8D5A-3FCEAD7C01C0}"/>
    <cellStyle name="SAPBEXtitle 2 2 2 2" xfId="4721" xr:uid="{F6AF49BB-7BA2-4A75-BCA1-DF1E0BA606B6}"/>
    <cellStyle name="SAPBEXtitle 2 2 2 3" xfId="6190" xr:uid="{398C1E03-87FA-491B-A585-2DDD81D75C74}"/>
    <cellStyle name="SAPBEXtitle 2 2 2 4" xfId="7431" xr:uid="{DCDBCC12-9928-43A9-B441-8E29EF907959}"/>
    <cellStyle name="SAPBEXtitle 2 2 2 5" xfId="8660" xr:uid="{C5412AC9-18DA-4A30-908A-7EAFC143C6C9}"/>
    <cellStyle name="SAPBEXtitle 2 2 2 6" xfId="9904" xr:uid="{9092AEAA-DCD2-4D6B-86FB-F96856F4615C}"/>
    <cellStyle name="SAPBEXtitle 2 2 2 7" xfId="11134" xr:uid="{B46912DF-F28C-4AA6-9A74-296C287C6463}"/>
    <cellStyle name="SAPBEXtitle 2 2 2 8" xfId="12218" xr:uid="{A16BBE3B-21C9-485A-AFDC-D00CC2725189}"/>
    <cellStyle name="SAPBEXtitle 2 2 2 9" xfId="13420" xr:uid="{78BF6017-2B7E-460F-AF75-5AF00B2F7B4C}"/>
    <cellStyle name="SAPBEXtitle 2 3" xfId="4719" xr:uid="{F360D69D-D88C-45AF-B760-1B181245CF50}"/>
    <cellStyle name="SAPBEXtitle 2 4" xfId="6188" xr:uid="{771F70E5-9C4C-442F-82A9-3F8CBAD451C5}"/>
    <cellStyle name="SAPBEXtitle 2 5" xfId="7429" xr:uid="{AD2C4FB1-FC9B-40CE-8924-5D41DA04DC06}"/>
    <cellStyle name="SAPBEXtitle 2 6" xfId="8658" xr:uid="{DF4C168F-33C2-4289-98BA-6E53D68ABBD4}"/>
    <cellStyle name="SAPBEXtitle 2 7" xfId="9902" xr:uid="{3A11FAFA-D703-4FF7-A1A6-180C73DEA56A}"/>
    <cellStyle name="SAPBEXtitle 2 8" xfId="11132" xr:uid="{95C82C83-B7B3-4DB2-AB3D-5C51E3B8337D}"/>
    <cellStyle name="SAPBEXtitle 2 9" xfId="12216" xr:uid="{CECE916F-D8CA-4FD9-BD12-97CE6BED761A}"/>
    <cellStyle name="SAPBEXtitle 3" xfId="2124" xr:uid="{00000000-0005-0000-0000-00009C090000}"/>
    <cellStyle name="SAPBEXtitle 3 10" xfId="14503" xr:uid="{37CA2664-BBF6-4E19-811A-10A6B8020971}"/>
    <cellStyle name="SAPBEXtitle 3 11" xfId="15391" xr:uid="{330E8A80-AA33-4FB8-9774-E09A0C67CAC5}"/>
    <cellStyle name="SAPBEXtitle 3 2" xfId="4722" xr:uid="{8A57D0B5-EF9F-4267-B37C-4D8A266874EF}"/>
    <cellStyle name="SAPBEXtitle 3 3" xfId="6191" xr:uid="{42E578C3-0B90-4C01-8A1B-F4E18EE67312}"/>
    <cellStyle name="SAPBEXtitle 3 4" xfId="7432" xr:uid="{9B5DDADA-28AE-4B36-82A0-F77D6D52A26C}"/>
    <cellStyle name="SAPBEXtitle 3 5" xfId="8661" xr:uid="{B4A47903-3996-4E23-A223-D410BA4524C3}"/>
    <cellStyle name="SAPBEXtitle 3 6" xfId="9905" xr:uid="{CF3085F7-2546-48EE-87A8-D4E7E874C6D3}"/>
    <cellStyle name="SAPBEXtitle 3 7" xfId="11135" xr:uid="{762EFC6F-5029-4876-BFC2-DFF036E778B1}"/>
    <cellStyle name="SAPBEXtitle 3 8" xfId="12219" xr:uid="{73D945EC-9B99-48AE-80B1-5390901AFF10}"/>
    <cellStyle name="SAPBEXtitle 3 9" xfId="13421" xr:uid="{033150CE-8725-4EB1-9D66-2442E9C0D814}"/>
    <cellStyle name="SAPBEXtitle 4" xfId="2125" xr:uid="{00000000-0005-0000-0000-00009D090000}"/>
    <cellStyle name="SAPBEXtitle 4 10" xfId="14504" xr:uid="{BF575236-CCC6-4B2C-ACA0-6481B169B4D2}"/>
    <cellStyle name="SAPBEXtitle 4 11" xfId="15392" xr:uid="{63016A5E-4531-433A-B3ED-AE26B08F051C}"/>
    <cellStyle name="SAPBEXtitle 4 2" xfId="4723" xr:uid="{56C1F04B-5FB0-4F95-B4EC-A56072186920}"/>
    <cellStyle name="SAPBEXtitle 4 3" xfId="6192" xr:uid="{45F32A28-8EDB-4C65-99D5-ED964EE37108}"/>
    <cellStyle name="SAPBEXtitle 4 4" xfId="7433" xr:uid="{5C89FAE1-8EB9-4FB6-B3D2-00358C0E1E7C}"/>
    <cellStyle name="SAPBEXtitle 4 5" xfId="8662" xr:uid="{9538A97D-A7DB-41EF-B7C5-EA619031C73E}"/>
    <cellStyle name="SAPBEXtitle 4 6" xfId="9906" xr:uid="{11DECEA8-4D1F-4E59-B321-53A6AB4FAA3B}"/>
    <cellStyle name="SAPBEXtitle 4 7" xfId="11136" xr:uid="{2AA3FD3F-73CC-4D70-911F-9FBB70F76406}"/>
    <cellStyle name="SAPBEXtitle 4 8" xfId="12220" xr:uid="{BCE8A8B9-FF35-4BE5-8A2D-D5AF80372171}"/>
    <cellStyle name="SAPBEXtitle 4 9" xfId="13422" xr:uid="{CBE86226-EF09-43BC-A5DB-6B23C426E669}"/>
    <cellStyle name="SAPBEXtitle 5" xfId="2126" xr:uid="{00000000-0005-0000-0000-00009E090000}"/>
    <cellStyle name="SAPBEXtitle 5 10" xfId="14505" xr:uid="{542B9B9B-CEC2-4B3F-BFDF-14517A3F1679}"/>
    <cellStyle name="SAPBEXtitle 5 11" xfId="15393" xr:uid="{12A00948-490B-46B5-A25D-2096D5A0A7FA}"/>
    <cellStyle name="SAPBEXtitle 5 2" xfId="4724" xr:uid="{E1D491C1-CE65-489F-A232-17B99D9DF836}"/>
    <cellStyle name="SAPBEXtitle 5 3" xfId="6193" xr:uid="{F73FB56B-F8E8-4AAA-A23B-3CF4A94FA538}"/>
    <cellStyle name="SAPBEXtitle 5 4" xfId="7434" xr:uid="{AF6645C9-EF04-4C2E-ADFB-2BC6B7276871}"/>
    <cellStyle name="SAPBEXtitle 5 5" xfId="8663" xr:uid="{0381377F-4B63-40F9-99B8-C4EE8DF0A5E2}"/>
    <cellStyle name="SAPBEXtitle 5 6" xfId="9907" xr:uid="{E16181C0-C55F-4B64-8193-EC38152624EE}"/>
    <cellStyle name="SAPBEXtitle 5 7" xfId="11137" xr:uid="{A467CFBA-001B-4E75-8E51-6B1DA9BC1A63}"/>
    <cellStyle name="SAPBEXtitle 5 8" xfId="12221" xr:uid="{221E97D7-C38C-4DFC-A999-6445F0BA55CF}"/>
    <cellStyle name="SAPBEXtitle 5 9" xfId="13423" xr:uid="{07A099C9-811E-4737-B81D-FE66B013CD46}"/>
    <cellStyle name="SAPBEXtitle 6" xfId="2127" xr:uid="{00000000-0005-0000-0000-00009F090000}"/>
    <cellStyle name="SAPBEXtitle 6 10" xfId="14506" xr:uid="{B86B234A-C5CA-4410-BF1C-89A46CAF6D47}"/>
    <cellStyle name="SAPBEXtitle 6 11" xfId="15394" xr:uid="{A47DA739-1EB9-4848-885C-2B24C765EF4F}"/>
    <cellStyle name="SAPBEXtitle 6 2" xfId="4725" xr:uid="{D0D273B5-7CA8-4702-9364-823DAA68763D}"/>
    <cellStyle name="SAPBEXtitle 6 3" xfId="6194" xr:uid="{A74FED97-5813-47D6-9720-6F9A9F984345}"/>
    <cellStyle name="SAPBEXtitle 6 4" xfId="7435" xr:uid="{2AF878CF-C273-484D-A53A-D3A16F8CD364}"/>
    <cellStyle name="SAPBEXtitle 6 5" xfId="8664" xr:uid="{C35ACEBB-E50B-42FA-AD97-27B194CABA6B}"/>
    <cellStyle name="SAPBEXtitle 6 6" xfId="9908" xr:uid="{8DFEB28B-03F9-40B8-B6E1-6DA5502DAC6C}"/>
    <cellStyle name="SAPBEXtitle 6 7" xfId="11138" xr:uid="{5B7E3DED-37B6-47BD-965D-9876A0B9225A}"/>
    <cellStyle name="SAPBEXtitle 6 8" xfId="12222" xr:uid="{B11936CE-1CE5-488B-BD4B-4B8555E46A82}"/>
    <cellStyle name="SAPBEXtitle 6 9" xfId="13424" xr:uid="{70D6C289-4B0B-47B0-A07E-E90502D05812}"/>
    <cellStyle name="SAPBEXtitle 7" xfId="2128" xr:uid="{00000000-0005-0000-0000-0000A0090000}"/>
    <cellStyle name="SAPBEXtitle 7 10" xfId="14507" xr:uid="{C9636209-F44F-415C-855E-CE06CE219C42}"/>
    <cellStyle name="SAPBEXtitle 7 11" xfId="15395" xr:uid="{B97D7AFD-7B77-4006-A78E-14DB29C31C1E}"/>
    <cellStyle name="SAPBEXtitle 7 2" xfId="4726" xr:uid="{F4387FE5-7DF6-4B3C-8498-23DF746B734A}"/>
    <cellStyle name="SAPBEXtitle 7 3" xfId="6195" xr:uid="{207FA5E8-D0AF-41B8-B44F-8DBD3618C181}"/>
    <cellStyle name="SAPBEXtitle 7 4" xfId="7436" xr:uid="{ECD26425-5239-4B40-8877-BFEC17C57F08}"/>
    <cellStyle name="SAPBEXtitle 7 5" xfId="8665" xr:uid="{D013B12B-8034-4CE9-A347-1C51413923B0}"/>
    <cellStyle name="SAPBEXtitle 7 6" xfId="9909" xr:uid="{61F0B086-1D1C-4A5D-8466-CF02212776F4}"/>
    <cellStyle name="SAPBEXtitle 7 7" xfId="11139" xr:uid="{0CD4FFD1-D60C-46F7-881D-CD72E826AC0C}"/>
    <cellStyle name="SAPBEXtitle 7 8" xfId="12223" xr:uid="{D068DB5B-EDFB-46AD-BBBE-7B9FD94AD2BC}"/>
    <cellStyle name="SAPBEXtitle 7 9" xfId="13425" xr:uid="{930E7FEE-F2C6-41A3-AF25-D5FE76D27B00}"/>
    <cellStyle name="SAPBEXtitle 8" xfId="2129" xr:uid="{00000000-0005-0000-0000-0000A1090000}"/>
    <cellStyle name="SAPBEXtitle 8 10" xfId="14508" xr:uid="{5DE22785-00F7-473E-8FF1-FE1B0FA1D13C}"/>
    <cellStyle name="SAPBEXtitle 8 11" xfId="15396" xr:uid="{969B8422-A92B-4184-B47A-158D0D1B8E51}"/>
    <cellStyle name="SAPBEXtitle 8 2" xfId="4727" xr:uid="{9EC435FD-3D53-420D-873F-D4D2F8CE5B4B}"/>
    <cellStyle name="SAPBEXtitle 8 3" xfId="6196" xr:uid="{B1CD8DAB-CF4A-4837-B542-3C796A5C9AEA}"/>
    <cellStyle name="SAPBEXtitle 8 4" xfId="7437" xr:uid="{82E4254A-8B79-4E65-B99D-EC02C7E35D18}"/>
    <cellStyle name="SAPBEXtitle 8 5" xfId="8666" xr:uid="{BAE0E76F-1A81-46F3-9F23-EE93A2D274F5}"/>
    <cellStyle name="SAPBEXtitle 8 6" xfId="9910" xr:uid="{1B5BE7B0-2D21-41BA-892F-21144045244C}"/>
    <cellStyle name="SAPBEXtitle 8 7" xfId="11140" xr:uid="{C4889D90-40BF-4070-BC73-BB6927595F25}"/>
    <cellStyle name="SAPBEXtitle 8 8" xfId="12224" xr:uid="{1AC33580-D8E3-4548-918B-2983E4F1242F}"/>
    <cellStyle name="SAPBEXtitle 8 9" xfId="13426" xr:uid="{B1289F6E-A7A5-4FB0-94FA-62156274EC65}"/>
    <cellStyle name="SAPBEXtitle 9" xfId="2130" xr:uid="{00000000-0005-0000-0000-0000A2090000}"/>
    <cellStyle name="SAPBEXtitle 9 10" xfId="14509" xr:uid="{6A1E9D1F-75E2-43CB-9416-C085AAF83FD6}"/>
    <cellStyle name="SAPBEXtitle 9 11" xfId="15397" xr:uid="{478457EB-4E1D-4F61-80F0-2AD565D2794C}"/>
    <cellStyle name="SAPBEXtitle 9 2" xfId="4728" xr:uid="{72870B97-CB8F-49C4-A67D-C878C7633226}"/>
    <cellStyle name="SAPBEXtitle 9 3" xfId="6197" xr:uid="{005C275F-1279-4B27-BD97-7E663703C7F1}"/>
    <cellStyle name="SAPBEXtitle 9 4" xfId="7438" xr:uid="{5CE27589-811F-4AC4-8956-7312171CCE2B}"/>
    <cellStyle name="SAPBEXtitle 9 5" xfId="8667" xr:uid="{2FED5744-38AF-4E6E-AD16-C81B39137E5B}"/>
    <cellStyle name="SAPBEXtitle 9 6" xfId="9911" xr:uid="{BD087F57-D117-4AD5-BF4F-0585DD59465A}"/>
    <cellStyle name="SAPBEXtitle 9 7" xfId="11141" xr:uid="{192E471D-6A79-4F39-A612-76339A0AED91}"/>
    <cellStyle name="SAPBEXtitle 9 8" xfId="12225" xr:uid="{7BD9C321-0E57-46A6-A34B-9C81EB87E8B2}"/>
    <cellStyle name="SAPBEXtitle 9 9" xfId="13427" xr:uid="{8F047FA3-036D-4050-AAF5-7297FD40EEFB}"/>
    <cellStyle name="SAPBEXunassignedItem" xfId="2131" xr:uid="{00000000-0005-0000-0000-0000A3090000}"/>
    <cellStyle name="SAPBEXunassignedItem 10" xfId="6198" xr:uid="{2358869D-57CD-41CE-B56B-B58D0BE31992}"/>
    <cellStyle name="SAPBEXunassignedItem 11" xfId="8668" xr:uid="{EC228627-BFF5-4C9B-B0B4-D1C50E5A32D0}"/>
    <cellStyle name="SAPBEXunassignedItem 12" xfId="9912" xr:uid="{BAF7BB81-8C21-41FF-9A6F-EE7B525B1154}"/>
    <cellStyle name="SAPBEXunassignedItem 13" xfId="12226" xr:uid="{14629239-E841-43D7-9A97-DF898B998B9D}"/>
    <cellStyle name="SAPBEXunassignedItem 14" xfId="13428" xr:uid="{95CEF847-C785-4D66-8395-5A907011CB93}"/>
    <cellStyle name="SAPBEXunassignedItem 15" xfId="14510" xr:uid="{5BC965BA-1AB2-45EC-A74A-BB3BF60C9CB5}"/>
    <cellStyle name="SAPBEXunassignedItem 16" xfId="15398" xr:uid="{C326B221-9694-436B-915A-0E15862D7F67}"/>
    <cellStyle name="SAPBEXunassignedItem 2" xfId="2132" xr:uid="{00000000-0005-0000-0000-0000A4090000}"/>
    <cellStyle name="SAPBEXunassignedItem 2 2" xfId="4730" xr:uid="{A7A11704-5A59-4FEE-AAAA-23C7BA991910}"/>
    <cellStyle name="SAPBEXunassignedItem 2 3" xfId="6199" xr:uid="{E7CC1D62-009E-4121-8745-513E008A811F}"/>
    <cellStyle name="SAPBEXunassignedItem 2 4" xfId="8669" xr:uid="{217ED335-DC5B-4E59-A8F5-124DE03C9E12}"/>
    <cellStyle name="SAPBEXunassignedItem 2 5" xfId="9913" xr:uid="{9B65DE36-F504-4009-A777-B16FD5C23647}"/>
    <cellStyle name="SAPBEXunassignedItem 2 6" xfId="12227" xr:uid="{D2EEE5EA-E538-48C2-B6D1-36FDE73BF699}"/>
    <cellStyle name="SAPBEXunassignedItem 2 7" xfId="13429" xr:uid="{1C8BBEC9-D6C1-4B62-AA8F-4C0E725D71E3}"/>
    <cellStyle name="SAPBEXunassignedItem 2 8" xfId="14511" xr:uid="{DEA830D7-FCA2-4052-98DD-80E4FB19AA19}"/>
    <cellStyle name="SAPBEXunassignedItem 2 9" xfId="15399" xr:uid="{C8D9A5D9-928F-4975-8A41-347AB6E55BC5}"/>
    <cellStyle name="SAPBEXunassignedItem 3" xfId="2133" xr:uid="{00000000-0005-0000-0000-0000A5090000}"/>
    <cellStyle name="SAPBEXunassignedItem 3 2" xfId="4731" xr:uid="{E88C3466-8928-4A4F-8C91-6817E51A0D0B}"/>
    <cellStyle name="SAPBEXunassignedItem 3 3" xfId="6200" xr:uid="{CEBC5A5C-2304-4802-A52A-AED55AD2F3FA}"/>
    <cellStyle name="SAPBEXunassignedItem 3 4" xfId="8670" xr:uid="{C6A74767-8B53-475F-8025-AE0181834D7C}"/>
    <cellStyle name="SAPBEXunassignedItem 3 5" xfId="9914" xr:uid="{663D3074-E7A8-42C1-8909-D50BF9F61ED8}"/>
    <cellStyle name="SAPBEXunassignedItem 3 6" xfId="12228" xr:uid="{F4DCB99D-4454-4A5D-90A1-425E6AE00FE3}"/>
    <cellStyle name="SAPBEXunassignedItem 3 7" xfId="13430" xr:uid="{CDEF8A67-8A88-47B2-9E0B-75A10555BF8C}"/>
    <cellStyle name="SAPBEXunassignedItem 3 8" xfId="14512" xr:uid="{FC422B09-5EC2-4D0F-8639-91E2B4EFC46C}"/>
    <cellStyle name="SAPBEXunassignedItem 3 9" xfId="15400" xr:uid="{5CAD54E0-13ED-404F-ABD2-9C7A536090A2}"/>
    <cellStyle name="SAPBEXunassignedItem 4" xfId="2134" xr:uid="{00000000-0005-0000-0000-0000A6090000}"/>
    <cellStyle name="SAPBEXunassignedItem 4 2" xfId="4732" xr:uid="{05187395-DBCD-4BA5-9CAE-3E28835DF190}"/>
    <cellStyle name="SAPBEXunassignedItem 4 3" xfId="6201" xr:uid="{4F688A91-44AA-4BBE-AA0E-DD8B0FDCB265}"/>
    <cellStyle name="SAPBEXunassignedItem 4 4" xfId="8671" xr:uid="{8736585C-836C-424F-B360-D1D092C9D8DD}"/>
    <cellStyle name="SAPBEXunassignedItem 4 5" xfId="9915" xr:uid="{782C1697-CD0D-4C19-89F2-F843DC4E4503}"/>
    <cellStyle name="SAPBEXunassignedItem 4 6" xfId="12229" xr:uid="{F42316AC-F3BE-45C8-B6FB-08F2274ED9F8}"/>
    <cellStyle name="SAPBEXunassignedItem 4 7" xfId="13431" xr:uid="{7110D75D-4D6D-4D42-941F-0349F2E8FC55}"/>
    <cellStyle name="SAPBEXunassignedItem 4 8" xfId="14513" xr:uid="{C0CF9962-B84C-4BA8-A2AE-507253315CEB}"/>
    <cellStyle name="SAPBEXunassignedItem 4 9" xfId="15401" xr:uid="{1216A4B3-542B-477F-A5A3-43E99B4398AF}"/>
    <cellStyle name="SAPBEXunassignedItem 5" xfId="2135" xr:uid="{00000000-0005-0000-0000-0000A7090000}"/>
    <cellStyle name="SAPBEXunassignedItem 5 2" xfId="4733" xr:uid="{4AC38051-1A62-4006-8DE7-40030D996542}"/>
    <cellStyle name="SAPBEXunassignedItem 5 3" xfId="6202" xr:uid="{8DEB564C-7C87-4416-BF04-DB7EF1030147}"/>
    <cellStyle name="SAPBEXunassignedItem 5 4" xfId="8672" xr:uid="{533A6B63-A22A-4CEA-AA7E-F42C7AD07ED7}"/>
    <cellStyle name="SAPBEXunassignedItem 5 5" xfId="9916" xr:uid="{25469DDF-D55A-4782-A2FF-922C4D69A711}"/>
    <cellStyle name="SAPBEXunassignedItem 5 6" xfId="12230" xr:uid="{DB765BE4-AAA9-4791-9C9F-C9A9912214AD}"/>
    <cellStyle name="SAPBEXunassignedItem 5 7" xfId="13432" xr:uid="{7F81F6FE-6208-49C7-ADFF-4447BAD5D239}"/>
    <cellStyle name="SAPBEXunassignedItem 5 8" xfId="14514" xr:uid="{3F2F792A-6316-4AB4-B8A3-AE601BD3C6D0}"/>
    <cellStyle name="SAPBEXunassignedItem 5 9" xfId="15402" xr:uid="{BAF726B0-FF35-4735-B3D6-6EF681B89519}"/>
    <cellStyle name="SAPBEXunassignedItem 6" xfId="2136" xr:uid="{00000000-0005-0000-0000-0000A8090000}"/>
    <cellStyle name="SAPBEXunassignedItem 6 2" xfId="4734" xr:uid="{0D7D8CF8-5CC0-4A4A-AF99-B67EE152367B}"/>
    <cellStyle name="SAPBEXunassignedItem 6 3" xfId="6203" xr:uid="{B1CAB54B-8052-4C4D-8811-6DEDA8CAF765}"/>
    <cellStyle name="SAPBEXunassignedItem 6 4" xfId="8673" xr:uid="{CD7F1704-64E2-4B93-8754-7C39BA544CA1}"/>
    <cellStyle name="SAPBEXunassignedItem 6 5" xfId="9917" xr:uid="{92D41747-C376-47CE-B850-073AA9D156F6}"/>
    <cellStyle name="SAPBEXunassignedItem 6 6" xfId="12231" xr:uid="{78A09BE7-D777-4AF0-BEEF-AD8D545188AC}"/>
    <cellStyle name="SAPBEXunassignedItem 6 7" xfId="13433" xr:uid="{A6BC6854-6028-4359-9AA5-7D99325C6FEC}"/>
    <cellStyle name="SAPBEXunassignedItem 6 8" xfId="14515" xr:uid="{5D63CD89-944C-4DE8-84C1-A17798220BD6}"/>
    <cellStyle name="SAPBEXunassignedItem 6 9" xfId="15403" xr:uid="{A21C9522-0490-4369-BEDA-F8BD329C9D46}"/>
    <cellStyle name="SAPBEXunassignedItem 7" xfId="2137" xr:uid="{00000000-0005-0000-0000-0000A9090000}"/>
    <cellStyle name="SAPBEXunassignedItem 7 2" xfId="4735" xr:uid="{BDCC30CB-0284-4C16-8576-D701458C1F13}"/>
    <cellStyle name="SAPBEXunassignedItem 7 3" xfId="6204" xr:uid="{4D1BDE61-75F0-4567-A4A9-23171CDC16DF}"/>
    <cellStyle name="SAPBEXunassignedItem 7 4" xfId="8674" xr:uid="{CC4F6DDE-959D-45DB-BBC5-8E47DD374E01}"/>
    <cellStyle name="SAPBEXunassignedItem 7 5" xfId="9918" xr:uid="{9B280AE0-0497-4AE1-BF5C-B48124B1E6F1}"/>
    <cellStyle name="SAPBEXunassignedItem 7 6" xfId="12232" xr:uid="{14BB4ED2-53BD-461C-A4E7-7434E836CA56}"/>
    <cellStyle name="SAPBEXunassignedItem 7 7" xfId="13434" xr:uid="{94788F57-D74A-4B0E-8DE4-5D38A191DF44}"/>
    <cellStyle name="SAPBEXunassignedItem 7 8" xfId="14516" xr:uid="{7E581D28-353F-4DAC-AF3F-3C445DF8B888}"/>
    <cellStyle name="SAPBEXunassignedItem 7 9" xfId="15404" xr:uid="{3A9C8CBC-7D91-4C27-B9E9-40658A8B77AD}"/>
    <cellStyle name="SAPBEXunassignedItem 8" xfId="2757" xr:uid="{00000000-0005-0000-0000-0000AA090000}"/>
    <cellStyle name="SAPBEXunassignedItem 9" xfId="4729" xr:uid="{8858897C-777F-477D-8794-E18852EC5D2F}"/>
    <cellStyle name="SAPBEXundefined" xfId="2138" xr:uid="{00000000-0005-0000-0000-0000AB090000}"/>
    <cellStyle name="SAPBEXundefined 10" xfId="2139" xr:uid="{00000000-0005-0000-0000-0000AC090000}"/>
    <cellStyle name="SAPBEXundefined 10 10" xfId="13436" xr:uid="{F03408E9-96CA-4C01-A77A-02A2BE1A0F2D}"/>
    <cellStyle name="SAPBEXundefined 10 11" xfId="14518" xr:uid="{D3EA9666-AB24-4990-9D4E-40CBC32CBD31}"/>
    <cellStyle name="SAPBEXundefined 10 12" xfId="15406" xr:uid="{43ED6AA2-BEB1-4933-A5C1-4A00DD004C96}"/>
    <cellStyle name="SAPBEXundefined 10 2" xfId="5793" xr:uid="{19A32092-BA95-4EB4-95F5-7E55654BAB5F}"/>
    <cellStyle name="SAPBEXundefined 10 2 10" xfId="15855" xr:uid="{5F505B1F-2D4E-4507-93E0-C9E0BA5BE8A8}"/>
    <cellStyle name="SAPBEXundefined 10 2 2" xfId="7256" xr:uid="{4374AE24-9FA0-4F5D-B6F7-46EA037BCED5}"/>
    <cellStyle name="SAPBEXundefined 10 2 3" xfId="8477" xr:uid="{FEA75822-E062-4B09-BD2B-05CB73E8F9C3}"/>
    <cellStyle name="SAPBEXundefined 10 2 4" xfId="9729" xr:uid="{B9846214-4521-4336-833F-6C5FA20F64A6}"/>
    <cellStyle name="SAPBEXundefined 10 2 5" xfId="10963" xr:uid="{8576E9F5-B1B5-4FD8-A35F-F733BF02A61B}"/>
    <cellStyle name="SAPBEXundefined 10 2 6" xfId="12122" xr:uid="{B77EEC03-7A21-485C-8609-F3CC266C34EB}"/>
    <cellStyle name="SAPBEXundefined 10 2 7" xfId="13250" xr:uid="{A5C8E614-A0C3-44D9-85F7-4ED2A63B9F66}"/>
    <cellStyle name="SAPBEXundefined 10 2 8" xfId="14357" xr:uid="{B854A59B-7CFB-498B-ACB7-5D084D1E60F5}"/>
    <cellStyle name="SAPBEXundefined 10 2 9" xfId="15263" xr:uid="{D5934BE9-D826-4192-827B-97873561DF06}"/>
    <cellStyle name="SAPBEXundefined 10 3" xfId="4737" xr:uid="{726C046D-C849-4BAE-9F64-044DFA7B00B1}"/>
    <cellStyle name="SAPBEXundefined 10 4" xfId="6206" xr:uid="{4E90F139-6297-463D-9000-22F103DBD3DD}"/>
    <cellStyle name="SAPBEXundefined 10 5" xfId="7447" xr:uid="{F0F0942D-7869-432C-8970-9BBBCCCB12DE}"/>
    <cellStyle name="SAPBEXundefined 10 6" xfId="8676" xr:uid="{3A936E09-45B6-47E6-9351-742279376918}"/>
    <cellStyle name="SAPBEXundefined 10 7" xfId="9920" xr:uid="{E98F49B1-A990-45A1-977D-4B8041DFAAC2}"/>
    <cellStyle name="SAPBEXundefined 10 8" xfId="11149" xr:uid="{03D18467-24C2-4F1C-873E-B9E0350A7894}"/>
    <cellStyle name="SAPBEXundefined 10 9" xfId="12234" xr:uid="{249AAA7C-A28A-40CA-8590-B235380A1BD4}"/>
    <cellStyle name="SAPBEXundefined 11" xfId="2140" xr:uid="{00000000-0005-0000-0000-0000AD090000}"/>
    <cellStyle name="SAPBEXundefined 11 10" xfId="13437" xr:uid="{58911B93-C75C-4104-80DF-7FC5C887FFA5}"/>
    <cellStyle name="SAPBEXundefined 11 11" xfId="14519" xr:uid="{60481431-E3C2-4A82-9453-82285CFC6372}"/>
    <cellStyle name="SAPBEXundefined 11 12" xfId="15407" xr:uid="{51105BE1-ED21-4F63-A7BA-D451D9D67BFE}"/>
    <cellStyle name="SAPBEXundefined 11 2" xfId="5794" xr:uid="{8F8782BA-511A-4224-B7D1-B8F2C7DD3679}"/>
    <cellStyle name="SAPBEXundefined 11 2 10" xfId="15856" xr:uid="{F0F0E4AB-EB0D-4DBA-AE17-9B95247FF115}"/>
    <cellStyle name="SAPBEXundefined 11 2 2" xfId="7257" xr:uid="{5D247F0F-8DC3-4CDC-BE41-6CA86985C9C3}"/>
    <cellStyle name="SAPBEXundefined 11 2 3" xfId="8478" xr:uid="{FDC2468B-D436-4E66-B86C-938AA1AD5339}"/>
    <cellStyle name="SAPBEXundefined 11 2 4" xfId="9730" xr:uid="{BCE281BD-5008-4DA2-B0F4-F3359385B9E9}"/>
    <cellStyle name="SAPBEXundefined 11 2 5" xfId="10964" xr:uid="{0FCDDBAF-62D8-401F-AF47-B891704D5969}"/>
    <cellStyle name="SAPBEXundefined 11 2 6" xfId="12123" xr:uid="{58288330-BEEA-44CD-952B-17C3BF4347DD}"/>
    <cellStyle name="SAPBEXundefined 11 2 7" xfId="13251" xr:uid="{BC1F0087-D5FF-4E48-A04F-76A18A57CF68}"/>
    <cellStyle name="SAPBEXundefined 11 2 8" xfId="14358" xr:uid="{294F594B-7C8E-4565-846F-3985F17FB7CF}"/>
    <cellStyle name="SAPBEXundefined 11 2 9" xfId="15264" xr:uid="{243AF711-DC8A-42C3-A13C-9B854C9D00EB}"/>
    <cellStyle name="SAPBEXundefined 11 3" xfId="4738" xr:uid="{3C42A5C5-6704-484E-AC7B-C6191229D086}"/>
    <cellStyle name="SAPBEXundefined 11 4" xfId="6207" xr:uid="{0C813B58-7E5B-47A1-B595-AB6225433C6C}"/>
    <cellStyle name="SAPBEXundefined 11 5" xfId="7448" xr:uid="{62112614-B521-4AC7-B7DC-9F4E809A0ED2}"/>
    <cellStyle name="SAPBEXundefined 11 6" xfId="8677" xr:uid="{FFA43F5B-EE65-423D-8B4E-13A946EAB625}"/>
    <cellStyle name="SAPBEXundefined 11 7" xfId="9921" xr:uid="{F14D7EDB-E3EE-491A-A114-E1178A44CB7B}"/>
    <cellStyle name="SAPBEXundefined 11 8" xfId="11150" xr:uid="{4331A7F9-505A-492C-A605-527F8A1235E2}"/>
    <cellStyle name="SAPBEXundefined 11 9" xfId="12235" xr:uid="{6DBFC827-2E09-47FD-9203-8453694064DD}"/>
    <cellStyle name="SAPBEXundefined 12" xfId="2717" xr:uid="{00000000-0005-0000-0000-0000AE090000}"/>
    <cellStyle name="SAPBEXundefined 13" xfId="2765" xr:uid="{00000000-0005-0000-0000-0000AF090000}"/>
    <cellStyle name="SAPBEXundefined 14" xfId="2813" xr:uid="{41A2B227-35C4-479B-8956-DD6D959973CF}"/>
    <cellStyle name="SAPBEXundefined 15" xfId="2865" xr:uid="{F6315937-F2D4-4C87-8F14-2DFD07753E9E}"/>
    <cellStyle name="SAPBEXundefined 16" xfId="2909" xr:uid="{2F10D9A3-73CC-48B1-B948-7923846109AB}"/>
    <cellStyle name="SAPBEXundefined 17" xfId="2953" xr:uid="{A2F6F916-9127-4C26-92DB-574367C30102}"/>
    <cellStyle name="SAPBEXundefined 18" xfId="2997" xr:uid="{8D40A556-A4A0-44A0-A974-99DAA9722506}"/>
    <cellStyle name="SAPBEXundefined 19" xfId="4736" xr:uid="{C208C448-5BC0-453B-A468-EA981EB7FDC9}"/>
    <cellStyle name="SAPBEXundefined 2" xfId="2141" xr:uid="{00000000-0005-0000-0000-0000B0090000}"/>
    <cellStyle name="SAPBEXundefined 2 10" xfId="12236" xr:uid="{AA8B9E10-C445-49DD-A01B-334041BA4A1D}"/>
    <cellStyle name="SAPBEXundefined 2 11" xfId="13438" xr:uid="{751CF3E6-48D3-4959-A6E4-F91E4C375A70}"/>
    <cellStyle name="SAPBEXundefined 2 12" xfId="14520" xr:uid="{7940CC8F-5B10-4371-A0DC-F8DD4C5A38FB}"/>
    <cellStyle name="SAPBEXundefined 2 13" xfId="15408" xr:uid="{56A05BCC-490D-4EED-BBDE-1DD4AF9F0D5D}"/>
    <cellStyle name="SAPBEXundefined 2 2" xfId="2142" xr:uid="{00000000-0005-0000-0000-0000B1090000}"/>
    <cellStyle name="SAPBEXundefined 2 2 10" xfId="13439" xr:uid="{B0C5E17F-0702-4A52-80B0-97BD8232BFEA}"/>
    <cellStyle name="SAPBEXundefined 2 2 11" xfId="14521" xr:uid="{1F24ED61-937A-4F48-877A-75ACB2F8B18D}"/>
    <cellStyle name="SAPBEXundefined 2 2 12" xfId="15409" xr:uid="{08A92878-ED08-4BCB-B78D-D90FC48D4D41}"/>
    <cellStyle name="SAPBEXundefined 2 2 2" xfId="2143" xr:uid="{00000000-0005-0000-0000-0000B2090000}"/>
    <cellStyle name="SAPBEXundefined 2 2 2 10" xfId="13440" xr:uid="{95767EDB-1042-4FB3-86AC-3131492AC154}"/>
    <cellStyle name="SAPBEXundefined 2 2 2 11" xfId="14522" xr:uid="{922ED435-9AF4-4646-8011-696D50F61067}"/>
    <cellStyle name="SAPBEXundefined 2 2 2 12" xfId="15410" xr:uid="{AAFC5498-9DD1-4E65-8FC9-1C285330CFE0}"/>
    <cellStyle name="SAPBEXundefined 2 2 2 2" xfId="5796" xr:uid="{99A9C013-815F-43E3-B09E-A1093FF4C379}"/>
    <cellStyle name="SAPBEXundefined 2 2 2 2 10" xfId="15858" xr:uid="{256528F7-894B-4A8C-88AE-616AEE37DA95}"/>
    <cellStyle name="SAPBEXundefined 2 2 2 2 2" xfId="7259" xr:uid="{EDE18D4E-61F8-445C-B292-A161386725B3}"/>
    <cellStyle name="SAPBEXundefined 2 2 2 2 3" xfId="8480" xr:uid="{450D19A5-E0BD-441D-AF2B-79FB698FADE9}"/>
    <cellStyle name="SAPBEXundefined 2 2 2 2 4" xfId="9732" xr:uid="{C07D7E3C-5BAA-40D2-AD43-59120CA79523}"/>
    <cellStyle name="SAPBEXundefined 2 2 2 2 5" xfId="10966" xr:uid="{78E2AC97-7E53-44F9-9D8C-B5ECF75C22FE}"/>
    <cellStyle name="SAPBEXundefined 2 2 2 2 6" xfId="12125" xr:uid="{61C5DA8D-62F8-4E45-8009-0CD1084ED21C}"/>
    <cellStyle name="SAPBEXundefined 2 2 2 2 7" xfId="13253" xr:uid="{BBC1CE1B-E757-4460-8B60-9D5C3367DFF5}"/>
    <cellStyle name="SAPBEXundefined 2 2 2 2 8" xfId="14360" xr:uid="{E642E878-A8F5-49C0-8B9B-CFE3CCA9E678}"/>
    <cellStyle name="SAPBEXundefined 2 2 2 2 9" xfId="15266" xr:uid="{60969B7A-E55B-4B27-B62E-16A3DD12BE83}"/>
    <cellStyle name="SAPBEXundefined 2 2 2 3" xfId="4741" xr:uid="{7018A1CF-4FFD-42C5-8E06-0F4135250CAC}"/>
    <cellStyle name="SAPBEXundefined 2 2 2 4" xfId="6210" xr:uid="{8AB18363-A840-49B3-8F4D-0E3D34606486}"/>
    <cellStyle name="SAPBEXundefined 2 2 2 5" xfId="7451" xr:uid="{404B1D5A-EC3D-4B91-8D83-B66206A3EE3D}"/>
    <cellStyle name="SAPBEXundefined 2 2 2 6" xfId="8680" xr:uid="{1D581458-0060-4767-9D00-4CCCAB2467FD}"/>
    <cellStyle name="SAPBEXundefined 2 2 2 7" xfId="9924" xr:uid="{E278C39E-9279-4EA4-BEAF-5760FEB5C218}"/>
    <cellStyle name="SAPBEXundefined 2 2 2 8" xfId="11153" xr:uid="{499DC39E-13DB-4155-8B84-9580E6A8347F}"/>
    <cellStyle name="SAPBEXundefined 2 2 2 9" xfId="12238" xr:uid="{49638513-2535-42A8-A86F-49E50DE318EE}"/>
    <cellStyle name="SAPBEXundefined 2 2 3" xfId="4740" xr:uid="{E3407B71-1886-444D-BAF6-F2A51B80AEB3}"/>
    <cellStyle name="SAPBEXundefined 2 2 4" xfId="6209" xr:uid="{A2AA17B8-6AE1-4E54-BB03-5D6C35B4E7D8}"/>
    <cellStyle name="SAPBEXundefined 2 2 5" xfId="7450" xr:uid="{1A40AB6D-AEA7-48FF-9A92-7D1DE911702C}"/>
    <cellStyle name="SAPBEXundefined 2 2 6" xfId="8679" xr:uid="{B920EAD7-F8CB-404D-9FE2-69E455F7931A}"/>
    <cellStyle name="SAPBEXundefined 2 2 7" xfId="9923" xr:uid="{AFA42DD7-AF0E-4EF8-8A4C-B677C88950B5}"/>
    <cellStyle name="SAPBEXundefined 2 2 8" xfId="11152" xr:uid="{A6EB5671-EFF3-4CF4-98EF-E97C514D4370}"/>
    <cellStyle name="SAPBEXundefined 2 2 9" xfId="12237" xr:uid="{BCBE3209-65F6-4210-B75B-B229F8F2886C}"/>
    <cellStyle name="SAPBEXundefined 2 3" xfId="5795" xr:uid="{6BB3ADFD-3B1A-41B3-BABE-3D0F983A5B35}"/>
    <cellStyle name="SAPBEXundefined 2 3 10" xfId="15857" xr:uid="{A127951F-012A-467C-A4F6-F2D3EADBBA6F}"/>
    <cellStyle name="SAPBEXundefined 2 3 2" xfId="7258" xr:uid="{31319413-5832-4827-9894-D9C57847C1D6}"/>
    <cellStyle name="SAPBEXundefined 2 3 3" xfId="8479" xr:uid="{77E2C134-3BD3-47D5-9C03-8DEC63523E1D}"/>
    <cellStyle name="SAPBEXundefined 2 3 4" xfId="9731" xr:uid="{76CEDA77-1FB3-4328-81D9-1C4881B3CA88}"/>
    <cellStyle name="SAPBEXundefined 2 3 5" xfId="10965" xr:uid="{F24697F3-D54A-4DED-A199-1601EA8C44E2}"/>
    <cellStyle name="SAPBEXundefined 2 3 6" xfId="12124" xr:uid="{EAACF535-C5C8-47FF-A2E8-75DFAA1A4C4C}"/>
    <cellStyle name="SAPBEXundefined 2 3 7" xfId="13252" xr:uid="{26D23CB9-1BBE-4872-B26E-84A6A8736615}"/>
    <cellStyle name="SAPBEXundefined 2 3 8" xfId="14359" xr:uid="{D136845A-E02F-4D16-85C3-44446D867DEA}"/>
    <cellStyle name="SAPBEXundefined 2 3 9" xfId="15265" xr:uid="{1E6FAE3E-67A5-453A-916E-822BB73A83C3}"/>
    <cellStyle name="SAPBEXundefined 2 4" xfId="4739" xr:uid="{010B1C27-7ECE-4E86-8AEA-F9518E4C9859}"/>
    <cellStyle name="SAPBEXundefined 2 5" xfId="6208" xr:uid="{87405274-632D-468D-86A1-044F484E5A6F}"/>
    <cellStyle name="SAPBEXundefined 2 6" xfId="7449" xr:uid="{164E1956-954F-4319-AA05-581DE7F69D1B}"/>
    <cellStyle name="SAPBEXundefined 2 7" xfId="8678" xr:uid="{C72E7443-EFE1-499D-A5E6-343C5B3618E4}"/>
    <cellStyle name="SAPBEXundefined 2 8" xfId="9922" xr:uid="{3FAD1AF8-295F-49ED-90CF-A81D19BDBE85}"/>
    <cellStyle name="SAPBEXundefined 2 9" xfId="11151" xr:uid="{D3650908-62D5-43A5-9A5A-7CFCE5AEF845}"/>
    <cellStyle name="SAPBEXundefined 20" xfId="6205" xr:uid="{1B59CC58-CE41-4042-B9B0-B7D98D7B309C}"/>
    <cellStyle name="SAPBEXundefined 21" xfId="7446" xr:uid="{77DB3036-96F2-4403-B325-BBC0C3482D2A}"/>
    <cellStyle name="SAPBEXundefined 22" xfId="8675" xr:uid="{80D74B28-43C6-4853-85FF-864B4CFCE5B7}"/>
    <cellStyle name="SAPBEXundefined 23" xfId="9919" xr:uid="{82EBDADF-5681-4FC0-B347-978E5633BA25}"/>
    <cellStyle name="SAPBEXundefined 24" xfId="11148" xr:uid="{F43B7514-D0EB-4813-BCB6-9C1E2EFB926D}"/>
    <cellStyle name="SAPBEXundefined 25" xfId="12233" xr:uid="{CB073D46-237E-4CED-AA57-B4AF0F2F8B68}"/>
    <cellStyle name="SAPBEXundefined 26" xfId="13435" xr:uid="{1E2535AC-7FD0-40B5-89F2-A17D6C4C66E4}"/>
    <cellStyle name="SAPBEXundefined 27" xfId="14517" xr:uid="{DA493F7C-A161-4B0B-B919-D2268BCC775D}"/>
    <cellStyle name="SAPBEXundefined 28" xfId="15405" xr:uid="{F1FD7917-EA53-4FD9-BB58-C1FDBB1C9B12}"/>
    <cellStyle name="SAPBEXundefined 29" xfId="15908" xr:uid="{CE778902-6610-42FC-BC3A-CC4D56EF8544}"/>
    <cellStyle name="SAPBEXundefined 3" xfId="2144" xr:uid="{00000000-0005-0000-0000-0000B3090000}"/>
    <cellStyle name="SAPBEXundefined 3 10" xfId="13441" xr:uid="{0B6BCE4A-70D3-4F1F-94B8-74724F78031E}"/>
    <cellStyle name="SAPBEXundefined 3 11" xfId="14523" xr:uid="{4768BDD3-B28D-4AE4-BFCF-C09B955C7E02}"/>
    <cellStyle name="SAPBEXundefined 3 12" xfId="15411" xr:uid="{FAC2B9B3-B021-4E51-89B8-7994181CBA53}"/>
    <cellStyle name="SAPBEXundefined 3 2" xfId="5797" xr:uid="{10C78FF1-9B18-4CFB-B6B7-B666FCAF54D5}"/>
    <cellStyle name="SAPBEXundefined 3 2 10" xfId="15859" xr:uid="{06294911-04B2-4720-BC1C-698234B93605}"/>
    <cellStyle name="SAPBEXundefined 3 2 2" xfId="7260" xr:uid="{ACF07B98-C425-4AB6-A7DC-AA1D21EA0129}"/>
    <cellStyle name="SAPBEXundefined 3 2 3" xfId="8481" xr:uid="{F087A6B5-B844-47B7-B029-EB4C70F4A126}"/>
    <cellStyle name="SAPBEXundefined 3 2 4" xfId="9733" xr:uid="{02B9F5B1-E1AD-47AF-B111-8CA17C31D367}"/>
    <cellStyle name="SAPBEXundefined 3 2 5" xfId="10967" xr:uid="{ECAFD13E-60C9-48DA-B51F-8B655A52C60B}"/>
    <cellStyle name="SAPBEXundefined 3 2 6" xfId="12126" xr:uid="{AE452296-D372-47ED-B9DE-DCDBE7988B22}"/>
    <cellStyle name="SAPBEXundefined 3 2 7" xfId="13254" xr:uid="{D54DA955-868B-4E0F-BEAA-82A5B8A0DC13}"/>
    <cellStyle name="SAPBEXundefined 3 2 8" xfId="14361" xr:uid="{23AA6976-A749-4D34-8926-E4C0916E086B}"/>
    <cellStyle name="SAPBEXundefined 3 2 9" xfId="15267" xr:uid="{0623AD64-9422-40C2-BD3E-726E94E1020C}"/>
    <cellStyle name="SAPBEXundefined 3 3" xfId="4742" xr:uid="{21552DCC-95C6-4BC4-9AEB-EDAFA0A4E231}"/>
    <cellStyle name="SAPBEXundefined 3 4" xfId="6211" xr:uid="{9D245E46-6C64-4335-9150-E59CF55CDA05}"/>
    <cellStyle name="SAPBEXundefined 3 5" xfId="7452" xr:uid="{3B839F58-77E3-48CC-88B9-7A08B161ADDE}"/>
    <cellStyle name="SAPBEXundefined 3 6" xfId="8681" xr:uid="{5A9DA5CA-0E12-4BFD-85FA-49C998D84C14}"/>
    <cellStyle name="SAPBEXundefined 3 7" xfId="9925" xr:uid="{759E82D4-E9D2-4B10-AA9F-BB81447DCAB0}"/>
    <cellStyle name="SAPBEXundefined 3 8" xfId="11154" xr:uid="{435CEA45-401C-4CE2-BDAB-BBEA09647194}"/>
    <cellStyle name="SAPBEXundefined 3 9" xfId="12239" xr:uid="{D8CB390E-C559-467F-929D-C5F2027037DE}"/>
    <cellStyle name="SAPBEXundefined 4" xfId="2145" xr:uid="{00000000-0005-0000-0000-0000B4090000}"/>
    <cellStyle name="SAPBEXundefined 4 10" xfId="13442" xr:uid="{6A6C5672-F225-433C-B736-3ADB933DE534}"/>
    <cellStyle name="SAPBEXundefined 4 11" xfId="14524" xr:uid="{6F8AEE42-EDE3-4299-ACC9-73933F97F521}"/>
    <cellStyle name="SAPBEXundefined 4 12" xfId="15412" xr:uid="{23BF3835-FE3C-407E-B743-AB420C883F39}"/>
    <cellStyle name="SAPBEXundefined 4 2" xfId="5798" xr:uid="{BF7D75D8-B690-4355-8B65-6A8E262E062B}"/>
    <cellStyle name="SAPBEXundefined 4 2 10" xfId="15860" xr:uid="{53CFF044-7A7A-4F34-BC17-D3C01FCDA025}"/>
    <cellStyle name="SAPBEXundefined 4 2 2" xfId="7261" xr:uid="{189E6781-AE1C-41C3-A568-FB91FD7735B7}"/>
    <cellStyle name="SAPBEXundefined 4 2 3" xfId="8482" xr:uid="{740A217D-61D7-4031-B479-B8C64F2A8AB2}"/>
    <cellStyle name="SAPBEXundefined 4 2 4" xfId="9734" xr:uid="{42748D3B-77E1-4689-879E-355C03A269A3}"/>
    <cellStyle name="SAPBEXundefined 4 2 5" xfId="10968" xr:uid="{09A2AE20-9283-4BAB-8C45-465E98006D5C}"/>
    <cellStyle name="SAPBEXundefined 4 2 6" xfId="12127" xr:uid="{EFAD08FE-0425-4029-B311-21097DAE84C7}"/>
    <cellStyle name="SAPBEXundefined 4 2 7" xfId="13255" xr:uid="{49F61F6A-F164-4A32-BABE-0F8E515DF9E9}"/>
    <cellStyle name="SAPBEXundefined 4 2 8" xfId="14362" xr:uid="{E2B0DC61-51D6-4980-A10C-4F0AD3652A19}"/>
    <cellStyle name="SAPBEXundefined 4 2 9" xfId="15268" xr:uid="{FBEFFF42-052D-4965-B4AE-C911F44215EC}"/>
    <cellStyle name="SAPBEXundefined 4 3" xfId="4743" xr:uid="{118E0983-DF74-49C7-9E02-C4835D4A7BFF}"/>
    <cellStyle name="SAPBEXundefined 4 4" xfId="6212" xr:uid="{0999F111-2609-4DCD-90D5-A74F4E6360D4}"/>
    <cellStyle name="SAPBEXundefined 4 5" xfId="7453" xr:uid="{0ED02DD0-B3D4-4DC8-A996-A5B1C20C3F4A}"/>
    <cellStyle name="SAPBEXundefined 4 6" xfId="8682" xr:uid="{0DEE1DE4-861F-47A1-8948-71C23E9209E6}"/>
    <cellStyle name="SAPBEXundefined 4 7" xfId="9926" xr:uid="{21C81F68-0FA9-42D1-A265-6EE0416C26CD}"/>
    <cellStyle name="SAPBEXundefined 4 8" xfId="11155" xr:uid="{1F9D6F80-76E2-47EC-BE35-2DEA373E7B11}"/>
    <cellStyle name="SAPBEXundefined 4 9" xfId="12240" xr:uid="{9C2532D1-B056-4A31-8CCD-FB687BBA5625}"/>
    <cellStyle name="SAPBEXundefined 5" xfId="2146" xr:uid="{00000000-0005-0000-0000-0000B5090000}"/>
    <cellStyle name="SAPBEXundefined 5 10" xfId="13443" xr:uid="{E54FA4E3-CC65-4504-ACE6-51E2D0427302}"/>
    <cellStyle name="SAPBEXundefined 5 11" xfId="14525" xr:uid="{F3E63882-B072-4953-8743-778B694F4DEC}"/>
    <cellStyle name="SAPBEXundefined 5 12" xfId="15413" xr:uid="{6B49487A-A2B3-4F62-96FB-438145068EC3}"/>
    <cellStyle name="SAPBEXundefined 5 2" xfId="5799" xr:uid="{92AB775D-F2A4-47CB-A5A5-C786A7E16B07}"/>
    <cellStyle name="SAPBEXundefined 5 2 10" xfId="15861" xr:uid="{2D07BCF6-3AB4-411D-8E50-B881CC4F0BEF}"/>
    <cellStyle name="SAPBEXundefined 5 2 2" xfId="7262" xr:uid="{C5C0C0E0-87E8-49A6-973A-DB947FC9022F}"/>
    <cellStyle name="SAPBEXundefined 5 2 3" xfId="8483" xr:uid="{A188C433-9E68-4836-A6D7-599C54759DFD}"/>
    <cellStyle name="SAPBEXundefined 5 2 4" xfId="9735" xr:uid="{A95B60A7-CFFA-41D5-8B28-75A45177BDF0}"/>
    <cellStyle name="SAPBEXundefined 5 2 5" xfId="10969" xr:uid="{3A28B76D-4F35-4759-9EE7-84392F2C359D}"/>
    <cellStyle name="SAPBEXundefined 5 2 6" xfId="12128" xr:uid="{8B8BCB8A-DBA1-43E1-A4B3-5F8BF7FB9CDD}"/>
    <cellStyle name="SAPBEXundefined 5 2 7" xfId="13256" xr:uid="{34B141B2-0A9C-4E9E-9C23-E889974FD073}"/>
    <cellStyle name="SAPBEXundefined 5 2 8" xfId="14363" xr:uid="{12480935-0D9F-45EF-A6AA-31590F44FF1D}"/>
    <cellStyle name="SAPBEXundefined 5 2 9" xfId="15269" xr:uid="{A762BEE7-0866-47B3-9C09-45142CCF15EB}"/>
    <cellStyle name="SAPBEXundefined 5 3" xfId="4744" xr:uid="{AB4C97C2-6628-41A2-9C6B-4D29BE4AF177}"/>
    <cellStyle name="SAPBEXundefined 5 4" xfId="6213" xr:uid="{B44ABB7D-E139-4580-A503-BC520EE4B078}"/>
    <cellStyle name="SAPBEXundefined 5 5" xfId="7454" xr:uid="{5B54E06A-93E5-4A06-9789-05895865BF75}"/>
    <cellStyle name="SAPBEXundefined 5 6" xfId="8683" xr:uid="{242DC63A-4153-419C-99A1-36E969A6BAB3}"/>
    <cellStyle name="SAPBEXundefined 5 7" xfId="9927" xr:uid="{912DF8C5-26E8-4251-B156-190F3E009465}"/>
    <cellStyle name="SAPBEXundefined 5 8" xfId="11156" xr:uid="{AB6FFCE0-8F83-4734-9630-E93C4D893929}"/>
    <cellStyle name="SAPBEXundefined 5 9" xfId="12241" xr:uid="{E9C64C6A-BB7F-4559-BAD4-24BE5A0AFC52}"/>
    <cellStyle name="SAPBEXundefined 6" xfId="2147" xr:uid="{00000000-0005-0000-0000-0000B6090000}"/>
    <cellStyle name="SAPBEXundefined 6 10" xfId="13444" xr:uid="{DD2F0022-8568-4248-8FFC-CA8D20CA5826}"/>
    <cellStyle name="SAPBEXundefined 6 11" xfId="14526" xr:uid="{354CD794-BF48-4FA2-A3CC-1424B06F7306}"/>
    <cellStyle name="SAPBEXundefined 6 12" xfId="15414" xr:uid="{70C352BF-551B-4525-B787-7E98D8D174C3}"/>
    <cellStyle name="SAPBEXundefined 6 2" xfId="5800" xr:uid="{9A5F177D-BA0F-4B67-980F-A319DAB4320F}"/>
    <cellStyle name="SAPBEXundefined 6 2 10" xfId="15862" xr:uid="{A31D00C9-9703-4680-A969-0768BB919065}"/>
    <cellStyle name="SAPBEXundefined 6 2 2" xfId="7263" xr:uid="{07A51C0B-F5CC-4CAB-A664-94DB699A0DEB}"/>
    <cellStyle name="SAPBEXundefined 6 2 3" xfId="8484" xr:uid="{FC4B376B-34F8-476E-B240-9715FCFB9A65}"/>
    <cellStyle name="SAPBEXundefined 6 2 4" xfId="9736" xr:uid="{34457FE8-8EB2-4E12-857F-628998FA1820}"/>
    <cellStyle name="SAPBEXundefined 6 2 5" xfId="10970" xr:uid="{DFAF9A34-B58C-49A8-9BFC-E2E2E1944CD4}"/>
    <cellStyle name="SAPBEXundefined 6 2 6" xfId="12129" xr:uid="{9F49378F-7372-4C36-8284-2C6B47492CFB}"/>
    <cellStyle name="SAPBEXundefined 6 2 7" xfId="13257" xr:uid="{18D56B62-1C78-41E8-ADA3-002D365C6526}"/>
    <cellStyle name="SAPBEXundefined 6 2 8" xfId="14364" xr:uid="{D4FA1BDB-0368-4C77-8F94-96237160B7F1}"/>
    <cellStyle name="SAPBEXundefined 6 2 9" xfId="15270" xr:uid="{0667FEAD-50C9-456E-A0DB-7CC3DE3E872B}"/>
    <cellStyle name="SAPBEXundefined 6 3" xfId="4745" xr:uid="{020ED4EF-B545-4041-B75F-6CA67995FE72}"/>
    <cellStyle name="SAPBEXundefined 6 4" xfId="6214" xr:uid="{3030847C-F38D-4452-B560-55EBD2DD7206}"/>
    <cellStyle name="SAPBEXundefined 6 5" xfId="7455" xr:uid="{DDBDE5F6-F5E9-442C-8921-45059B21E3ED}"/>
    <cellStyle name="SAPBEXundefined 6 6" xfId="8684" xr:uid="{24B222EE-22A2-4AEF-B7E9-F48C075224D4}"/>
    <cellStyle name="SAPBEXundefined 6 7" xfId="9928" xr:uid="{F95439AB-6C9E-4010-A5ED-36809231BABC}"/>
    <cellStyle name="SAPBEXundefined 6 8" xfId="11157" xr:uid="{297A276F-69D6-400F-8FBC-BEA3CBC597EB}"/>
    <cellStyle name="SAPBEXundefined 6 9" xfId="12242" xr:uid="{496D4907-321D-40EA-B96E-BB036FE64DD1}"/>
    <cellStyle name="SAPBEXundefined 7" xfId="2148" xr:uid="{00000000-0005-0000-0000-0000B7090000}"/>
    <cellStyle name="SAPBEXundefined 7 10" xfId="13445" xr:uid="{3E8D9F35-9CEE-409B-9201-E0A15753250F}"/>
    <cellStyle name="SAPBEXundefined 7 11" xfId="14527" xr:uid="{EB399D17-5326-44CA-9050-D99542676B2F}"/>
    <cellStyle name="SAPBEXundefined 7 12" xfId="15415" xr:uid="{1C1CD093-F438-4265-A112-2794B1B4E85D}"/>
    <cellStyle name="SAPBEXundefined 7 2" xfId="5801" xr:uid="{0E560D8C-BB8D-4FCE-B2F1-75AFECE741DB}"/>
    <cellStyle name="SAPBEXundefined 7 2 10" xfId="15863" xr:uid="{F74699AD-D875-4337-9489-57E278154CA0}"/>
    <cellStyle name="SAPBEXundefined 7 2 2" xfId="7264" xr:uid="{0564E0D6-2852-4E19-B94A-C111D9A63282}"/>
    <cellStyle name="SAPBEXundefined 7 2 3" xfId="8485" xr:uid="{9007566E-C340-4D2C-8EF2-520CA834174B}"/>
    <cellStyle name="SAPBEXundefined 7 2 4" xfId="9737" xr:uid="{708273C1-A6A3-4A2B-8503-654120211838}"/>
    <cellStyle name="SAPBEXundefined 7 2 5" xfId="10971" xr:uid="{DCD3AF2A-0249-4C90-86B2-B43CDB06A1BE}"/>
    <cellStyle name="SAPBEXundefined 7 2 6" xfId="12130" xr:uid="{807C69EA-3CE4-4D07-AA30-1EC53050A739}"/>
    <cellStyle name="SAPBEXundefined 7 2 7" xfId="13258" xr:uid="{C700A5F5-C224-4B45-A3F7-F2AC4C51FCBA}"/>
    <cellStyle name="SAPBEXundefined 7 2 8" xfId="14365" xr:uid="{62794359-32B5-488F-BEBC-9A95729B6113}"/>
    <cellStyle name="SAPBEXundefined 7 2 9" xfId="15271" xr:uid="{5C80A091-D1F5-4F3F-8DFB-F79CAFAF5224}"/>
    <cellStyle name="SAPBEXundefined 7 3" xfId="4746" xr:uid="{80EC8FEF-FC1F-408A-8FD7-AB01C24D902D}"/>
    <cellStyle name="SAPBEXundefined 7 4" xfId="6215" xr:uid="{73F309F7-2D6E-4C78-AF07-CD4F08829F3F}"/>
    <cellStyle name="SAPBEXundefined 7 5" xfId="7456" xr:uid="{F5551A82-4E49-42B7-BFAE-E42B5CFE1D68}"/>
    <cellStyle name="SAPBEXundefined 7 6" xfId="8685" xr:uid="{15B00025-87CF-4BD0-B6C7-41F43E794A34}"/>
    <cellStyle name="SAPBEXundefined 7 7" xfId="9929" xr:uid="{AB23F969-D4DD-42C1-9150-F4379FACE5E2}"/>
    <cellStyle name="SAPBEXundefined 7 8" xfId="11158" xr:uid="{438E163F-FC3A-4820-8394-7B8B14FB8966}"/>
    <cellStyle name="SAPBEXundefined 7 9" xfId="12243" xr:uid="{0A4212E4-4C2C-4FA9-B1EC-5D57480C6BB9}"/>
    <cellStyle name="SAPBEXundefined 8" xfId="2149" xr:uid="{00000000-0005-0000-0000-0000B8090000}"/>
    <cellStyle name="SAPBEXundefined 8 10" xfId="13446" xr:uid="{C3C3F9DA-F913-43A9-ABAF-A2934CCBB394}"/>
    <cellStyle name="SAPBEXundefined 8 11" xfId="14528" xr:uid="{49D69CB3-F4E3-4DFF-84FB-B4308DFFB175}"/>
    <cellStyle name="SAPBEXundefined 8 12" xfId="15416" xr:uid="{1F903788-B1C1-45AE-8AB8-17FDD293371B}"/>
    <cellStyle name="SAPBEXundefined 8 2" xfId="5802" xr:uid="{26A7EF25-AFC7-4F72-8DAE-672DCA86EBFE}"/>
    <cellStyle name="SAPBEXundefined 8 2 10" xfId="15864" xr:uid="{9D657669-048B-44EF-AF5D-AE1E1B4115BB}"/>
    <cellStyle name="SAPBEXundefined 8 2 2" xfId="7265" xr:uid="{6C2374E1-2B69-4268-AE1E-E5C6DFA23BD0}"/>
    <cellStyle name="SAPBEXundefined 8 2 3" xfId="8486" xr:uid="{FF223ACD-8EFC-479A-87C9-670C327ECB66}"/>
    <cellStyle name="SAPBEXundefined 8 2 4" xfId="9738" xr:uid="{3E466663-F683-44CE-B529-D77335C6925D}"/>
    <cellStyle name="SAPBEXundefined 8 2 5" xfId="10972" xr:uid="{B4B83042-10D3-4EB7-8812-AA68DAB6C22E}"/>
    <cellStyle name="SAPBEXundefined 8 2 6" xfId="12131" xr:uid="{17E18636-5610-4C84-B31C-576BA18FB8B5}"/>
    <cellStyle name="SAPBEXundefined 8 2 7" xfId="13259" xr:uid="{CB7B4DEB-8336-4232-9E60-415E2F8C482D}"/>
    <cellStyle name="SAPBEXundefined 8 2 8" xfId="14366" xr:uid="{121BBE37-7F14-424B-B9F1-7CEA16F68E90}"/>
    <cellStyle name="SAPBEXundefined 8 2 9" xfId="15272" xr:uid="{DDABC07B-D04B-41D6-A7CB-4AD0F81C6923}"/>
    <cellStyle name="SAPBEXundefined 8 3" xfId="4747" xr:uid="{1231B752-446C-4F7E-B9EF-4EAD7189650F}"/>
    <cellStyle name="SAPBEXundefined 8 4" xfId="6216" xr:uid="{3F420B30-2FCA-46F5-8C32-BF278EA1290B}"/>
    <cellStyle name="SAPBEXundefined 8 5" xfId="7457" xr:uid="{E3743D86-6332-40B4-99F1-A6711E1C0770}"/>
    <cellStyle name="SAPBEXundefined 8 6" xfId="8686" xr:uid="{A9443C4C-AD45-411C-A143-80C2F3E76705}"/>
    <cellStyle name="SAPBEXundefined 8 7" xfId="9930" xr:uid="{A1020AA2-C44B-461A-BDE2-D82BA6965AD9}"/>
    <cellStyle name="SAPBEXundefined 8 8" xfId="11159" xr:uid="{C6AFE9FE-C8C9-46CC-8770-90DBF4020062}"/>
    <cellStyle name="SAPBEXundefined 8 9" xfId="12244" xr:uid="{F1CB3E7C-DD8B-4888-B30E-1613A049C247}"/>
    <cellStyle name="SAPBEXundefined 9" xfId="2150" xr:uid="{00000000-0005-0000-0000-0000B9090000}"/>
    <cellStyle name="SAPBEXundefined 9 10" xfId="13447" xr:uid="{C063268B-B5F4-48C4-A953-E43DCA70D867}"/>
    <cellStyle name="SAPBEXundefined 9 11" xfId="14529" xr:uid="{89162BDC-3D47-47AF-80DC-ED32F814A0CC}"/>
    <cellStyle name="SAPBEXundefined 9 12" xfId="15417" xr:uid="{E3A1447F-530C-435D-B7C8-8D7C6AD04330}"/>
    <cellStyle name="SAPBEXundefined 9 2" xfId="5803" xr:uid="{E9D2C128-1DB6-4431-810A-F1E4789685C1}"/>
    <cellStyle name="SAPBEXundefined 9 2 10" xfId="15865" xr:uid="{51ABA275-EEF8-41C6-AE72-15C3CF7507B6}"/>
    <cellStyle name="SAPBEXundefined 9 2 2" xfId="7266" xr:uid="{7BE84E2C-44BD-4452-8D88-AE0293CC12E2}"/>
    <cellStyle name="SAPBEXundefined 9 2 3" xfId="8487" xr:uid="{34737835-80E3-4969-B152-99B5DA7C2E52}"/>
    <cellStyle name="SAPBEXundefined 9 2 4" xfId="9739" xr:uid="{C9C49DD9-1670-48CC-8684-9D6254F3F289}"/>
    <cellStyle name="SAPBEXundefined 9 2 5" xfId="10973" xr:uid="{28F91DA5-8D6A-4D32-83F2-F10DA91C5AB3}"/>
    <cellStyle name="SAPBEXundefined 9 2 6" xfId="12132" xr:uid="{E3062000-2EC5-4984-8D8B-FE99A587D39B}"/>
    <cellStyle name="SAPBEXundefined 9 2 7" xfId="13260" xr:uid="{4F1F59F7-B808-4C10-8AA1-E52F940F7910}"/>
    <cellStyle name="SAPBEXundefined 9 2 8" xfId="14367" xr:uid="{DA4345DD-62FE-4079-A5AD-697D9BD32E3D}"/>
    <cellStyle name="SAPBEXundefined 9 2 9" xfId="15273" xr:uid="{2257DFF3-8428-4A30-9649-120E7128AE7B}"/>
    <cellStyle name="SAPBEXundefined 9 3" xfId="4748" xr:uid="{719C3D68-1996-4417-949C-EF654FEEDEFB}"/>
    <cellStyle name="SAPBEXundefined 9 4" xfId="6217" xr:uid="{0878A0EB-6E78-41EA-9A3B-D45216FDD21F}"/>
    <cellStyle name="SAPBEXundefined 9 5" xfId="7458" xr:uid="{FA971D14-2CBA-48A2-9A18-036DC30096B7}"/>
    <cellStyle name="SAPBEXundefined 9 6" xfId="8687" xr:uid="{9A92908A-C55F-49D8-826D-EAEC79B9ABF4}"/>
    <cellStyle name="SAPBEXundefined 9 7" xfId="9931" xr:uid="{479FBC4E-E759-4B83-B48B-E946926565E2}"/>
    <cellStyle name="SAPBEXundefined 9 8" xfId="11160" xr:uid="{F7DF6D88-90E4-4E39-8A40-C0AE671A6D6D}"/>
    <cellStyle name="SAPBEXundefined 9 9" xfId="12245" xr:uid="{91A26E77-B9F7-4691-B0CA-B24672162C6E}"/>
    <cellStyle name="SAPBEXundefined_valor justo.junio2010" xfId="5804" xr:uid="{39724036-CD4A-4139-83DA-BD0864A711A5}"/>
    <cellStyle name="Sheet Title" xfId="2151" xr:uid="{00000000-0005-0000-0000-0000BA090000}"/>
    <cellStyle name="Standard_FORMA-1" xfId="2152" xr:uid="{00000000-0005-0000-0000-0000BB090000}"/>
    <cellStyle name="Suma" xfId="175" xr:uid="{00000000-0005-0000-0000-0000BC090000}"/>
    <cellStyle name="Suma 10" xfId="14532" xr:uid="{72B1C6BF-40DB-4D04-8C87-FCA34AF7F758}"/>
    <cellStyle name="Suma 2" xfId="3161" xr:uid="{86E484E9-745A-4827-BBF3-0E3B7D87ED46}"/>
    <cellStyle name="Suma 3" xfId="4784" xr:uid="{8B1C6861-35AA-420C-8725-3228E432EFDF}"/>
    <cellStyle name="Suma 4" xfId="6268" xr:uid="{C8B5F28A-DB26-49AA-94A1-CECD882D76CA}"/>
    <cellStyle name="Suma 5" xfId="7487" xr:uid="{813A1437-BF51-4692-8BCD-1D8E65C85093}"/>
    <cellStyle name="Suma 6" xfId="8741" xr:uid="{09702CD4-83CD-4D64-AC8D-554D1A885F2A}"/>
    <cellStyle name="Suma 7" xfId="11551" xr:uid="{B1B88196-E19B-42FB-9DDD-CC21C1AAB6D5}"/>
    <cellStyle name="Suma 8" xfId="12296" xr:uid="{17714540-2F00-4C4E-836D-B76DE175B978}"/>
    <cellStyle name="Suma 9" xfId="13489" xr:uid="{81F516A1-43B0-42AB-828B-73C5D8D6FA25}"/>
    <cellStyle name="Tekst obja?nienia" xfId="2153" xr:uid="{00000000-0005-0000-0000-0000BD090000}"/>
    <cellStyle name="Tekst objaśnienia" xfId="176" xr:uid="{00000000-0005-0000-0000-0000BE090000}"/>
    <cellStyle name="Tekst ostrze?enia" xfId="2154" xr:uid="{00000000-0005-0000-0000-0000BF090000}"/>
    <cellStyle name="Tekst ostrzeżenia" xfId="177" xr:uid="{00000000-0005-0000-0000-0000C0090000}"/>
    <cellStyle name="Texto de advertencia 10" xfId="2155" xr:uid="{00000000-0005-0000-0000-0000C1090000}"/>
    <cellStyle name="Texto de advertencia 10 2" xfId="2156" xr:uid="{00000000-0005-0000-0000-0000C2090000}"/>
    <cellStyle name="Texto de advertencia 10 3" xfId="2157" xr:uid="{00000000-0005-0000-0000-0000C3090000}"/>
    <cellStyle name="Texto de advertencia 10 4" xfId="2158" xr:uid="{00000000-0005-0000-0000-0000C4090000}"/>
    <cellStyle name="Texto de advertencia 10 5" xfId="2159" xr:uid="{00000000-0005-0000-0000-0000C5090000}"/>
    <cellStyle name="Texto de advertencia 11" xfId="2160" xr:uid="{00000000-0005-0000-0000-0000C6090000}"/>
    <cellStyle name="Texto de advertencia 12" xfId="2161" xr:uid="{00000000-0005-0000-0000-0000C7090000}"/>
    <cellStyle name="Texto de advertencia 13" xfId="2162" xr:uid="{00000000-0005-0000-0000-0000C8090000}"/>
    <cellStyle name="Texto de advertencia 14" xfId="2163" xr:uid="{00000000-0005-0000-0000-0000C9090000}"/>
    <cellStyle name="Texto de advertencia 15" xfId="178" xr:uid="{00000000-0005-0000-0000-0000CA090000}"/>
    <cellStyle name="Texto de advertencia 2" xfId="2164" xr:uid="{00000000-0005-0000-0000-0000CB090000}"/>
    <cellStyle name="Texto de advertencia 2 2" xfId="2165" xr:uid="{00000000-0005-0000-0000-0000CC090000}"/>
    <cellStyle name="Texto de advertencia 2 3" xfId="2166" xr:uid="{00000000-0005-0000-0000-0000CD090000}"/>
    <cellStyle name="Texto de advertencia 2 4" xfId="2167" xr:uid="{00000000-0005-0000-0000-0000CE090000}"/>
    <cellStyle name="Texto de advertencia 2 5" xfId="2168" xr:uid="{00000000-0005-0000-0000-0000CF090000}"/>
    <cellStyle name="Texto de advertencia 2 6" xfId="2169" xr:uid="{00000000-0005-0000-0000-0000D0090000}"/>
    <cellStyle name="Texto de advertencia 3" xfId="2170" xr:uid="{00000000-0005-0000-0000-0000D1090000}"/>
    <cellStyle name="Texto de advertencia 3 2" xfId="2171" xr:uid="{00000000-0005-0000-0000-0000D2090000}"/>
    <cellStyle name="Texto de advertencia 3 3" xfId="2172" xr:uid="{00000000-0005-0000-0000-0000D3090000}"/>
    <cellStyle name="Texto de advertencia 3 4" xfId="2173" xr:uid="{00000000-0005-0000-0000-0000D4090000}"/>
    <cellStyle name="Texto de advertencia 3 5" xfId="2174" xr:uid="{00000000-0005-0000-0000-0000D5090000}"/>
    <cellStyle name="Texto de advertencia 4" xfId="2175" xr:uid="{00000000-0005-0000-0000-0000D6090000}"/>
    <cellStyle name="Texto de advertencia 4 2" xfId="2176" xr:uid="{00000000-0005-0000-0000-0000D7090000}"/>
    <cellStyle name="Texto de advertencia 4 3" xfId="2177" xr:uid="{00000000-0005-0000-0000-0000D8090000}"/>
    <cellStyle name="Texto de advertencia 4 4" xfId="2178" xr:uid="{00000000-0005-0000-0000-0000D9090000}"/>
    <cellStyle name="Texto de advertencia 4 5" xfId="2179" xr:uid="{00000000-0005-0000-0000-0000DA090000}"/>
    <cellStyle name="Texto de advertencia 5" xfId="2180" xr:uid="{00000000-0005-0000-0000-0000DB090000}"/>
    <cellStyle name="Texto de advertencia 5 2" xfId="2181" xr:uid="{00000000-0005-0000-0000-0000DC090000}"/>
    <cellStyle name="Texto de advertencia 5 3" xfId="2182" xr:uid="{00000000-0005-0000-0000-0000DD090000}"/>
    <cellStyle name="Texto de advertencia 5 4" xfId="2183" xr:uid="{00000000-0005-0000-0000-0000DE090000}"/>
    <cellStyle name="Texto de advertencia 5 5" xfId="2184" xr:uid="{00000000-0005-0000-0000-0000DF090000}"/>
    <cellStyle name="Texto de advertencia 6" xfId="2185" xr:uid="{00000000-0005-0000-0000-0000E0090000}"/>
    <cellStyle name="Texto de advertencia 6 2" xfId="2186" xr:uid="{00000000-0005-0000-0000-0000E1090000}"/>
    <cellStyle name="Texto de advertencia 6 3" xfId="2187" xr:uid="{00000000-0005-0000-0000-0000E2090000}"/>
    <cellStyle name="Texto de advertencia 6 4" xfId="2188" xr:uid="{00000000-0005-0000-0000-0000E3090000}"/>
    <cellStyle name="Texto de advertencia 6 5" xfId="2189" xr:uid="{00000000-0005-0000-0000-0000E4090000}"/>
    <cellStyle name="Texto de advertencia 7" xfId="2190" xr:uid="{00000000-0005-0000-0000-0000E5090000}"/>
    <cellStyle name="Texto de advertencia 7 2" xfId="2191" xr:uid="{00000000-0005-0000-0000-0000E6090000}"/>
    <cellStyle name="Texto de advertencia 7 3" xfId="2192" xr:uid="{00000000-0005-0000-0000-0000E7090000}"/>
    <cellStyle name="Texto de advertencia 7 4" xfId="2193" xr:uid="{00000000-0005-0000-0000-0000E8090000}"/>
    <cellStyle name="Texto de advertencia 7 5" xfId="2194" xr:uid="{00000000-0005-0000-0000-0000E9090000}"/>
    <cellStyle name="Texto de advertencia 8" xfId="2195" xr:uid="{00000000-0005-0000-0000-0000EA090000}"/>
    <cellStyle name="Texto de advertencia 8 2" xfId="2196" xr:uid="{00000000-0005-0000-0000-0000EB090000}"/>
    <cellStyle name="Texto de advertencia 8 3" xfId="2197" xr:uid="{00000000-0005-0000-0000-0000EC090000}"/>
    <cellStyle name="Texto de advertencia 8 4" xfId="2198" xr:uid="{00000000-0005-0000-0000-0000ED090000}"/>
    <cellStyle name="Texto de advertencia 8 5" xfId="2199" xr:uid="{00000000-0005-0000-0000-0000EE090000}"/>
    <cellStyle name="Texto de advertencia 9" xfId="2200" xr:uid="{00000000-0005-0000-0000-0000EF090000}"/>
    <cellStyle name="Texto de advertencia 9 2" xfId="2201" xr:uid="{00000000-0005-0000-0000-0000F0090000}"/>
    <cellStyle name="Texto de advertencia 9 3" xfId="2202" xr:uid="{00000000-0005-0000-0000-0000F1090000}"/>
    <cellStyle name="Texto de advertencia 9 4" xfId="2203" xr:uid="{00000000-0005-0000-0000-0000F2090000}"/>
    <cellStyle name="Texto de advertencia 9 5" xfId="2204" xr:uid="{00000000-0005-0000-0000-0000F3090000}"/>
    <cellStyle name="Texto explicativo 10" xfId="179" xr:uid="{00000000-0005-0000-0000-0000F4090000}"/>
    <cellStyle name="Texto explicativo 2" xfId="2205" xr:uid="{00000000-0005-0000-0000-0000F5090000}"/>
    <cellStyle name="Texto explicativo 2 2" xfId="2206" xr:uid="{00000000-0005-0000-0000-0000F6090000}"/>
    <cellStyle name="Texto explicativo 3" xfId="2207" xr:uid="{00000000-0005-0000-0000-0000F7090000}"/>
    <cellStyle name="Texto explicativo 4" xfId="2208" xr:uid="{00000000-0005-0000-0000-0000F8090000}"/>
    <cellStyle name="Texto explicativo 5" xfId="2209" xr:uid="{00000000-0005-0000-0000-0000F9090000}"/>
    <cellStyle name="Texto explicativo 6" xfId="2210" xr:uid="{00000000-0005-0000-0000-0000FA090000}"/>
    <cellStyle name="Texto explicativo 7" xfId="2636" xr:uid="{00000000-0005-0000-0000-0000FB090000}"/>
    <cellStyle name="Texto explicativo 8" xfId="2637" xr:uid="{00000000-0005-0000-0000-0000FC090000}"/>
    <cellStyle name="Texto explicativo 9" xfId="2638" xr:uid="{00000000-0005-0000-0000-0000FD090000}"/>
    <cellStyle name="Title" xfId="180" xr:uid="{00000000-0005-0000-0000-0000FE090000}"/>
    <cellStyle name="Título 1 10" xfId="2211" xr:uid="{00000000-0005-0000-0000-0000FF090000}"/>
    <cellStyle name="Título 1 10 2" xfId="2212" xr:uid="{00000000-0005-0000-0000-0000000A0000}"/>
    <cellStyle name="Título 1 10 3" xfId="2213" xr:uid="{00000000-0005-0000-0000-0000010A0000}"/>
    <cellStyle name="Título 1 10 4" xfId="2214" xr:uid="{00000000-0005-0000-0000-0000020A0000}"/>
    <cellStyle name="Título 1 10 5" xfId="2215" xr:uid="{00000000-0005-0000-0000-0000030A0000}"/>
    <cellStyle name="Título 1 11" xfId="2216" xr:uid="{00000000-0005-0000-0000-0000040A0000}"/>
    <cellStyle name="Título 1 12" xfId="2217" xr:uid="{00000000-0005-0000-0000-0000050A0000}"/>
    <cellStyle name="Título 1 13" xfId="2218" xr:uid="{00000000-0005-0000-0000-0000060A0000}"/>
    <cellStyle name="Título 1 14" xfId="2219" xr:uid="{00000000-0005-0000-0000-0000070A0000}"/>
    <cellStyle name="Título 1 2" xfId="2220" xr:uid="{00000000-0005-0000-0000-0000080A0000}"/>
    <cellStyle name="Título 1 2 2" xfId="2221" xr:uid="{00000000-0005-0000-0000-0000090A0000}"/>
    <cellStyle name="Título 1 2 3" xfId="2222" xr:uid="{00000000-0005-0000-0000-00000A0A0000}"/>
    <cellStyle name="Título 1 2 4" xfId="2223" xr:uid="{00000000-0005-0000-0000-00000B0A0000}"/>
    <cellStyle name="Título 1 2 5" xfId="2224" xr:uid="{00000000-0005-0000-0000-00000C0A0000}"/>
    <cellStyle name="Título 1 2 6" xfId="2225" xr:uid="{00000000-0005-0000-0000-00000D0A0000}"/>
    <cellStyle name="Título 1 3" xfId="2226" xr:uid="{00000000-0005-0000-0000-00000E0A0000}"/>
    <cellStyle name="Título 1 3 2" xfId="2227" xr:uid="{00000000-0005-0000-0000-00000F0A0000}"/>
    <cellStyle name="Título 1 3 3" xfId="2228" xr:uid="{00000000-0005-0000-0000-0000100A0000}"/>
    <cellStyle name="Título 1 3 4" xfId="2229" xr:uid="{00000000-0005-0000-0000-0000110A0000}"/>
    <cellStyle name="Título 1 3 5" xfId="2230" xr:uid="{00000000-0005-0000-0000-0000120A0000}"/>
    <cellStyle name="Título 1 4" xfId="2231" xr:uid="{00000000-0005-0000-0000-0000130A0000}"/>
    <cellStyle name="Título 1 4 2" xfId="2232" xr:uid="{00000000-0005-0000-0000-0000140A0000}"/>
    <cellStyle name="Título 1 4 3" xfId="2233" xr:uid="{00000000-0005-0000-0000-0000150A0000}"/>
    <cellStyle name="Título 1 4 4" xfId="2234" xr:uid="{00000000-0005-0000-0000-0000160A0000}"/>
    <cellStyle name="Título 1 4 5" xfId="2235" xr:uid="{00000000-0005-0000-0000-0000170A0000}"/>
    <cellStyle name="Título 1 5" xfId="2236" xr:uid="{00000000-0005-0000-0000-0000180A0000}"/>
    <cellStyle name="Título 1 5 2" xfId="2237" xr:uid="{00000000-0005-0000-0000-0000190A0000}"/>
    <cellStyle name="Título 1 5 3" xfId="2238" xr:uid="{00000000-0005-0000-0000-00001A0A0000}"/>
    <cellStyle name="Título 1 5 4" xfId="2239" xr:uid="{00000000-0005-0000-0000-00001B0A0000}"/>
    <cellStyle name="Título 1 5 5" xfId="2240" xr:uid="{00000000-0005-0000-0000-00001C0A0000}"/>
    <cellStyle name="Título 1 6" xfId="2241" xr:uid="{00000000-0005-0000-0000-00001D0A0000}"/>
    <cellStyle name="Título 1 6 2" xfId="2242" xr:uid="{00000000-0005-0000-0000-00001E0A0000}"/>
    <cellStyle name="Título 1 6 3" xfId="2243" xr:uid="{00000000-0005-0000-0000-00001F0A0000}"/>
    <cellStyle name="Título 1 6 4" xfId="2244" xr:uid="{00000000-0005-0000-0000-0000200A0000}"/>
    <cellStyle name="Título 1 6 5" xfId="2245" xr:uid="{00000000-0005-0000-0000-0000210A0000}"/>
    <cellStyle name="Título 1 7" xfId="2246" xr:uid="{00000000-0005-0000-0000-0000220A0000}"/>
    <cellStyle name="Título 1 7 2" xfId="2247" xr:uid="{00000000-0005-0000-0000-0000230A0000}"/>
    <cellStyle name="Título 1 7 3" xfId="2248" xr:uid="{00000000-0005-0000-0000-0000240A0000}"/>
    <cellStyle name="Título 1 7 4" xfId="2249" xr:uid="{00000000-0005-0000-0000-0000250A0000}"/>
    <cellStyle name="Título 1 7 5" xfId="2250" xr:uid="{00000000-0005-0000-0000-0000260A0000}"/>
    <cellStyle name="Título 1 8" xfId="2251" xr:uid="{00000000-0005-0000-0000-0000270A0000}"/>
    <cellStyle name="Título 1 8 2" xfId="2252" xr:uid="{00000000-0005-0000-0000-0000280A0000}"/>
    <cellStyle name="Título 1 8 3" xfId="2253" xr:uid="{00000000-0005-0000-0000-0000290A0000}"/>
    <cellStyle name="Título 1 8 4" xfId="2254" xr:uid="{00000000-0005-0000-0000-00002A0A0000}"/>
    <cellStyle name="Título 1 8 5" xfId="2255" xr:uid="{00000000-0005-0000-0000-00002B0A0000}"/>
    <cellStyle name="Título 1 9" xfId="2256" xr:uid="{00000000-0005-0000-0000-00002C0A0000}"/>
    <cellStyle name="Título 1 9 2" xfId="2257" xr:uid="{00000000-0005-0000-0000-00002D0A0000}"/>
    <cellStyle name="Título 1 9 3" xfId="2258" xr:uid="{00000000-0005-0000-0000-00002E0A0000}"/>
    <cellStyle name="Título 1 9 4" xfId="2259" xr:uid="{00000000-0005-0000-0000-00002F0A0000}"/>
    <cellStyle name="Título 1 9 5" xfId="2260" xr:uid="{00000000-0005-0000-0000-0000300A0000}"/>
    <cellStyle name="Título 10" xfId="2639" xr:uid="{00000000-0005-0000-0000-0000310A0000}"/>
    <cellStyle name="Título 11" xfId="2640" xr:uid="{00000000-0005-0000-0000-0000320A0000}"/>
    <cellStyle name="Título 12" xfId="181" xr:uid="{00000000-0005-0000-0000-0000330A0000}"/>
    <cellStyle name="Título 2 10" xfId="2261" xr:uid="{00000000-0005-0000-0000-0000340A0000}"/>
    <cellStyle name="Título 2 10 2" xfId="2262" xr:uid="{00000000-0005-0000-0000-0000350A0000}"/>
    <cellStyle name="Título 2 10 3" xfId="2263" xr:uid="{00000000-0005-0000-0000-0000360A0000}"/>
    <cellStyle name="Título 2 10 4" xfId="2264" xr:uid="{00000000-0005-0000-0000-0000370A0000}"/>
    <cellStyle name="Título 2 10 5" xfId="2265" xr:uid="{00000000-0005-0000-0000-0000380A0000}"/>
    <cellStyle name="Título 2 11" xfId="2266" xr:uid="{00000000-0005-0000-0000-0000390A0000}"/>
    <cellStyle name="Título 2 12" xfId="2267" xr:uid="{00000000-0005-0000-0000-00003A0A0000}"/>
    <cellStyle name="Título 2 13" xfId="2268" xr:uid="{00000000-0005-0000-0000-00003B0A0000}"/>
    <cellStyle name="Título 2 14" xfId="2269" xr:uid="{00000000-0005-0000-0000-00003C0A0000}"/>
    <cellStyle name="Título 2 15" xfId="183" xr:uid="{00000000-0005-0000-0000-00003D0A0000}"/>
    <cellStyle name="Título 2 2" xfId="2270" xr:uid="{00000000-0005-0000-0000-00003E0A0000}"/>
    <cellStyle name="Título 2 2 2" xfId="2271" xr:uid="{00000000-0005-0000-0000-00003F0A0000}"/>
    <cellStyle name="Título 2 2 3" xfId="2272" xr:uid="{00000000-0005-0000-0000-0000400A0000}"/>
    <cellStyle name="Título 2 2 4" xfId="2273" xr:uid="{00000000-0005-0000-0000-0000410A0000}"/>
    <cellStyle name="Título 2 2 5" xfId="2274" xr:uid="{00000000-0005-0000-0000-0000420A0000}"/>
    <cellStyle name="Título 2 2 6" xfId="2275" xr:uid="{00000000-0005-0000-0000-0000430A0000}"/>
    <cellStyle name="Título 2 3" xfId="2276" xr:uid="{00000000-0005-0000-0000-0000440A0000}"/>
    <cellStyle name="Título 2 3 2" xfId="2277" xr:uid="{00000000-0005-0000-0000-0000450A0000}"/>
    <cellStyle name="Título 2 3 3" xfId="2278" xr:uid="{00000000-0005-0000-0000-0000460A0000}"/>
    <cellStyle name="Título 2 3 4" xfId="2279" xr:uid="{00000000-0005-0000-0000-0000470A0000}"/>
    <cellStyle name="Título 2 3 5" xfId="2280" xr:uid="{00000000-0005-0000-0000-0000480A0000}"/>
    <cellStyle name="Título 2 4" xfId="2281" xr:uid="{00000000-0005-0000-0000-0000490A0000}"/>
    <cellStyle name="Título 2 4 2" xfId="2282" xr:uid="{00000000-0005-0000-0000-00004A0A0000}"/>
    <cellStyle name="Título 2 4 3" xfId="2283" xr:uid="{00000000-0005-0000-0000-00004B0A0000}"/>
    <cellStyle name="Título 2 4 4" xfId="2284" xr:uid="{00000000-0005-0000-0000-00004C0A0000}"/>
    <cellStyle name="Título 2 4 5" xfId="2285" xr:uid="{00000000-0005-0000-0000-00004D0A0000}"/>
    <cellStyle name="Título 2 5" xfId="2286" xr:uid="{00000000-0005-0000-0000-00004E0A0000}"/>
    <cellStyle name="Título 2 5 2" xfId="2287" xr:uid="{00000000-0005-0000-0000-00004F0A0000}"/>
    <cellStyle name="Título 2 5 3" xfId="2288" xr:uid="{00000000-0005-0000-0000-0000500A0000}"/>
    <cellStyle name="Título 2 5 4" xfId="2289" xr:uid="{00000000-0005-0000-0000-0000510A0000}"/>
    <cellStyle name="Título 2 5 5" xfId="2290" xr:uid="{00000000-0005-0000-0000-0000520A0000}"/>
    <cellStyle name="Título 2 6" xfId="2291" xr:uid="{00000000-0005-0000-0000-0000530A0000}"/>
    <cellStyle name="Título 2 6 2" xfId="2292" xr:uid="{00000000-0005-0000-0000-0000540A0000}"/>
    <cellStyle name="Título 2 6 3" xfId="2293" xr:uid="{00000000-0005-0000-0000-0000550A0000}"/>
    <cellStyle name="Título 2 6 4" xfId="2294" xr:uid="{00000000-0005-0000-0000-0000560A0000}"/>
    <cellStyle name="Título 2 6 5" xfId="2295" xr:uid="{00000000-0005-0000-0000-0000570A0000}"/>
    <cellStyle name="Título 2 7" xfId="2296" xr:uid="{00000000-0005-0000-0000-0000580A0000}"/>
    <cellStyle name="Título 2 7 2" xfId="2297" xr:uid="{00000000-0005-0000-0000-0000590A0000}"/>
    <cellStyle name="Título 2 7 3" xfId="2298" xr:uid="{00000000-0005-0000-0000-00005A0A0000}"/>
    <cellStyle name="Título 2 7 4" xfId="2299" xr:uid="{00000000-0005-0000-0000-00005B0A0000}"/>
    <cellStyle name="Título 2 7 5" xfId="2300" xr:uid="{00000000-0005-0000-0000-00005C0A0000}"/>
    <cellStyle name="Título 2 8" xfId="2301" xr:uid="{00000000-0005-0000-0000-00005D0A0000}"/>
    <cellStyle name="Título 2 8 2" xfId="2302" xr:uid="{00000000-0005-0000-0000-00005E0A0000}"/>
    <cellStyle name="Título 2 8 3" xfId="2303" xr:uid="{00000000-0005-0000-0000-00005F0A0000}"/>
    <cellStyle name="Título 2 8 4" xfId="2304" xr:uid="{00000000-0005-0000-0000-0000600A0000}"/>
    <cellStyle name="Título 2 8 5" xfId="2305" xr:uid="{00000000-0005-0000-0000-0000610A0000}"/>
    <cellStyle name="Título 2 9" xfId="2306" xr:uid="{00000000-0005-0000-0000-0000620A0000}"/>
    <cellStyle name="Título 2 9 2" xfId="2307" xr:uid="{00000000-0005-0000-0000-0000630A0000}"/>
    <cellStyle name="Título 2 9 3" xfId="2308" xr:uid="{00000000-0005-0000-0000-0000640A0000}"/>
    <cellStyle name="Título 2 9 4" xfId="2309" xr:uid="{00000000-0005-0000-0000-0000650A0000}"/>
    <cellStyle name="Título 2 9 5" xfId="2310" xr:uid="{00000000-0005-0000-0000-0000660A0000}"/>
    <cellStyle name="Título 3 10" xfId="2311" xr:uid="{00000000-0005-0000-0000-0000670A0000}"/>
    <cellStyle name="Título 3 10 2" xfId="2312" xr:uid="{00000000-0005-0000-0000-0000680A0000}"/>
    <cellStyle name="Título 3 10 3" xfId="2313" xr:uid="{00000000-0005-0000-0000-0000690A0000}"/>
    <cellStyle name="Título 3 10 4" xfId="2314" xr:uid="{00000000-0005-0000-0000-00006A0A0000}"/>
    <cellStyle name="Título 3 10 5" xfId="2315" xr:uid="{00000000-0005-0000-0000-00006B0A0000}"/>
    <cellStyle name="Título 3 11" xfId="2316" xr:uid="{00000000-0005-0000-0000-00006C0A0000}"/>
    <cellStyle name="Título 3 12" xfId="2317" xr:uid="{00000000-0005-0000-0000-00006D0A0000}"/>
    <cellStyle name="Título 3 13" xfId="2318" xr:uid="{00000000-0005-0000-0000-00006E0A0000}"/>
    <cellStyle name="Título 3 14" xfId="2319" xr:uid="{00000000-0005-0000-0000-00006F0A0000}"/>
    <cellStyle name="Título 3 15" xfId="184" xr:uid="{00000000-0005-0000-0000-0000700A0000}"/>
    <cellStyle name="Título 3 2" xfId="2320" xr:uid="{00000000-0005-0000-0000-0000710A0000}"/>
    <cellStyle name="Título 3 2 2" xfId="2321" xr:uid="{00000000-0005-0000-0000-0000720A0000}"/>
    <cellStyle name="Título 3 2 3" xfId="2322" xr:uid="{00000000-0005-0000-0000-0000730A0000}"/>
    <cellStyle name="Título 3 2 4" xfId="2323" xr:uid="{00000000-0005-0000-0000-0000740A0000}"/>
    <cellStyle name="Título 3 2 5" xfId="2324" xr:uid="{00000000-0005-0000-0000-0000750A0000}"/>
    <cellStyle name="Título 3 2 6" xfId="2325" xr:uid="{00000000-0005-0000-0000-0000760A0000}"/>
    <cellStyle name="Título 3 3" xfId="2326" xr:uid="{00000000-0005-0000-0000-0000770A0000}"/>
    <cellStyle name="Título 3 3 2" xfId="2327" xr:uid="{00000000-0005-0000-0000-0000780A0000}"/>
    <cellStyle name="Título 3 3 3" xfId="2328" xr:uid="{00000000-0005-0000-0000-0000790A0000}"/>
    <cellStyle name="Título 3 3 4" xfId="2329" xr:uid="{00000000-0005-0000-0000-00007A0A0000}"/>
    <cellStyle name="Título 3 3 5" xfId="2330" xr:uid="{00000000-0005-0000-0000-00007B0A0000}"/>
    <cellStyle name="Título 3 4" xfId="2331" xr:uid="{00000000-0005-0000-0000-00007C0A0000}"/>
    <cellStyle name="Título 3 4 2" xfId="2332" xr:uid="{00000000-0005-0000-0000-00007D0A0000}"/>
    <cellStyle name="Título 3 4 3" xfId="2333" xr:uid="{00000000-0005-0000-0000-00007E0A0000}"/>
    <cellStyle name="Título 3 4 4" xfId="2334" xr:uid="{00000000-0005-0000-0000-00007F0A0000}"/>
    <cellStyle name="Título 3 4 5" xfId="2335" xr:uid="{00000000-0005-0000-0000-0000800A0000}"/>
    <cellStyle name="Título 3 5" xfId="2336" xr:uid="{00000000-0005-0000-0000-0000810A0000}"/>
    <cellStyle name="Título 3 5 2" xfId="2337" xr:uid="{00000000-0005-0000-0000-0000820A0000}"/>
    <cellStyle name="Título 3 5 3" xfId="2338" xr:uid="{00000000-0005-0000-0000-0000830A0000}"/>
    <cellStyle name="Título 3 5 4" xfId="2339" xr:uid="{00000000-0005-0000-0000-0000840A0000}"/>
    <cellStyle name="Título 3 5 5" xfId="2340" xr:uid="{00000000-0005-0000-0000-0000850A0000}"/>
    <cellStyle name="Título 3 6" xfId="2341" xr:uid="{00000000-0005-0000-0000-0000860A0000}"/>
    <cellStyle name="Título 3 6 2" xfId="2342" xr:uid="{00000000-0005-0000-0000-0000870A0000}"/>
    <cellStyle name="Título 3 6 3" xfId="2343" xr:uid="{00000000-0005-0000-0000-0000880A0000}"/>
    <cellStyle name="Título 3 6 4" xfId="2344" xr:uid="{00000000-0005-0000-0000-0000890A0000}"/>
    <cellStyle name="Título 3 6 5" xfId="2345" xr:uid="{00000000-0005-0000-0000-00008A0A0000}"/>
    <cellStyle name="Título 3 7" xfId="2346" xr:uid="{00000000-0005-0000-0000-00008B0A0000}"/>
    <cellStyle name="Título 3 7 2" xfId="2347" xr:uid="{00000000-0005-0000-0000-00008C0A0000}"/>
    <cellStyle name="Título 3 7 3" xfId="2348" xr:uid="{00000000-0005-0000-0000-00008D0A0000}"/>
    <cellStyle name="Título 3 7 4" xfId="2349" xr:uid="{00000000-0005-0000-0000-00008E0A0000}"/>
    <cellStyle name="Título 3 7 5" xfId="2350" xr:uid="{00000000-0005-0000-0000-00008F0A0000}"/>
    <cellStyle name="Título 3 8" xfId="2351" xr:uid="{00000000-0005-0000-0000-0000900A0000}"/>
    <cellStyle name="Título 3 8 2" xfId="2352" xr:uid="{00000000-0005-0000-0000-0000910A0000}"/>
    <cellStyle name="Título 3 8 3" xfId="2353" xr:uid="{00000000-0005-0000-0000-0000920A0000}"/>
    <cellStyle name="Título 3 8 4" xfId="2354" xr:uid="{00000000-0005-0000-0000-0000930A0000}"/>
    <cellStyle name="Título 3 8 5" xfId="2355" xr:uid="{00000000-0005-0000-0000-0000940A0000}"/>
    <cellStyle name="Título 3 9" xfId="2356" xr:uid="{00000000-0005-0000-0000-0000950A0000}"/>
    <cellStyle name="Título 3 9 2" xfId="2357" xr:uid="{00000000-0005-0000-0000-0000960A0000}"/>
    <cellStyle name="Título 3 9 3" xfId="2358" xr:uid="{00000000-0005-0000-0000-0000970A0000}"/>
    <cellStyle name="Título 3 9 4" xfId="2359" xr:uid="{00000000-0005-0000-0000-0000980A0000}"/>
    <cellStyle name="Título 3 9 5" xfId="2360" xr:uid="{00000000-0005-0000-0000-0000990A0000}"/>
    <cellStyle name="Título 4" xfId="2641" xr:uid="{00000000-0005-0000-0000-00009A0A0000}"/>
    <cellStyle name="Título 5" xfId="2642" xr:uid="{00000000-0005-0000-0000-00009B0A0000}"/>
    <cellStyle name="Título 6" xfId="2643" xr:uid="{00000000-0005-0000-0000-00009C0A0000}"/>
    <cellStyle name="Título 7" xfId="2644" xr:uid="{00000000-0005-0000-0000-00009D0A0000}"/>
    <cellStyle name="Título 8" xfId="2645" xr:uid="{00000000-0005-0000-0000-00009E0A0000}"/>
    <cellStyle name="Título 9" xfId="2646" xr:uid="{00000000-0005-0000-0000-00009F0A0000}"/>
    <cellStyle name="Total 10" xfId="2361" xr:uid="{00000000-0005-0000-0000-0000A00A0000}"/>
    <cellStyle name="Total 10 10" xfId="10112" xr:uid="{11819B61-D2B1-4C9B-BB8D-1DACB46C519A}"/>
    <cellStyle name="Total 10 11" xfId="11324" xr:uid="{82682562-7C4B-4D17-AC8B-643822AB4184}"/>
    <cellStyle name="Total 10 12" xfId="12405" xr:uid="{033FE033-ED41-4BD7-B3BB-6ACB827D12E0}"/>
    <cellStyle name="Total 10 13" xfId="13565" xr:uid="{3A3C3676-7005-4A89-B855-DA5CC745C3AD}"/>
    <cellStyle name="Total 10 14" xfId="14548" xr:uid="{4C50DF25-5077-47D7-9AE9-9E1A7F499A84}"/>
    <cellStyle name="Total 10 15" xfId="15418" xr:uid="{71EADDD9-D401-4EA1-BB4E-0A7FE2C708A3}"/>
    <cellStyle name="Total 10 2" xfId="2362" xr:uid="{00000000-0005-0000-0000-0000A10A0000}"/>
    <cellStyle name="Total 10 2 10" xfId="14549" xr:uid="{2C362C85-AC56-4B3A-99EE-458C47C49FBD}"/>
    <cellStyle name="Total 10 2 11" xfId="15419" xr:uid="{019222FA-95F6-489C-8B8E-93B288089DD4}"/>
    <cellStyle name="Total 10 2 2" xfId="4931" xr:uid="{C6B36F60-2D52-4BE4-8484-13B0F2BDE9B1}"/>
    <cellStyle name="Total 10 2 3" xfId="6404" xr:uid="{50137141-D3D6-4246-B0EA-3E5910DFC9FA}"/>
    <cellStyle name="Total 10 2 4" xfId="7641" xr:uid="{B6289F16-35C7-4D87-A61C-78ECA6F3E795}"/>
    <cellStyle name="Total 10 2 5" xfId="8866" xr:uid="{F6228DC3-94D9-4234-AA9B-E38773DDD41B}"/>
    <cellStyle name="Total 10 2 6" xfId="10113" xr:uid="{D2A0B498-9F08-44F3-98F6-479202BA504B}"/>
    <cellStyle name="Total 10 2 7" xfId="11325" xr:uid="{9A3A6B0B-EF5B-4C1D-8DD9-6CD7D9D68653}"/>
    <cellStyle name="Total 10 2 8" xfId="12406" xr:uid="{FD06CB8F-703B-410E-8B22-16F8C831A61E}"/>
    <cellStyle name="Total 10 2 9" xfId="13566" xr:uid="{72B2E8C0-5628-4370-82EC-FB36FB62F58C}"/>
    <cellStyle name="Total 10 3" xfId="2363" xr:uid="{00000000-0005-0000-0000-0000A20A0000}"/>
    <cellStyle name="Total 10 3 10" xfId="14550" xr:uid="{989A2EA4-FB94-45AC-BDD3-1EA2183B2D40}"/>
    <cellStyle name="Total 10 3 11" xfId="15420" xr:uid="{10CB06B8-1FA3-45E2-97E6-B4BB9454C1DA}"/>
    <cellStyle name="Total 10 3 2" xfId="4932" xr:uid="{5B203B8C-4482-458F-8FC1-B41BEB5080AB}"/>
    <cellStyle name="Total 10 3 3" xfId="6405" xr:uid="{2DB37534-3E91-4314-95DF-7F1456A22625}"/>
    <cellStyle name="Total 10 3 4" xfId="7642" xr:uid="{0C6EDDD4-4A72-497E-9EEC-B7875004A9A0}"/>
    <cellStyle name="Total 10 3 5" xfId="8867" xr:uid="{3D551E3C-E77A-474F-A1DB-3E810E1B8CC8}"/>
    <cellStyle name="Total 10 3 6" xfId="10114" xr:uid="{48FC900A-E994-4710-A0E7-97B824F512B8}"/>
    <cellStyle name="Total 10 3 7" xfId="11326" xr:uid="{4543AB10-8551-42B1-BA90-D2F5A3833789}"/>
    <cellStyle name="Total 10 3 8" xfId="12407" xr:uid="{814B7C1C-390D-40EF-9E82-B2186BE85C85}"/>
    <cellStyle name="Total 10 3 9" xfId="13567" xr:uid="{F9DEF34B-DB24-4596-BF9E-22DE66BF3A1A}"/>
    <cellStyle name="Total 10 4" xfId="2364" xr:uid="{00000000-0005-0000-0000-0000A30A0000}"/>
    <cellStyle name="Total 10 4 10" xfId="14551" xr:uid="{6B4F8DA7-8505-46CF-A852-60B244DCB9A5}"/>
    <cellStyle name="Total 10 4 11" xfId="15421" xr:uid="{9B7A91BB-075D-491D-81B3-2AF39B94A028}"/>
    <cellStyle name="Total 10 4 2" xfId="4933" xr:uid="{D90F4EC4-F637-486D-BFB7-D3AAE22937F6}"/>
    <cellStyle name="Total 10 4 3" xfId="6406" xr:uid="{71CADCA2-384D-4CA8-8B73-969E713B86B2}"/>
    <cellStyle name="Total 10 4 4" xfId="7643" xr:uid="{7AB43782-76AB-4729-BCE5-17CF60210631}"/>
    <cellStyle name="Total 10 4 5" xfId="8868" xr:uid="{B766AB0C-A49C-442A-B90F-5B6B25F234D9}"/>
    <cellStyle name="Total 10 4 6" xfId="10115" xr:uid="{4834C3B3-5811-40C8-BD1A-313949629A71}"/>
    <cellStyle name="Total 10 4 7" xfId="11327" xr:uid="{CEEDB711-9B08-4074-B081-AA1DC037D88F}"/>
    <cellStyle name="Total 10 4 8" xfId="12408" xr:uid="{58EA1550-D497-42B9-BFDA-44ED9A3559F2}"/>
    <cellStyle name="Total 10 4 9" xfId="13568" xr:uid="{F0ECFC05-60D7-46C6-9FD8-E20646901877}"/>
    <cellStyle name="Total 10 5" xfId="2365" xr:uid="{00000000-0005-0000-0000-0000A40A0000}"/>
    <cellStyle name="Total 10 5 10" xfId="14552" xr:uid="{661A3071-75C9-4AFA-918B-1A6CAD7162B7}"/>
    <cellStyle name="Total 10 5 11" xfId="15422" xr:uid="{35941D62-A10B-4815-B047-D87B65A8F2AF}"/>
    <cellStyle name="Total 10 5 2" xfId="4934" xr:uid="{C67B4852-0BB9-42BE-B3CE-1E0D42FE0B81}"/>
    <cellStyle name="Total 10 5 3" xfId="6407" xr:uid="{80594A16-2C4F-488E-9EF3-210F7E2DDE5F}"/>
    <cellStyle name="Total 10 5 4" xfId="7644" xr:uid="{27DFF1D8-4115-425A-B59B-5F6C6A7AF637}"/>
    <cellStyle name="Total 10 5 5" xfId="8869" xr:uid="{EA161E34-8EC2-4242-8F89-18867DCD6E42}"/>
    <cellStyle name="Total 10 5 6" xfId="10116" xr:uid="{397915FB-B83C-47EE-B4DD-670E48D3CB56}"/>
    <cellStyle name="Total 10 5 7" xfId="11328" xr:uid="{3DB12E7D-1CD4-4D3C-B9CE-D91179901126}"/>
    <cellStyle name="Total 10 5 8" xfId="12409" xr:uid="{E08525CA-4F50-425A-AE70-345CF32F1683}"/>
    <cellStyle name="Total 10 5 9" xfId="13569" xr:uid="{5AF7A6E6-698F-40C2-8FEB-484C59EBB018}"/>
    <cellStyle name="Total 10 6" xfId="4930" xr:uid="{B85FDB02-3A4E-48DB-B8A6-AD6CCA0FBF97}"/>
    <cellStyle name="Total 10 7" xfId="6403" xr:uid="{32506880-597E-4C27-A2AD-528CBE962014}"/>
    <cellStyle name="Total 10 8" xfId="7640" xr:uid="{37D82CAB-5BE6-4E0B-8375-41147590BAD1}"/>
    <cellStyle name="Total 10 9" xfId="8865" xr:uid="{8454EC3A-497C-4831-80C0-F8B370270C1B}"/>
    <cellStyle name="Total 11" xfId="2366" xr:uid="{00000000-0005-0000-0000-0000A50A0000}"/>
    <cellStyle name="Total 11 10" xfId="14553" xr:uid="{D4E792F8-EB53-41F3-8234-ADA4F78EF08F}"/>
    <cellStyle name="Total 11 11" xfId="15423" xr:uid="{E505182E-4597-4F73-9E15-D740A19C5498}"/>
    <cellStyle name="Total 11 2" xfId="4935" xr:uid="{FF396B49-D7CC-4C28-A425-A79AC1A7B985}"/>
    <cellStyle name="Total 11 3" xfId="6408" xr:uid="{7FE3F111-3D88-423F-9964-58383DF691AA}"/>
    <cellStyle name="Total 11 4" xfId="7645" xr:uid="{A1D1EF85-A88C-41A4-877B-F837957C624F}"/>
    <cellStyle name="Total 11 5" xfId="8870" xr:uid="{64B607E3-7E19-4BFC-8F6F-0DFADA56845B}"/>
    <cellStyle name="Total 11 6" xfId="10117" xr:uid="{6FBEE70C-A396-40A1-BC95-7913B7D4994E}"/>
    <cellStyle name="Total 11 7" xfId="11329" xr:uid="{A6FEDB90-ED0B-42D5-8125-7898CE792437}"/>
    <cellStyle name="Total 11 8" xfId="12410" xr:uid="{AA8F6741-25DD-4996-9726-1928B94AA4FA}"/>
    <cellStyle name="Total 11 9" xfId="13570" xr:uid="{6DD96A81-5C35-4567-AC6A-D4D6C79439BD}"/>
    <cellStyle name="Total 12" xfId="2367" xr:uid="{00000000-0005-0000-0000-0000A60A0000}"/>
    <cellStyle name="Total 12 10" xfId="14554" xr:uid="{67AD7A9E-A2D3-40F3-BFFA-63304A29520B}"/>
    <cellStyle name="Total 12 11" xfId="15424" xr:uid="{80AF3B29-9968-47B8-ADC4-D3D87C0991AA}"/>
    <cellStyle name="Total 12 2" xfId="4936" xr:uid="{F66C68DC-4EDB-48DF-A14D-FC99555CF25E}"/>
    <cellStyle name="Total 12 3" xfId="6409" xr:uid="{60E0F2EA-A477-4B5D-9E63-E0E3D8B4CBF3}"/>
    <cellStyle name="Total 12 4" xfId="7646" xr:uid="{30586CED-B576-4592-8625-2C6B4EB3F0B5}"/>
    <cellStyle name="Total 12 5" xfId="8871" xr:uid="{095D8DE2-055E-4155-9015-F75023B6EFB9}"/>
    <cellStyle name="Total 12 6" xfId="10118" xr:uid="{EB1F5A9B-AD55-4CE6-AC12-09C76D5470E8}"/>
    <cellStyle name="Total 12 7" xfId="11330" xr:uid="{29209D78-FEA4-46AD-B5D2-11EB5CD2E848}"/>
    <cellStyle name="Total 12 8" xfId="12411" xr:uid="{C578B663-C7C8-4649-8FDF-C7D7CCA87789}"/>
    <cellStyle name="Total 12 9" xfId="13571" xr:uid="{F740620A-7E5A-4A82-A33B-AA6B07A5D090}"/>
    <cellStyle name="Total 13" xfId="2368" xr:uid="{00000000-0005-0000-0000-0000A70A0000}"/>
    <cellStyle name="Total 13 10" xfId="14555" xr:uid="{CD607025-D109-450B-A8ED-B1DE0F46E65B}"/>
    <cellStyle name="Total 13 11" xfId="15425" xr:uid="{AF8860FB-BB15-44F3-8758-0D93C7566C69}"/>
    <cellStyle name="Total 13 2" xfId="4937" xr:uid="{A9F7B9E4-7BAA-47B5-B143-47B2E715172A}"/>
    <cellStyle name="Total 13 3" xfId="6410" xr:uid="{D0DC9E6C-3E17-42DC-A035-6B3239BC971B}"/>
    <cellStyle name="Total 13 4" xfId="7647" xr:uid="{DF7A9529-937C-4674-905D-7A02547A8E9D}"/>
    <cellStyle name="Total 13 5" xfId="8872" xr:uid="{0779A811-B8A3-4AD9-956E-381ECB418291}"/>
    <cellStyle name="Total 13 6" xfId="10119" xr:uid="{568CFA5D-E16F-44E9-8D85-F4EF565B45EC}"/>
    <cellStyle name="Total 13 7" xfId="11331" xr:uid="{9C023018-8256-420C-B62F-AFEDAD78A97C}"/>
    <cellStyle name="Total 13 8" xfId="12412" xr:uid="{D8F991E2-16FF-4C84-9A6C-984C47948ECE}"/>
    <cellStyle name="Total 13 9" xfId="13572" xr:uid="{8722B49C-CA58-4480-B595-7E6BF3E7C6C2}"/>
    <cellStyle name="Total 14" xfId="2369" xr:uid="{00000000-0005-0000-0000-0000A80A0000}"/>
    <cellStyle name="Total 14 10" xfId="14556" xr:uid="{7EF53E6D-A7C6-42EC-9822-FBDA98729F76}"/>
    <cellStyle name="Total 14 11" xfId="15426" xr:uid="{D2E14A9E-ABFD-4153-A61B-0EE1A532692B}"/>
    <cellStyle name="Total 14 2" xfId="4938" xr:uid="{A6E8A231-4BA1-43EE-A52F-21CE9AFBC307}"/>
    <cellStyle name="Total 14 3" xfId="6411" xr:uid="{7D996735-4449-4288-98FF-77CD0D3A867D}"/>
    <cellStyle name="Total 14 4" xfId="7648" xr:uid="{201DEDEA-12CF-45EA-B6B0-AF34009E6E84}"/>
    <cellStyle name="Total 14 5" xfId="8873" xr:uid="{BA335AC6-7D65-482E-9A9B-FBAEFE835066}"/>
    <cellStyle name="Total 14 6" xfId="10120" xr:uid="{014E6702-16C4-4C6E-8B4A-841A2C5379B4}"/>
    <cellStyle name="Total 14 7" xfId="11332" xr:uid="{21DE2184-003D-4B0E-9722-7D3901E555FD}"/>
    <cellStyle name="Total 14 8" xfId="12413" xr:uid="{C97E41B8-271D-4067-9BC6-0F035FBA4022}"/>
    <cellStyle name="Total 14 9" xfId="13573" xr:uid="{422127A0-1FEA-4D4B-AD85-4191D876E3D8}"/>
    <cellStyle name="Total 15" xfId="185" xr:uid="{00000000-0005-0000-0000-0000A90A0000}"/>
    <cellStyle name="Total 15 10" xfId="14531" xr:uid="{6E3104FB-1F29-478D-BCBF-48BE17EB51D6}"/>
    <cellStyle name="Total 15 2" xfId="3169" xr:uid="{124F06C7-BA73-4FA1-B54A-3911366C5959}"/>
    <cellStyle name="Total 15 3" xfId="4774" xr:uid="{F371CB35-6E1F-4A68-9767-3F518C3D1544}"/>
    <cellStyle name="Total 15 4" xfId="6262" xr:uid="{7DB26AC2-4982-4725-AF8F-C31231F22255}"/>
    <cellStyle name="Total 15 5" xfId="7477" xr:uid="{77191FD5-A0E2-4548-96EE-98C93E377578}"/>
    <cellStyle name="Total 15 6" xfId="8733" xr:uid="{E89EA27B-3C1B-4C55-97DA-E35A71FFA75C}"/>
    <cellStyle name="Total 15 7" xfId="11207" xr:uid="{630FDBAB-DEB0-4DB7-B630-FFE8284E2C3E}"/>
    <cellStyle name="Total 15 8" xfId="12290" xr:uid="{638F0115-85D0-4B51-A04C-5CA2F4352DC2}"/>
    <cellStyle name="Total 15 9" xfId="13488" xr:uid="{CF158347-7FED-410A-B4E0-F2946AECE3A5}"/>
    <cellStyle name="Total 16" xfId="2718" xr:uid="{00000000-0005-0000-0000-0000AA0A0000}"/>
    <cellStyle name="Total 17" xfId="2758" xr:uid="{00000000-0005-0000-0000-0000AB0A0000}"/>
    <cellStyle name="Total 18" xfId="2814" xr:uid="{43DDF455-A2C0-435A-9BFA-8F3830A44A88}"/>
    <cellStyle name="Total 19" xfId="2910" xr:uid="{F0C599B3-DEE4-4BB5-AC39-65547E6DD2BE}"/>
    <cellStyle name="Total 2" xfId="2370" xr:uid="{00000000-0005-0000-0000-0000AC0A0000}"/>
    <cellStyle name="Total 2 10" xfId="7649" xr:uid="{A46E3870-E981-42FE-B268-F00EA1C7E987}"/>
    <cellStyle name="Total 2 11" xfId="8874" xr:uid="{3F6970F2-63E8-48B1-AAB7-0C7C2627A4E5}"/>
    <cellStyle name="Total 2 12" xfId="10121" xr:uid="{BE188D4A-B728-4506-9D9D-FAD1614763F9}"/>
    <cellStyle name="Total 2 13" xfId="11333" xr:uid="{370DD899-D4A9-4251-91EE-F0BEB4BD0793}"/>
    <cellStyle name="Total 2 14" xfId="12414" xr:uid="{53EC5F88-C36C-46C8-A7A1-05DF0D979B93}"/>
    <cellStyle name="Total 2 15" xfId="13574" xr:uid="{A3358589-6EA2-454A-90F0-41562E1BD23D}"/>
    <cellStyle name="Total 2 16" xfId="14557" xr:uid="{42ACC862-75DD-4862-9EAA-5D24679F2B37}"/>
    <cellStyle name="Total 2 17" xfId="15427" xr:uid="{8F742E73-C9DC-45B7-AB81-994A91987B2E}"/>
    <cellStyle name="Total 2 2" xfId="2371" xr:uid="{00000000-0005-0000-0000-0000AD0A0000}"/>
    <cellStyle name="Total 2 2 10" xfId="14558" xr:uid="{07795140-DD87-44DC-84B9-96B21DEF9D8F}"/>
    <cellStyle name="Total 2 2 11" xfId="15428" xr:uid="{11B263A8-586C-4BF7-8E2E-8757E5EB1AEA}"/>
    <cellStyle name="Total 2 2 2" xfId="4940" xr:uid="{5D0AF7AD-05C0-4155-A189-0BA3B3BB0F06}"/>
    <cellStyle name="Total 2 2 3" xfId="6413" xr:uid="{312EC49D-726B-4BD3-BE43-895FBE660E4F}"/>
    <cellStyle name="Total 2 2 4" xfId="7650" xr:uid="{1423E2EB-FFFD-4A45-AE3B-5AFD109BD48F}"/>
    <cellStyle name="Total 2 2 5" xfId="8875" xr:uid="{52D6629E-E8A1-4C21-B4AB-647C781170B7}"/>
    <cellStyle name="Total 2 2 6" xfId="10122" xr:uid="{FFB68C35-6CCD-4976-B39B-DCB40365CA12}"/>
    <cellStyle name="Total 2 2 7" xfId="11334" xr:uid="{95FCEA96-C292-4663-86CA-11EB7533064E}"/>
    <cellStyle name="Total 2 2 8" xfId="12415" xr:uid="{EE882BEA-EC0C-4E93-882D-DDD2754F1830}"/>
    <cellStyle name="Total 2 2 9" xfId="13575" xr:uid="{827331FF-F6BA-4426-89F3-1513BB0AD383}"/>
    <cellStyle name="Total 2 3" xfId="2372" xr:uid="{00000000-0005-0000-0000-0000AE0A0000}"/>
    <cellStyle name="Total 2 3 10" xfId="14559" xr:uid="{D8D6C079-3792-461D-B587-61E576A85477}"/>
    <cellStyle name="Total 2 3 11" xfId="15429" xr:uid="{B8C8AD69-E313-4C0C-9640-AB2A6D40FAEE}"/>
    <cellStyle name="Total 2 3 2" xfId="4941" xr:uid="{A36C6990-0C20-48A7-AB04-BBA5C5BF870D}"/>
    <cellStyle name="Total 2 3 3" xfId="6414" xr:uid="{C01D451D-BE60-43EC-91EE-F1F15B231885}"/>
    <cellStyle name="Total 2 3 4" xfId="7651" xr:uid="{45FC789F-A751-4191-A9CA-4C3106DBB5EF}"/>
    <cellStyle name="Total 2 3 5" xfId="8876" xr:uid="{A47816AC-63AD-4428-9978-6C02A7D4862E}"/>
    <cellStyle name="Total 2 3 6" xfId="10123" xr:uid="{C9540D93-D6AD-434C-AFC8-86CAFFF2A70F}"/>
    <cellStyle name="Total 2 3 7" xfId="11335" xr:uid="{FE5BBE6A-50E1-4A3F-BDD8-6E6F311F067A}"/>
    <cellStyle name="Total 2 3 8" xfId="12416" xr:uid="{47B292F9-6A61-4E9C-950D-BB17471C4A9D}"/>
    <cellStyle name="Total 2 3 9" xfId="13576" xr:uid="{84617C54-6D62-4CEF-9809-9B9D0A7B9078}"/>
    <cellStyle name="Total 2 4" xfId="2373" xr:uid="{00000000-0005-0000-0000-0000AF0A0000}"/>
    <cellStyle name="Total 2 4 10" xfId="14560" xr:uid="{3BEBF68D-3E2C-4738-B44E-7AA42FAE3FAF}"/>
    <cellStyle name="Total 2 4 11" xfId="15430" xr:uid="{9FAD02F1-FC41-4316-B926-92D9890CA817}"/>
    <cellStyle name="Total 2 4 2" xfId="4942" xr:uid="{FEA53F0D-A9AF-4420-B86D-EA90DC477A0B}"/>
    <cellStyle name="Total 2 4 3" xfId="6415" xr:uid="{A65CB382-7084-49D3-8809-A0561D6179DB}"/>
    <cellStyle name="Total 2 4 4" xfId="7652" xr:uid="{EBE6C03D-F8EC-4566-9412-CD34F3ABD2FF}"/>
    <cellStyle name="Total 2 4 5" xfId="8877" xr:uid="{409B6D92-ED3D-422B-83EF-1F86B543AF83}"/>
    <cellStyle name="Total 2 4 6" xfId="10124" xr:uid="{F316918C-4B7F-429A-B2F9-AC3ECE5E7BF6}"/>
    <cellStyle name="Total 2 4 7" xfId="11336" xr:uid="{3534F994-3DA8-4141-A3A6-59ACA1C01ADC}"/>
    <cellStyle name="Total 2 4 8" xfId="12417" xr:uid="{A4713323-2D1E-490B-BD0E-15208B7A4D78}"/>
    <cellStyle name="Total 2 4 9" xfId="13577" xr:uid="{A744B586-7588-43F3-A7C5-104D89C23552}"/>
    <cellStyle name="Total 2 5" xfId="2374" xr:uid="{00000000-0005-0000-0000-0000B00A0000}"/>
    <cellStyle name="Total 2 5 10" xfId="14561" xr:uid="{98435B9A-FA6D-4515-9E57-37B5B9FA4FFF}"/>
    <cellStyle name="Total 2 5 11" xfId="15431" xr:uid="{1624BDFF-0448-4185-833F-EF55372700C2}"/>
    <cellStyle name="Total 2 5 2" xfId="4943" xr:uid="{805DCFDA-04BC-4CC1-A992-7571D4EDC819}"/>
    <cellStyle name="Total 2 5 3" xfId="6416" xr:uid="{71A7E1D6-6954-4E39-A7B9-7B5A688C9497}"/>
    <cellStyle name="Total 2 5 4" xfId="7653" xr:uid="{8477B561-17ED-41A2-8E8F-79FD1DE21A62}"/>
    <cellStyle name="Total 2 5 5" xfId="8878" xr:uid="{9073C549-7A9A-4271-91BC-E6B134777D1F}"/>
    <cellStyle name="Total 2 5 6" xfId="10125" xr:uid="{609FE998-88B2-451D-888E-AC5851DD0995}"/>
    <cellStyle name="Total 2 5 7" xfId="11337" xr:uid="{47354107-6B36-459D-B565-C56EA068CC38}"/>
    <cellStyle name="Total 2 5 8" xfId="12418" xr:uid="{810A0609-0158-4BDC-9FC0-F77963425F71}"/>
    <cellStyle name="Total 2 5 9" xfId="13578" xr:uid="{B8B5E604-56F3-487E-93BD-CEBA1EF35B87}"/>
    <cellStyle name="Total 2 6" xfId="2375" xr:uid="{00000000-0005-0000-0000-0000B10A0000}"/>
    <cellStyle name="Total 2 6 10" xfId="14562" xr:uid="{0B270706-7916-4D8C-8892-30DE81ECE1DE}"/>
    <cellStyle name="Total 2 6 11" xfId="15432" xr:uid="{C9BD4CF7-7611-48CC-85AE-3136387C6D9E}"/>
    <cellStyle name="Total 2 6 2" xfId="4944" xr:uid="{3C875F64-27A6-4034-A8F7-8676498F5A2F}"/>
    <cellStyle name="Total 2 6 3" xfId="6417" xr:uid="{99ACCA3D-3281-4BDA-A337-E1A86861FC09}"/>
    <cellStyle name="Total 2 6 4" xfId="7654" xr:uid="{02D6371C-7A66-49C5-9BE2-194157EC29EF}"/>
    <cellStyle name="Total 2 6 5" xfId="8879" xr:uid="{3C2F3336-C519-4C30-8E77-115FFE45A507}"/>
    <cellStyle name="Total 2 6 6" xfId="10126" xr:uid="{7C4F5E1C-EEAC-4E8C-8EFF-CC4B6A4242BA}"/>
    <cellStyle name="Total 2 6 7" xfId="11338" xr:uid="{573F5097-AE84-477A-909B-4A6CA3774A5F}"/>
    <cellStyle name="Total 2 6 8" xfId="12419" xr:uid="{096D88C6-7DE6-4399-8C5E-74DCF70D8523}"/>
    <cellStyle name="Total 2 6 9" xfId="13579" xr:uid="{78423FC3-B734-494A-8098-82C886A7A98D}"/>
    <cellStyle name="Total 2 7" xfId="2866" xr:uid="{F1410FA1-500A-4666-90F5-F22802430582}"/>
    <cellStyle name="Total 2 8" xfId="4939" xr:uid="{85ED4127-765D-4B86-A284-BBC2C3F36CBB}"/>
    <cellStyle name="Total 2 9" xfId="6412" xr:uid="{76062AE0-8027-4398-B309-37B6AC3782BA}"/>
    <cellStyle name="Total 20" xfId="2954" xr:uid="{FFED5756-4562-4364-A1C6-CE63AC6ADBB8}"/>
    <cellStyle name="Total 21" xfId="2998" xr:uid="{21669728-1D1C-4423-A269-C86B1B7ABE9F}"/>
    <cellStyle name="Total 22" xfId="15909" xr:uid="{17909DC9-DB64-47DF-8B3C-FAF0D3569DC2}"/>
    <cellStyle name="Total 3" xfId="2376" xr:uid="{00000000-0005-0000-0000-0000B20A0000}"/>
    <cellStyle name="Total 3 10" xfId="10127" xr:uid="{5D280499-A495-4D85-ABEF-B85CE7AA5022}"/>
    <cellStyle name="Total 3 11" xfId="11339" xr:uid="{2F5C0372-7229-4745-8979-236E5CCE60EC}"/>
    <cellStyle name="Total 3 12" xfId="12420" xr:uid="{68F147B9-8D2C-4A16-97AE-8C8D31AD5E74}"/>
    <cellStyle name="Total 3 13" xfId="13580" xr:uid="{D8B19E7F-D039-4C63-9AF9-3FD7F762F049}"/>
    <cellStyle name="Total 3 14" xfId="14563" xr:uid="{DD57608C-FEF6-4C10-A117-0D7D32BCE9B4}"/>
    <cellStyle name="Total 3 15" xfId="15433" xr:uid="{CFFF919D-7E74-481F-BA45-7CF03B1EADE8}"/>
    <cellStyle name="Total 3 2" xfId="2377" xr:uid="{00000000-0005-0000-0000-0000B30A0000}"/>
    <cellStyle name="Total 3 2 10" xfId="14564" xr:uid="{8C985DEE-0E86-4558-88E4-805D05FD622E}"/>
    <cellStyle name="Total 3 2 11" xfId="15434" xr:uid="{5E0CF0E5-6608-4079-A04F-3E2AE2D4A680}"/>
    <cellStyle name="Total 3 2 2" xfId="4946" xr:uid="{C9ABBB46-3120-4C48-A879-C31E8DE345D9}"/>
    <cellStyle name="Total 3 2 3" xfId="6419" xr:uid="{09CD2C2B-B5A5-4535-A298-CF69F86DF537}"/>
    <cellStyle name="Total 3 2 4" xfId="7656" xr:uid="{C50EBD21-E340-4202-A92C-45D42481582A}"/>
    <cellStyle name="Total 3 2 5" xfId="8881" xr:uid="{ED9F608D-D944-4BE9-AE3F-DA39E42D1706}"/>
    <cellStyle name="Total 3 2 6" xfId="10128" xr:uid="{07D8CF28-5FA1-45FF-AED9-E14F7E3909C5}"/>
    <cellStyle name="Total 3 2 7" xfId="11340" xr:uid="{1E7A2BC8-0C85-49F4-B0E9-1C9229E02D44}"/>
    <cellStyle name="Total 3 2 8" xfId="12421" xr:uid="{DA5F347C-B3BC-4017-BDFF-9D91BB5413B5}"/>
    <cellStyle name="Total 3 2 9" xfId="13581" xr:uid="{425C24A1-AC73-4269-AB21-54CA98234E7A}"/>
    <cellStyle name="Total 3 3" xfId="2378" xr:uid="{00000000-0005-0000-0000-0000B40A0000}"/>
    <cellStyle name="Total 3 3 10" xfId="14565" xr:uid="{1D037C3B-DAED-4FCB-A973-C8BEE5D1B4EA}"/>
    <cellStyle name="Total 3 3 11" xfId="15435" xr:uid="{7C46DECD-A712-4C65-B03A-8803DA95BDC6}"/>
    <cellStyle name="Total 3 3 2" xfId="4947" xr:uid="{0ABC8675-4E3A-4650-AB98-771A1422F873}"/>
    <cellStyle name="Total 3 3 3" xfId="6420" xr:uid="{39273682-EF67-44A7-AF0F-C05058704A12}"/>
    <cellStyle name="Total 3 3 4" xfId="7657" xr:uid="{73AEBA34-D803-41B9-89D1-E207FD6921EB}"/>
    <cellStyle name="Total 3 3 5" xfId="8882" xr:uid="{29A3F802-BDFA-460E-9A04-F305B3F13EB7}"/>
    <cellStyle name="Total 3 3 6" xfId="10129" xr:uid="{8C49BAF4-B1A3-465E-ADDD-B7FAC0BB4106}"/>
    <cellStyle name="Total 3 3 7" xfId="11341" xr:uid="{E2B7D8AE-0372-49A7-BA97-59C81ADD2CF7}"/>
    <cellStyle name="Total 3 3 8" xfId="12422" xr:uid="{86D74A6B-E642-4E68-8339-0A7C57CD33BA}"/>
    <cellStyle name="Total 3 3 9" xfId="13582" xr:uid="{E4C46DB6-722D-4F00-84A5-66F33729D4D0}"/>
    <cellStyle name="Total 3 4" xfId="2379" xr:uid="{00000000-0005-0000-0000-0000B50A0000}"/>
    <cellStyle name="Total 3 4 10" xfId="14566" xr:uid="{25FF8555-1546-40DD-9BDE-E119E0E2FC72}"/>
    <cellStyle name="Total 3 4 11" xfId="15436" xr:uid="{D319339F-1027-46D7-A91E-39C085AA35F3}"/>
    <cellStyle name="Total 3 4 2" xfId="4948" xr:uid="{B453AEB0-A4FE-41CE-9398-937A572D5042}"/>
    <cellStyle name="Total 3 4 3" xfId="6421" xr:uid="{8CC54624-3BED-4213-AD03-DA4019C61F3B}"/>
    <cellStyle name="Total 3 4 4" xfId="7658" xr:uid="{D5D7F056-67E8-4664-83DE-AFDC9C124DC8}"/>
    <cellStyle name="Total 3 4 5" xfId="8883" xr:uid="{509294DA-DA31-4746-8351-44A007996E18}"/>
    <cellStyle name="Total 3 4 6" xfId="10130" xr:uid="{EC29387D-C628-4213-91B5-F86BFCC95D48}"/>
    <cellStyle name="Total 3 4 7" xfId="11342" xr:uid="{3F676C41-47F0-4E33-9D02-7AE6AC77EA61}"/>
    <cellStyle name="Total 3 4 8" xfId="12423" xr:uid="{B9D7BD3D-276E-4093-9DD8-689CCD7C18B0}"/>
    <cellStyle name="Total 3 4 9" xfId="13583" xr:uid="{06BF1B49-1576-47C4-85F0-83021212AA5A}"/>
    <cellStyle name="Total 3 5" xfId="2380" xr:uid="{00000000-0005-0000-0000-0000B60A0000}"/>
    <cellStyle name="Total 3 5 10" xfId="14567" xr:uid="{DA8886C7-B009-4F7A-958E-36B7F4FCA755}"/>
    <cellStyle name="Total 3 5 11" xfId="15437" xr:uid="{318F1488-1BFF-42E0-A67C-5BE4FA2E813C}"/>
    <cellStyle name="Total 3 5 2" xfId="4949" xr:uid="{6F746DF0-B8B5-4BA8-A797-B53C212B462F}"/>
    <cellStyle name="Total 3 5 3" xfId="6422" xr:uid="{091AB54B-11E6-4C2F-89B5-818B702030C2}"/>
    <cellStyle name="Total 3 5 4" xfId="7659" xr:uid="{1BC5AC64-6FA6-4879-B82F-EE362F8F9ECB}"/>
    <cellStyle name="Total 3 5 5" xfId="8884" xr:uid="{7DEE8FB2-6F71-41FD-8857-82BB2BA7DF71}"/>
    <cellStyle name="Total 3 5 6" xfId="10131" xr:uid="{8E711C52-C7C2-453A-8E22-8BD80C436226}"/>
    <cellStyle name="Total 3 5 7" xfId="11343" xr:uid="{05ECAC74-A356-4C2D-A63E-B3F3279545BC}"/>
    <cellStyle name="Total 3 5 8" xfId="12424" xr:uid="{C6B12AFF-6960-4F4E-9251-9BF9993CD00A}"/>
    <cellStyle name="Total 3 5 9" xfId="13584" xr:uid="{D45A614B-006B-403F-BC6E-849F914BFAD7}"/>
    <cellStyle name="Total 3 6" xfId="4945" xr:uid="{FE9C3206-3919-4FA2-B81A-645C4C0E6103}"/>
    <cellStyle name="Total 3 7" xfId="6418" xr:uid="{3D467A9A-6902-4507-AA7C-123436FB4CED}"/>
    <cellStyle name="Total 3 8" xfId="7655" xr:uid="{A971C8EC-C894-4809-9FD3-F8A8258C1D7A}"/>
    <cellStyle name="Total 3 9" xfId="8880" xr:uid="{B2B826D5-5900-4029-9B3B-EF9484284CBC}"/>
    <cellStyle name="Total 4" xfId="2381" xr:uid="{00000000-0005-0000-0000-0000B70A0000}"/>
    <cellStyle name="Total 4 10" xfId="10132" xr:uid="{326DE938-7B62-4FC3-860F-051DA4F29D29}"/>
    <cellStyle name="Total 4 11" xfId="11344" xr:uid="{A132219F-4B50-4F33-B7EC-0C7174F9D870}"/>
    <cellStyle name="Total 4 12" xfId="12425" xr:uid="{374B11C5-7E32-4877-8DCB-F5230BD4414F}"/>
    <cellStyle name="Total 4 13" xfId="13585" xr:uid="{0E14C3E7-AC4A-4ED7-95DC-234928CC537C}"/>
    <cellStyle name="Total 4 14" xfId="14568" xr:uid="{0E3D377F-033D-441E-B2FB-F14A7A4BDC2F}"/>
    <cellStyle name="Total 4 15" xfId="15438" xr:uid="{A359AC30-0190-4E44-98D8-C14D94C1A0C8}"/>
    <cellStyle name="Total 4 2" xfId="2382" xr:uid="{00000000-0005-0000-0000-0000B80A0000}"/>
    <cellStyle name="Total 4 2 10" xfId="14569" xr:uid="{9F643FD7-7FED-46C5-8CBA-0A0886A9EC40}"/>
    <cellStyle name="Total 4 2 11" xfId="15439" xr:uid="{8F8F9087-84CD-4C3E-A0C8-7A1309E5AB79}"/>
    <cellStyle name="Total 4 2 2" xfId="4951" xr:uid="{F4ED36F7-E795-4706-8171-3AE76017B0E7}"/>
    <cellStyle name="Total 4 2 3" xfId="6424" xr:uid="{80BE927A-D914-4032-B097-5F4D6E844243}"/>
    <cellStyle name="Total 4 2 4" xfId="7661" xr:uid="{C930409C-688B-4158-90C9-7AAC682DBF5B}"/>
    <cellStyle name="Total 4 2 5" xfId="8886" xr:uid="{8858B85C-52E2-4974-AAB9-DD1C386FF1FB}"/>
    <cellStyle name="Total 4 2 6" xfId="10133" xr:uid="{F6D85F2E-E703-44D0-8D97-BB429FE8B32D}"/>
    <cellStyle name="Total 4 2 7" xfId="11345" xr:uid="{E0A9600D-E9B6-4F62-9537-9EA1C9BA0DF4}"/>
    <cellStyle name="Total 4 2 8" xfId="12426" xr:uid="{C0095521-A541-4223-B849-8148CAE9DA4D}"/>
    <cellStyle name="Total 4 2 9" xfId="13586" xr:uid="{3E11A009-19CC-408C-92E6-E5B68221866F}"/>
    <cellStyle name="Total 4 3" xfId="2383" xr:uid="{00000000-0005-0000-0000-0000B90A0000}"/>
    <cellStyle name="Total 4 3 10" xfId="14570" xr:uid="{F6510C8B-02E9-4195-834C-6BA85FFFFA43}"/>
    <cellStyle name="Total 4 3 11" xfId="15440" xr:uid="{E8A4F4D9-8957-479A-A97E-28B1F6FC06E1}"/>
    <cellStyle name="Total 4 3 2" xfId="4952" xr:uid="{7134FD39-16E9-4ED5-8CDA-BE5E6C664CC8}"/>
    <cellStyle name="Total 4 3 3" xfId="6425" xr:uid="{84CF6DCD-67D4-455F-BCBC-1881A586EEB1}"/>
    <cellStyle name="Total 4 3 4" xfId="7662" xr:uid="{032EC001-CD42-4193-B45E-15DD897275FD}"/>
    <cellStyle name="Total 4 3 5" xfId="8887" xr:uid="{29F3FAD2-8BF0-4128-A197-D93B889C007C}"/>
    <cellStyle name="Total 4 3 6" xfId="10134" xr:uid="{7877C942-DD27-4C4E-A8DE-F17555139435}"/>
    <cellStyle name="Total 4 3 7" xfId="11346" xr:uid="{86737DBE-02A9-44EC-898C-DB074ADE3852}"/>
    <cellStyle name="Total 4 3 8" xfId="12427" xr:uid="{65314E3D-EFCC-4E5C-BEB8-062C205A395F}"/>
    <cellStyle name="Total 4 3 9" xfId="13587" xr:uid="{A8D886BF-3D6D-4906-98B1-F70F0527B036}"/>
    <cellStyle name="Total 4 4" xfId="2384" xr:uid="{00000000-0005-0000-0000-0000BA0A0000}"/>
    <cellStyle name="Total 4 4 10" xfId="14571" xr:uid="{9B7CBBFF-2A2F-4BCD-BBF0-DD2E61632896}"/>
    <cellStyle name="Total 4 4 11" xfId="15441" xr:uid="{588A82AE-4AAA-4391-8918-3FB68DF2C71C}"/>
    <cellStyle name="Total 4 4 2" xfId="4953" xr:uid="{9893AA3C-480F-4870-8B9D-B38CEC6E9F34}"/>
    <cellStyle name="Total 4 4 3" xfId="6426" xr:uid="{AD00AC3C-FEDD-441C-BCCA-84E6BFFAACE4}"/>
    <cellStyle name="Total 4 4 4" xfId="7663" xr:uid="{85B86795-99FA-41F3-8A5D-6DC610F2C092}"/>
    <cellStyle name="Total 4 4 5" xfId="8888" xr:uid="{C873933C-56CE-4362-977A-598BF5C76958}"/>
    <cellStyle name="Total 4 4 6" xfId="10135" xr:uid="{435FC13B-5E24-417F-906A-1984E726C253}"/>
    <cellStyle name="Total 4 4 7" xfId="11347" xr:uid="{E17773D7-3C67-4DD4-BC23-67383779B89F}"/>
    <cellStyle name="Total 4 4 8" xfId="12428" xr:uid="{E99DAEFC-2CEE-4596-BCF2-B305878FA883}"/>
    <cellStyle name="Total 4 4 9" xfId="13588" xr:uid="{E3B84AE8-32F2-4C53-9883-8A20BB3B3904}"/>
    <cellStyle name="Total 4 5" xfId="2385" xr:uid="{00000000-0005-0000-0000-0000BB0A0000}"/>
    <cellStyle name="Total 4 5 10" xfId="14572" xr:uid="{A92C09A3-6B3F-4166-8986-8F0D0E6C5D5D}"/>
    <cellStyle name="Total 4 5 11" xfId="15442" xr:uid="{CE95177C-3FEC-4900-B865-797DF4649651}"/>
    <cellStyle name="Total 4 5 2" xfId="4954" xr:uid="{B8D88CD8-372D-49DB-8911-98260EBC2B3B}"/>
    <cellStyle name="Total 4 5 3" xfId="6427" xr:uid="{B34785B8-78BF-4879-A547-27BA5D84DF9C}"/>
    <cellStyle name="Total 4 5 4" xfId="7664" xr:uid="{4047509D-9B12-4AB5-B96E-C33DBE5783EC}"/>
    <cellStyle name="Total 4 5 5" xfId="8889" xr:uid="{FA9613DF-BC1E-48BF-B081-819CB9E44311}"/>
    <cellStyle name="Total 4 5 6" xfId="10136" xr:uid="{964BB1FA-9919-4503-94E7-C07BDC9B9527}"/>
    <cellStyle name="Total 4 5 7" xfId="11348" xr:uid="{EBD4C5C4-F49B-477C-A968-CC642B7E40E1}"/>
    <cellStyle name="Total 4 5 8" xfId="12429" xr:uid="{76A17BAB-10DE-490A-9E01-50C36DAFD2E3}"/>
    <cellStyle name="Total 4 5 9" xfId="13589" xr:uid="{6E22E50F-FB17-4F5A-98DE-A8D26D9B7C09}"/>
    <cellStyle name="Total 4 6" xfId="4950" xr:uid="{7F6BBFE3-9753-4754-B3CC-F70D5C4520E9}"/>
    <cellStyle name="Total 4 7" xfId="6423" xr:uid="{3C112977-AADF-42E9-B337-0323A0A997D0}"/>
    <cellStyle name="Total 4 8" xfId="7660" xr:uid="{0A30B9DE-4F73-46EB-B3FA-0FD65B57C9F2}"/>
    <cellStyle name="Total 4 9" xfId="8885" xr:uid="{EE65C261-7A55-4FB3-A72F-50C2036DA950}"/>
    <cellStyle name="Total 5" xfId="2386" xr:uid="{00000000-0005-0000-0000-0000BC0A0000}"/>
    <cellStyle name="Total 5 10" xfId="10137" xr:uid="{4FCE2033-E88C-413E-8178-415038460B1F}"/>
    <cellStyle name="Total 5 11" xfId="11349" xr:uid="{91226C3D-5BF4-4971-BFC4-0CEE53197660}"/>
    <cellStyle name="Total 5 12" xfId="12430" xr:uid="{749929C0-F8BA-40BA-9B08-55C95EBBF3DE}"/>
    <cellStyle name="Total 5 13" xfId="13590" xr:uid="{AD858777-0207-4028-8714-C67FEE93FDF4}"/>
    <cellStyle name="Total 5 14" xfId="14573" xr:uid="{3B723BFF-2F47-4120-A294-DC91021C8D05}"/>
    <cellStyle name="Total 5 15" xfId="15443" xr:uid="{5B87D008-BEA8-48ED-8695-B53781F52E89}"/>
    <cellStyle name="Total 5 2" xfId="2387" xr:uid="{00000000-0005-0000-0000-0000BD0A0000}"/>
    <cellStyle name="Total 5 2 10" xfId="14574" xr:uid="{CC9B5D62-3FEC-4463-9FE2-25FA4B4BBF3A}"/>
    <cellStyle name="Total 5 2 11" xfId="15444" xr:uid="{CDEA6675-083A-443E-AD4D-D639834A57D9}"/>
    <cellStyle name="Total 5 2 2" xfId="4956" xr:uid="{909D51CD-F76F-432B-B4AD-2AC4714529E4}"/>
    <cellStyle name="Total 5 2 3" xfId="6429" xr:uid="{F7903387-E7CB-4DD8-8E96-6E27351D7ADC}"/>
    <cellStyle name="Total 5 2 4" xfId="7666" xr:uid="{8D242B90-26E4-43DB-879E-487EAC1422DD}"/>
    <cellStyle name="Total 5 2 5" xfId="8891" xr:uid="{D0DE15BE-35EE-492B-B331-B6E683BB7385}"/>
    <cellStyle name="Total 5 2 6" xfId="10138" xr:uid="{8406B917-39C4-4C27-A585-BBB0B1B62F0A}"/>
    <cellStyle name="Total 5 2 7" xfId="11350" xr:uid="{26A90BAC-8F89-41F6-8AEB-5ACA48B8505F}"/>
    <cellStyle name="Total 5 2 8" xfId="12431" xr:uid="{F1E57B3A-E94C-4796-AA5A-BA8279C641F4}"/>
    <cellStyle name="Total 5 2 9" xfId="13591" xr:uid="{90708888-D6A3-4AF8-A076-8028CDA4086B}"/>
    <cellStyle name="Total 5 3" xfId="2388" xr:uid="{00000000-0005-0000-0000-0000BE0A0000}"/>
    <cellStyle name="Total 5 3 10" xfId="14575" xr:uid="{DFDCC12F-9E6F-4CEC-A945-FA6A9E25258C}"/>
    <cellStyle name="Total 5 3 11" xfId="15445" xr:uid="{EF86512A-5800-4838-97AE-A2F915E72C42}"/>
    <cellStyle name="Total 5 3 2" xfId="4957" xr:uid="{718FB631-2343-4222-BCB6-BCDCE7D3DC17}"/>
    <cellStyle name="Total 5 3 3" xfId="6430" xr:uid="{D027FEE8-2D2A-4BC9-AB02-56D26B0DC0AA}"/>
    <cellStyle name="Total 5 3 4" xfId="7667" xr:uid="{2D0A4542-2ABF-4E74-94CD-CD13340A3CFE}"/>
    <cellStyle name="Total 5 3 5" xfId="8892" xr:uid="{F314F538-32DE-4B51-A944-D8ECF676551B}"/>
    <cellStyle name="Total 5 3 6" xfId="10139" xr:uid="{3C191A28-9F8C-414B-AB47-DA03A6E753E8}"/>
    <cellStyle name="Total 5 3 7" xfId="11351" xr:uid="{B9B8AA17-63D1-466B-880C-5BBDABDAF2A3}"/>
    <cellStyle name="Total 5 3 8" xfId="12432" xr:uid="{DBBE9D94-6C9D-40BF-93D8-B3F651977B90}"/>
    <cellStyle name="Total 5 3 9" xfId="13592" xr:uid="{BAB2E971-501E-4797-AA9B-8C641553894C}"/>
    <cellStyle name="Total 5 4" xfId="2389" xr:uid="{00000000-0005-0000-0000-0000BF0A0000}"/>
    <cellStyle name="Total 5 4 10" xfId="14576" xr:uid="{5AAB796E-F808-453B-B362-29A7C48DABF4}"/>
    <cellStyle name="Total 5 4 11" xfId="15446" xr:uid="{CDCD96DC-7F76-45CF-9CB8-493A39C8549C}"/>
    <cellStyle name="Total 5 4 2" xfId="4958" xr:uid="{11A7CFDC-03F9-4CA2-B550-4CFA153E806A}"/>
    <cellStyle name="Total 5 4 3" xfId="6431" xr:uid="{E2FEE59A-166F-4F63-B857-43CF37D5C790}"/>
    <cellStyle name="Total 5 4 4" xfId="7668" xr:uid="{D8ACD4E3-B61A-4F8F-8175-8E69B483D6CF}"/>
    <cellStyle name="Total 5 4 5" xfId="8893" xr:uid="{7B9BB0B8-CC74-4673-82C5-E66A002501F5}"/>
    <cellStyle name="Total 5 4 6" xfId="10140" xr:uid="{9CDB08D2-0DD6-4ADE-AFCE-D23AE1AB73E1}"/>
    <cellStyle name="Total 5 4 7" xfId="11352" xr:uid="{C3B62D02-A681-4594-8827-77BF5083BFF6}"/>
    <cellStyle name="Total 5 4 8" xfId="12433" xr:uid="{99E6BFE8-DA9A-4186-9EFE-BF52F9CB9DF7}"/>
    <cellStyle name="Total 5 4 9" xfId="13593" xr:uid="{F0AFD31F-17B1-4725-99C5-9020977560B3}"/>
    <cellStyle name="Total 5 5" xfId="2390" xr:uid="{00000000-0005-0000-0000-0000C00A0000}"/>
    <cellStyle name="Total 5 5 10" xfId="14577" xr:uid="{8F3119B3-4D1A-4EE4-9FCB-7C95537C63C4}"/>
    <cellStyle name="Total 5 5 11" xfId="15447" xr:uid="{C0EEE009-6754-433B-89D5-C9168FEFA619}"/>
    <cellStyle name="Total 5 5 2" xfId="4959" xr:uid="{F2726548-BBF8-47CD-8CE4-9D788D7BE014}"/>
    <cellStyle name="Total 5 5 3" xfId="6432" xr:uid="{0A4DFAE4-78AE-4F98-8E1A-2B4AB16E9432}"/>
    <cellStyle name="Total 5 5 4" xfId="7669" xr:uid="{E69A7AF1-E5B1-4E90-8214-986663DE8EF8}"/>
    <cellStyle name="Total 5 5 5" xfId="8894" xr:uid="{D3C57CCF-2808-4571-BFA3-450EBF336D2B}"/>
    <cellStyle name="Total 5 5 6" xfId="10141" xr:uid="{05C19C92-30F5-4619-B68F-DA6B6AFDFA4F}"/>
    <cellStyle name="Total 5 5 7" xfId="11353" xr:uid="{E69A1192-1601-4D84-878D-F91B7DD665FC}"/>
    <cellStyle name="Total 5 5 8" xfId="12434" xr:uid="{21688A14-CFE8-4812-B968-8004F3623DE1}"/>
    <cellStyle name="Total 5 5 9" xfId="13594" xr:uid="{5CE29985-BD58-44C6-BC86-CE22917062F7}"/>
    <cellStyle name="Total 5 6" xfId="4955" xr:uid="{4318BD90-E870-4CC5-9939-C0D704C6B687}"/>
    <cellStyle name="Total 5 7" xfId="6428" xr:uid="{DFDBBDE4-237C-4F67-BD0E-810030373CFA}"/>
    <cellStyle name="Total 5 8" xfId="7665" xr:uid="{34A72ABD-5A25-471E-BB8A-0C5BA59F964F}"/>
    <cellStyle name="Total 5 9" xfId="8890" xr:uid="{1C8B1856-278A-4CD1-AEAB-9E501ADB285C}"/>
    <cellStyle name="Total 6" xfId="2391" xr:uid="{00000000-0005-0000-0000-0000C10A0000}"/>
    <cellStyle name="Total 6 10" xfId="10142" xr:uid="{F2166A55-B5F7-4DBA-A62B-D4180F4B185A}"/>
    <cellStyle name="Total 6 11" xfId="11354" xr:uid="{B0B957F0-5DF9-4E40-A62A-0587634D7A01}"/>
    <cellStyle name="Total 6 12" xfId="12435" xr:uid="{16DEE220-3FE7-4655-9E87-D176734BD2A9}"/>
    <cellStyle name="Total 6 13" xfId="13595" xr:uid="{1CE33156-52C0-4653-9F72-6C2FC0952DE6}"/>
    <cellStyle name="Total 6 14" xfId="14578" xr:uid="{98639B38-4450-4DEA-AE44-69E2823C9F36}"/>
    <cellStyle name="Total 6 15" xfId="15448" xr:uid="{15CCD19D-3A3C-4490-8C83-F3BFD5AD3689}"/>
    <cellStyle name="Total 6 2" xfId="2392" xr:uid="{00000000-0005-0000-0000-0000C20A0000}"/>
    <cellStyle name="Total 6 2 10" xfId="14579" xr:uid="{4B1DC570-9D3C-4D40-957B-61C1A57CE116}"/>
    <cellStyle name="Total 6 2 11" xfId="15449" xr:uid="{4E319A2F-ADBB-4ABE-AEDF-8C01500045FB}"/>
    <cellStyle name="Total 6 2 2" xfId="4961" xr:uid="{2FE32EF8-ECE3-40E4-AFCF-EFAE5D1502A9}"/>
    <cellStyle name="Total 6 2 3" xfId="6434" xr:uid="{AF34D514-16EF-4AD9-BA00-87F32266826D}"/>
    <cellStyle name="Total 6 2 4" xfId="7671" xr:uid="{987C0AFD-C3BB-4476-8EFE-E2477FCE224A}"/>
    <cellStyle name="Total 6 2 5" xfId="8896" xr:uid="{B0791E9C-477E-4CF3-80C8-AC374CB4F115}"/>
    <cellStyle name="Total 6 2 6" xfId="10143" xr:uid="{116DE853-62AA-45EF-9458-FB4A11E6EDE3}"/>
    <cellStyle name="Total 6 2 7" xfId="11355" xr:uid="{DC0CCE12-AD15-4D22-A35B-397F3CD05BD9}"/>
    <cellStyle name="Total 6 2 8" xfId="12436" xr:uid="{6901D670-47B7-49EF-A127-F3E860560989}"/>
    <cellStyle name="Total 6 2 9" xfId="13596" xr:uid="{1CC56C5D-82D8-4E68-B1A5-52BC90B1E0A5}"/>
    <cellStyle name="Total 6 3" xfId="2393" xr:uid="{00000000-0005-0000-0000-0000C30A0000}"/>
    <cellStyle name="Total 6 3 10" xfId="14580" xr:uid="{3511E9FD-D2B8-4179-BC25-6B5B422ED157}"/>
    <cellStyle name="Total 6 3 11" xfId="15450" xr:uid="{2C399018-8F11-44A9-8A08-10C13AB8A653}"/>
    <cellStyle name="Total 6 3 2" xfId="4962" xr:uid="{F7E7979C-AF93-4E00-8620-8979E684CD00}"/>
    <cellStyle name="Total 6 3 3" xfId="6435" xr:uid="{E239D952-032D-4C81-BB2F-604F1C9425AD}"/>
    <cellStyle name="Total 6 3 4" xfId="7672" xr:uid="{557FF482-B10E-4B30-A3FF-0B637CD29FFB}"/>
    <cellStyle name="Total 6 3 5" xfId="8897" xr:uid="{7AC5F459-01A1-4A75-9A6C-FF607D9F75F7}"/>
    <cellStyle name="Total 6 3 6" xfId="10144" xr:uid="{05999EB6-274B-4F61-9288-F427DF7D6254}"/>
    <cellStyle name="Total 6 3 7" xfId="11356" xr:uid="{3494AA45-9E65-43CC-965B-A45BDCEA8516}"/>
    <cellStyle name="Total 6 3 8" xfId="12437" xr:uid="{D852702E-910F-496B-859A-F33053362E8E}"/>
    <cellStyle name="Total 6 3 9" xfId="13597" xr:uid="{BE2AC5B9-BF4B-4C0C-9AE5-5813D0B27B12}"/>
    <cellStyle name="Total 6 4" xfId="2394" xr:uid="{00000000-0005-0000-0000-0000C40A0000}"/>
    <cellStyle name="Total 6 4 10" xfId="14581" xr:uid="{0BD2403F-37A4-4C4F-88BE-F242AB209A14}"/>
    <cellStyle name="Total 6 4 11" xfId="15451" xr:uid="{DC6A8B93-FCEE-4B6E-AD3D-62175276E66A}"/>
    <cellStyle name="Total 6 4 2" xfId="4963" xr:uid="{5D56DEB2-35A7-47B5-ACDD-802A50C0F0D5}"/>
    <cellStyle name="Total 6 4 3" xfId="6436" xr:uid="{A89D9459-0D49-4A36-8A98-0D03BF043CF5}"/>
    <cellStyle name="Total 6 4 4" xfId="7673" xr:uid="{CE1B6D68-1FB9-4C08-A9E7-33C67FE87ABA}"/>
    <cellStyle name="Total 6 4 5" xfId="8898" xr:uid="{95F0D57D-C7EF-4638-B030-E7D0583A3DCF}"/>
    <cellStyle name="Total 6 4 6" xfId="10145" xr:uid="{0A86F473-C8EF-4A33-96C4-1C09951AEAA4}"/>
    <cellStyle name="Total 6 4 7" xfId="11357" xr:uid="{6DEBF166-1109-4DFE-BDCF-A051B368DE0B}"/>
    <cellStyle name="Total 6 4 8" xfId="12438" xr:uid="{B0830E91-8558-4BF8-BA6C-97FD4F43BEC9}"/>
    <cellStyle name="Total 6 4 9" xfId="13598" xr:uid="{8A5C8491-7BAE-435F-86BB-3CAA6A98F467}"/>
    <cellStyle name="Total 6 5" xfId="2395" xr:uid="{00000000-0005-0000-0000-0000C50A0000}"/>
    <cellStyle name="Total 6 5 10" xfId="14582" xr:uid="{B11C2E3D-00E6-4723-BFA2-6DFC56D698AF}"/>
    <cellStyle name="Total 6 5 11" xfId="15452" xr:uid="{D09A5EF2-0F6B-49C7-8DBA-0FEB5CA9D68E}"/>
    <cellStyle name="Total 6 5 2" xfId="4964" xr:uid="{E180A100-BA5E-4C8C-8B1B-6D6D7A9BA33A}"/>
    <cellStyle name="Total 6 5 3" xfId="6437" xr:uid="{2DF7210D-4206-4422-B5AE-42E634D560FE}"/>
    <cellStyle name="Total 6 5 4" xfId="7674" xr:uid="{D22D732A-CA17-4E08-8B87-23F6770DF730}"/>
    <cellStyle name="Total 6 5 5" xfId="8899" xr:uid="{0ED65C97-3104-4E04-8220-DB9BD7DC70E3}"/>
    <cellStyle name="Total 6 5 6" xfId="10146" xr:uid="{F03FD2D6-FC16-4C5C-9843-0AD596D14AEE}"/>
    <cellStyle name="Total 6 5 7" xfId="11358" xr:uid="{135E1D89-1C19-41FA-BFD3-EFAE81BBEF40}"/>
    <cellStyle name="Total 6 5 8" xfId="12439" xr:uid="{3FD36289-470F-439A-B338-270A0BC7B859}"/>
    <cellStyle name="Total 6 5 9" xfId="13599" xr:uid="{F20891D2-E84F-4336-B19B-8D3BBA7E0F91}"/>
    <cellStyle name="Total 6 6" xfId="4960" xr:uid="{085C4760-A201-4382-A78A-77EFB8C25871}"/>
    <cellStyle name="Total 6 7" xfId="6433" xr:uid="{6925AB40-CA4E-4A80-A097-B1F5ACAA7DEB}"/>
    <cellStyle name="Total 6 8" xfId="7670" xr:uid="{D65DCD7B-26E5-4370-BE88-339B772BEFE0}"/>
    <cellStyle name="Total 6 9" xfId="8895" xr:uid="{6E1C1970-BAD7-4A49-8475-B650806EA04A}"/>
    <cellStyle name="Total 7" xfId="2396" xr:uid="{00000000-0005-0000-0000-0000C60A0000}"/>
    <cellStyle name="Total 7 10" xfId="10147" xr:uid="{F7FD784E-8468-4FDB-852E-29DB10B1F849}"/>
    <cellStyle name="Total 7 11" xfId="11359" xr:uid="{3A338E0A-C3F0-4AD5-9FE7-A2783518B5D9}"/>
    <cellStyle name="Total 7 12" xfId="12440" xr:uid="{0536F2DE-691E-4672-9562-B5D8E868876A}"/>
    <cellStyle name="Total 7 13" xfId="13600" xr:uid="{9D41275A-C835-4FF2-A04E-2B0FBB2AB139}"/>
    <cellStyle name="Total 7 14" xfId="14583" xr:uid="{2E151FE3-0F5D-4A4F-B9A9-CBF80E855948}"/>
    <cellStyle name="Total 7 15" xfId="15453" xr:uid="{F84A9ABD-95CA-468B-B6E1-1329718F4CC0}"/>
    <cellStyle name="Total 7 2" xfId="2397" xr:uid="{00000000-0005-0000-0000-0000C70A0000}"/>
    <cellStyle name="Total 7 2 10" xfId="14584" xr:uid="{AD280109-9BFC-4218-9098-78EA6A02D99F}"/>
    <cellStyle name="Total 7 2 11" xfId="15454" xr:uid="{AD962FA0-1839-4B20-B58F-61510B6F039B}"/>
    <cellStyle name="Total 7 2 2" xfId="4966" xr:uid="{5CCEBEA9-4861-432B-9DCD-3DF79C42C5C8}"/>
    <cellStyle name="Total 7 2 3" xfId="6439" xr:uid="{09457FEA-C4B2-45EA-96D2-3E038FCE577A}"/>
    <cellStyle name="Total 7 2 4" xfId="7676" xr:uid="{8A436213-9709-4994-BA73-6F0430AD2BC9}"/>
    <cellStyle name="Total 7 2 5" xfId="8901" xr:uid="{F09EE742-AD91-4A1E-AA47-C2D9200075BF}"/>
    <cellStyle name="Total 7 2 6" xfId="10148" xr:uid="{7F7A4872-F7E7-4735-BBE0-855B7A6B4647}"/>
    <cellStyle name="Total 7 2 7" xfId="11360" xr:uid="{81FAC627-B4CD-4AA4-8328-10D0F97439C9}"/>
    <cellStyle name="Total 7 2 8" xfId="12441" xr:uid="{80ED3E1C-9481-44F9-BC71-C58D86F37F17}"/>
    <cellStyle name="Total 7 2 9" xfId="13601" xr:uid="{B1700374-21D7-4E9C-AF3E-51B2F0D2976B}"/>
    <cellStyle name="Total 7 3" xfId="2398" xr:uid="{00000000-0005-0000-0000-0000C80A0000}"/>
    <cellStyle name="Total 7 3 10" xfId="14585" xr:uid="{AE075E8C-54B9-4F45-AD9D-036E8F4C3145}"/>
    <cellStyle name="Total 7 3 11" xfId="15455" xr:uid="{076F3DE7-F968-4B66-BB7E-E7671275E9C7}"/>
    <cellStyle name="Total 7 3 2" xfId="4967" xr:uid="{D698971D-A55F-44EA-8610-12B2EE95DCED}"/>
    <cellStyle name="Total 7 3 3" xfId="6440" xr:uid="{F00A08E2-66A5-4D9C-A5E8-CB3B80ECA74D}"/>
    <cellStyle name="Total 7 3 4" xfId="7677" xr:uid="{8335F7FE-757A-471D-8BA1-03334BC7898D}"/>
    <cellStyle name="Total 7 3 5" xfId="8902" xr:uid="{7810664F-011D-4EED-B81E-B2087CABCCDF}"/>
    <cellStyle name="Total 7 3 6" xfId="10149" xr:uid="{9F66309E-EA34-4AAB-AEB5-2E3B7F5B800B}"/>
    <cellStyle name="Total 7 3 7" xfId="11361" xr:uid="{B311558E-72BA-48C3-B3EC-4766EFDA6248}"/>
    <cellStyle name="Total 7 3 8" xfId="12442" xr:uid="{B062A14B-070F-412D-A28C-5BE5C31B6B3E}"/>
    <cellStyle name="Total 7 3 9" xfId="13602" xr:uid="{B907D583-8806-433F-916F-BDEF3E7AE725}"/>
    <cellStyle name="Total 7 4" xfId="2399" xr:uid="{00000000-0005-0000-0000-0000C90A0000}"/>
    <cellStyle name="Total 7 4 10" xfId="14586" xr:uid="{E4C0884A-9F3F-4536-A986-F805C48162BF}"/>
    <cellStyle name="Total 7 4 11" xfId="15456" xr:uid="{B65EF42F-EAC1-4B0C-99D2-594B1DE6EBC1}"/>
    <cellStyle name="Total 7 4 2" xfId="4968" xr:uid="{67461052-35F3-456B-B4C7-1216B51BF2CC}"/>
    <cellStyle name="Total 7 4 3" xfId="6441" xr:uid="{88FC458D-8427-45E4-B1BB-B9C66FCDF79E}"/>
    <cellStyle name="Total 7 4 4" xfId="7678" xr:uid="{30EDD584-5C10-4F6E-B917-030A21A5A003}"/>
    <cellStyle name="Total 7 4 5" xfId="8903" xr:uid="{C450989D-B940-4AE7-9C52-4604C0A6A58F}"/>
    <cellStyle name="Total 7 4 6" xfId="10150" xr:uid="{99C1E4F4-4619-4F70-8976-FF33A8D3C165}"/>
    <cellStyle name="Total 7 4 7" xfId="11362" xr:uid="{C257287E-9E86-4583-A23B-F6E21B4C4EFA}"/>
    <cellStyle name="Total 7 4 8" xfId="12443" xr:uid="{9997420D-C898-4144-994E-E548266F73AD}"/>
    <cellStyle name="Total 7 4 9" xfId="13603" xr:uid="{99C5DD15-AC35-4573-8AC5-7D319B5655D6}"/>
    <cellStyle name="Total 7 5" xfId="2400" xr:uid="{00000000-0005-0000-0000-0000CA0A0000}"/>
    <cellStyle name="Total 7 5 10" xfId="14587" xr:uid="{2A8BCE55-B30B-478F-A3FF-692619A58489}"/>
    <cellStyle name="Total 7 5 11" xfId="15457" xr:uid="{ABDE37AF-5A8B-4795-89EC-E7339667FBF5}"/>
    <cellStyle name="Total 7 5 2" xfId="4969" xr:uid="{3D17DA3E-5248-4765-8217-C13AC87BAF88}"/>
    <cellStyle name="Total 7 5 3" xfId="6442" xr:uid="{F80D94FA-B7C7-4AC7-9EAC-37DE2B65D381}"/>
    <cellStyle name="Total 7 5 4" xfId="7679" xr:uid="{DEDAC8B0-FEF1-41B6-B6F6-C7897854A847}"/>
    <cellStyle name="Total 7 5 5" xfId="8904" xr:uid="{9B3ABA8A-DCB6-4165-BB6B-5019CA4DF031}"/>
    <cellStyle name="Total 7 5 6" xfId="10151" xr:uid="{4B12BD4F-D956-4631-A90D-79F319C916A0}"/>
    <cellStyle name="Total 7 5 7" xfId="11363" xr:uid="{53808A26-1015-475A-A138-F433BA2DBE43}"/>
    <cellStyle name="Total 7 5 8" xfId="12444" xr:uid="{21A15E7B-C7AA-4DA6-B5E6-C0A559B8867A}"/>
    <cellStyle name="Total 7 5 9" xfId="13604" xr:uid="{BB5C3D8E-5871-4FE1-A3CF-40DD59634DDE}"/>
    <cellStyle name="Total 7 6" xfId="4965" xr:uid="{200BBD23-E779-4294-8752-AAAD34C760AE}"/>
    <cellStyle name="Total 7 7" xfId="6438" xr:uid="{86D92B2E-B15F-4798-A89E-4C2AFE0C451D}"/>
    <cellStyle name="Total 7 8" xfId="7675" xr:uid="{EAEFAEA5-3C6C-4EDA-877A-A7BF3DCA1469}"/>
    <cellStyle name="Total 7 9" xfId="8900" xr:uid="{0DEDC5BD-0D1E-4D39-AD53-717686C135FC}"/>
    <cellStyle name="Total 8" xfId="2401" xr:uid="{00000000-0005-0000-0000-0000CB0A0000}"/>
    <cellStyle name="Total 8 10" xfId="10152" xr:uid="{1BAAF382-3B11-41C8-820F-4F0ACE85C925}"/>
    <cellStyle name="Total 8 11" xfId="11364" xr:uid="{90836317-427A-4287-B016-0E645D68E6F7}"/>
    <cellStyle name="Total 8 12" xfId="12445" xr:uid="{27BAB1F5-0278-431A-8609-37B38F249E93}"/>
    <cellStyle name="Total 8 13" xfId="13605" xr:uid="{436766AE-D04E-4DA7-ABF4-A6A8E5EFCA98}"/>
    <cellStyle name="Total 8 14" xfId="14588" xr:uid="{BACD2357-9062-47E5-9312-410FBEA48F2F}"/>
    <cellStyle name="Total 8 15" xfId="15458" xr:uid="{229CD2E7-281B-4761-BBFB-D38731D446AD}"/>
    <cellStyle name="Total 8 2" xfId="2402" xr:uid="{00000000-0005-0000-0000-0000CC0A0000}"/>
    <cellStyle name="Total 8 2 10" xfId="14589" xr:uid="{C1F1FBE8-D64F-4A23-B884-B16C1B1B4921}"/>
    <cellStyle name="Total 8 2 11" xfId="15459" xr:uid="{472318F0-288F-4801-BB90-9538468D0D74}"/>
    <cellStyle name="Total 8 2 2" xfId="4971" xr:uid="{DAEDFAB7-F87C-4AD0-AF50-15B8491D9B29}"/>
    <cellStyle name="Total 8 2 3" xfId="6444" xr:uid="{038F86CA-1F3C-41D6-AE15-900067E037C2}"/>
    <cellStyle name="Total 8 2 4" xfId="7681" xr:uid="{0A77DEA6-0358-4EAB-8607-50C007C759CF}"/>
    <cellStyle name="Total 8 2 5" xfId="8906" xr:uid="{961D7405-9416-4D62-A273-C565788940BE}"/>
    <cellStyle name="Total 8 2 6" xfId="10153" xr:uid="{BD52CBA9-C49B-4760-8EF2-2325D33C662C}"/>
    <cellStyle name="Total 8 2 7" xfId="11365" xr:uid="{EC0BE9EC-A735-4F56-B4A7-CEE93F3BE0E7}"/>
    <cellStyle name="Total 8 2 8" xfId="12446" xr:uid="{8C7A948D-E47B-49FD-B1D5-5E436EFCEC13}"/>
    <cellStyle name="Total 8 2 9" xfId="13606" xr:uid="{646CBBD3-B00E-4DCE-A36B-FA3B7F92778C}"/>
    <cellStyle name="Total 8 3" xfId="2403" xr:uid="{00000000-0005-0000-0000-0000CD0A0000}"/>
    <cellStyle name="Total 8 3 10" xfId="14590" xr:uid="{473D53D1-F69A-433C-8567-8DBB1A8D17DF}"/>
    <cellStyle name="Total 8 3 11" xfId="15460" xr:uid="{5AAE00A6-3473-4542-85FC-862CD46758E3}"/>
    <cellStyle name="Total 8 3 2" xfId="4972" xr:uid="{5A833200-53AD-4446-A5EB-EC67BC2C27DD}"/>
    <cellStyle name="Total 8 3 3" xfId="6445" xr:uid="{598B1C4F-C3A6-4BBB-A180-74A29F3C2186}"/>
    <cellStyle name="Total 8 3 4" xfId="7682" xr:uid="{66DF5E39-30D9-40AE-B011-30C3939289A2}"/>
    <cellStyle name="Total 8 3 5" xfId="8907" xr:uid="{ABCA6B7A-2D54-44A5-808A-7ADBCBC589C2}"/>
    <cellStyle name="Total 8 3 6" xfId="10154" xr:uid="{F3223A06-5CC9-425F-A346-EAA370B2E126}"/>
    <cellStyle name="Total 8 3 7" xfId="11366" xr:uid="{F24CBE23-22E1-44D3-82C4-C37F3C4AFD39}"/>
    <cellStyle name="Total 8 3 8" xfId="12447" xr:uid="{0BA8E8C7-AD88-4CD7-A73E-0C0E37085274}"/>
    <cellStyle name="Total 8 3 9" xfId="13607" xr:uid="{45684880-8C56-4ED4-A35A-9C8D9254D805}"/>
    <cellStyle name="Total 8 4" xfId="2404" xr:uid="{00000000-0005-0000-0000-0000CE0A0000}"/>
    <cellStyle name="Total 8 4 10" xfId="14591" xr:uid="{1098FADE-9D3F-4C07-9A21-05A4E2F07195}"/>
    <cellStyle name="Total 8 4 11" xfId="15461" xr:uid="{7A4EE4A7-9929-4B6A-B254-80DA92BAF614}"/>
    <cellStyle name="Total 8 4 2" xfId="4973" xr:uid="{A57557E5-D588-4294-A79E-7B0F8B94C211}"/>
    <cellStyle name="Total 8 4 3" xfId="6446" xr:uid="{0E446605-C2F6-4F55-90BE-90A60BA0EB7B}"/>
    <cellStyle name="Total 8 4 4" xfId="7683" xr:uid="{56EBB1C2-BE11-4727-ABAE-CDD849A34ADD}"/>
    <cellStyle name="Total 8 4 5" xfId="8908" xr:uid="{4BD73CD9-A26B-4001-BC31-D9439D6BB596}"/>
    <cellStyle name="Total 8 4 6" xfId="10155" xr:uid="{5BC0FC9E-6C22-4430-8A65-28E428D51DD5}"/>
    <cellStyle name="Total 8 4 7" xfId="11367" xr:uid="{25329CAE-B888-4086-BF4B-3054CB93C240}"/>
    <cellStyle name="Total 8 4 8" xfId="12448" xr:uid="{FF6478BF-2019-4815-B6C3-C119F2F5C842}"/>
    <cellStyle name="Total 8 4 9" xfId="13608" xr:uid="{301E63AC-EBAC-4597-BA8F-FE261B74BBF2}"/>
    <cellStyle name="Total 8 5" xfId="2405" xr:uid="{00000000-0005-0000-0000-0000CF0A0000}"/>
    <cellStyle name="Total 8 5 10" xfId="14592" xr:uid="{F9A88690-6EA2-4E67-951A-4B9772AD679F}"/>
    <cellStyle name="Total 8 5 11" xfId="15462" xr:uid="{3885E652-5D51-459A-8058-6ABD0D3025D9}"/>
    <cellStyle name="Total 8 5 2" xfId="4974" xr:uid="{0B8E597E-D18A-4FA8-AB62-B0B1513CAB63}"/>
    <cellStyle name="Total 8 5 3" xfId="6447" xr:uid="{FB317C3F-D8EC-4E59-A050-FD59F5DEFDCC}"/>
    <cellStyle name="Total 8 5 4" xfId="7684" xr:uid="{8414E875-8EF4-474C-936F-00E88CAC0D22}"/>
    <cellStyle name="Total 8 5 5" xfId="8909" xr:uid="{3EB9F85E-CB0C-492F-BAB3-DC6C61F1600A}"/>
    <cellStyle name="Total 8 5 6" xfId="10156" xr:uid="{8059BE90-FCFA-4F65-A93D-A337B26A1A52}"/>
    <cellStyle name="Total 8 5 7" xfId="11368" xr:uid="{0BBE079D-63F6-4FD4-A65C-08BAAB9D5C7A}"/>
    <cellStyle name="Total 8 5 8" xfId="12449" xr:uid="{F91D4110-B180-4236-B8C4-DF014DEE95BB}"/>
    <cellStyle name="Total 8 5 9" xfId="13609" xr:uid="{0B2729DD-B4DD-4F2D-AB15-76712556FF64}"/>
    <cellStyle name="Total 8 6" xfId="4970" xr:uid="{CCB7B708-C67E-4AA6-855C-898393F18FEA}"/>
    <cellStyle name="Total 8 7" xfId="6443" xr:uid="{24909C2A-515D-48EA-A2B4-58D487C5330D}"/>
    <cellStyle name="Total 8 8" xfId="7680" xr:uid="{33FFE434-6A1E-40C6-A5A2-E2146791E4E9}"/>
    <cellStyle name="Total 8 9" xfId="8905" xr:uid="{7B4F84B8-FCC1-4316-AB7F-2F81BB8A1842}"/>
    <cellStyle name="Total 9" xfId="2406" xr:uid="{00000000-0005-0000-0000-0000D00A0000}"/>
    <cellStyle name="Total 9 10" xfId="10157" xr:uid="{E02A0DA9-C048-449B-BED3-F8532E658ED2}"/>
    <cellStyle name="Total 9 11" xfId="11369" xr:uid="{A37114E8-E4DC-4888-BA88-DF99B63D2332}"/>
    <cellStyle name="Total 9 12" xfId="12450" xr:uid="{04DB9D45-E8E7-46DD-A241-F15F1EB3DCDD}"/>
    <cellStyle name="Total 9 13" xfId="13610" xr:uid="{C9CFDA46-099D-4510-9DD7-FB2B8C2E47C1}"/>
    <cellStyle name="Total 9 14" xfId="14593" xr:uid="{B4A9762A-C6E2-450A-A778-AA8BC74B92BB}"/>
    <cellStyle name="Total 9 15" xfId="15463" xr:uid="{A703C9AA-6275-4230-A3BD-66735EB517D5}"/>
    <cellStyle name="Total 9 2" xfId="2407" xr:uid="{00000000-0005-0000-0000-0000D10A0000}"/>
    <cellStyle name="Total 9 2 10" xfId="14594" xr:uid="{F57A8F37-4979-4014-900B-04D277CF947C}"/>
    <cellStyle name="Total 9 2 11" xfId="15464" xr:uid="{CE57A48D-8E5D-4491-8EBD-1327E2716416}"/>
    <cellStyle name="Total 9 2 2" xfId="4976" xr:uid="{55571616-1143-4B2A-8B84-CD271C4ACCAA}"/>
    <cellStyle name="Total 9 2 3" xfId="6449" xr:uid="{396CE717-9FE7-4E32-B98A-810BB0D66934}"/>
    <cellStyle name="Total 9 2 4" xfId="7686" xr:uid="{910150C2-B86A-42B0-AF51-C4036D83077E}"/>
    <cellStyle name="Total 9 2 5" xfId="8911" xr:uid="{EA281445-3048-48F4-8F13-37C055DD598C}"/>
    <cellStyle name="Total 9 2 6" xfId="10158" xr:uid="{9073CB57-3462-453C-AB84-90AA75FEE742}"/>
    <cellStyle name="Total 9 2 7" xfId="11370" xr:uid="{D873384A-958E-46CC-89D1-EECE9EE86445}"/>
    <cellStyle name="Total 9 2 8" xfId="12451" xr:uid="{CAF45EE4-4CE1-42CF-990A-626D96F4C80C}"/>
    <cellStyle name="Total 9 2 9" xfId="13611" xr:uid="{6774818B-579F-4736-8D44-506996C79188}"/>
    <cellStyle name="Total 9 3" xfId="2408" xr:uid="{00000000-0005-0000-0000-0000D20A0000}"/>
    <cellStyle name="Total 9 3 10" xfId="14595" xr:uid="{334FDFC2-3F74-4F92-9B47-5DA3CBB652B1}"/>
    <cellStyle name="Total 9 3 11" xfId="15465" xr:uid="{6A73A54B-7D62-4818-B92D-0DFC609272DC}"/>
    <cellStyle name="Total 9 3 2" xfId="4977" xr:uid="{3B346410-8846-47D2-BE35-02B62CC3CC26}"/>
    <cellStyle name="Total 9 3 3" xfId="6450" xr:uid="{3FADFA04-4A9D-4FED-A8D0-3F4603FCF310}"/>
    <cellStyle name="Total 9 3 4" xfId="7687" xr:uid="{2CC7A878-EA0F-4D11-B985-29D840D48864}"/>
    <cellStyle name="Total 9 3 5" xfId="8912" xr:uid="{409FAF30-2F37-46A7-B993-DBE2E3CDD092}"/>
    <cellStyle name="Total 9 3 6" xfId="10159" xr:uid="{527E2C9E-9E85-41CC-B6B2-6F4EDA4658CA}"/>
    <cellStyle name="Total 9 3 7" xfId="11371" xr:uid="{91D51034-2493-434E-AD81-CD29AC983400}"/>
    <cellStyle name="Total 9 3 8" xfId="12452" xr:uid="{F0A26CD5-3805-4731-9245-BEA21FC41480}"/>
    <cellStyle name="Total 9 3 9" xfId="13612" xr:uid="{C95B7B8F-7CD2-49BB-964E-919C5A0A7847}"/>
    <cellStyle name="Total 9 4" xfId="2409" xr:uid="{00000000-0005-0000-0000-0000D30A0000}"/>
    <cellStyle name="Total 9 4 10" xfId="14596" xr:uid="{D6B9A521-360E-40AF-9E00-C32B0C3FF426}"/>
    <cellStyle name="Total 9 4 11" xfId="15466" xr:uid="{A594761F-9F85-48C3-8738-D69D4E8A47CD}"/>
    <cellStyle name="Total 9 4 2" xfId="4978" xr:uid="{37D05754-A60E-4306-A416-B82386056307}"/>
    <cellStyle name="Total 9 4 3" xfId="6451" xr:uid="{D44F8DD9-55EA-4D89-8D52-3623B0658D34}"/>
    <cellStyle name="Total 9 4 4" xfId="7688" xr:uid="{9B584C74-1820-422C-A9A9-24E934EEAAB5}"/>
    <cellStyle name="Total 9 4 5" xfId="8913" xr:uid="{4610E027-7E5C-4EDF-941B-88A7F56EF96C}"/>
    <cellStyle name="Total 9 4 6" xfId="10160" xr:uid="{BE821528-E770-41BD-9B38-75091E8795C8}"/>
    <cellStyle name="Total 9 4 7" xfId="11372" xr:uid="{C2592E71-C28E-420C-B764-6A6002775C50}"/>
    <cellStyle name="Total 9 4 8" xfId="12453" xr:uid="{9980FA9B-DF64-4C07-B3C9-B3BE5983FC08}"/>
    <cellStyle name="Total 9 4 9" xfId="13613" xr:uid="{CA4C809F-DD0C-4F30-9A22-ABBC27BC84F0}"/>
    <cellStyle name="Total 9 5" xfId="2410" xr:uid="{00000000-0005-0000-0000-0000D40A0000}"/>
    <cellStyle name="Total 9 5 10" xfId="14597" xr:uid="{B3609194-A7A1-410A-B911-00BE58265F1C}"/>
    <cellStyle name="Total 9 5 11" xfId="15467" xr:uid="{C222E940-FDF6-4D2B-85B7-689B0CF32D15}"/>
    <cellStyle name="Total 9 5 2" xfId="4979" xr:uid="{E9FAEB20-16FE-456B-861D-5FEEAA10BF47}"/>
    <cellStyle name="Total 9 5 3" xfId="6452" xr:uid="{18AC699E-1677-45D7-A324-1A3ACC773A0A}"/>
    <cellStyle name="Total 9 5 4" xfId="7689" xr:uid="{E8459016-887E-4B79-973E-0AE32520B797}"/>
    <cellStyle name="Total 9 5 5" xfId="8914" xr:uid="{397FEA6C-ADBE-4C0F-BB3C-31F404592B2E}"/>
    <cellStyle name="Total 9 5 6" xfId="10161" xr:uid="{B69DF6D1-B35E-4D69-A813-36ACA8044598}"/>
    <cellStyle name="Total 9 5 7" xfId="11373" xr:uid="{398CB9EC-AC53-4703-8781-59835B468744}"/>
    <cellStyle name="Total 9 5 8" xfId="12454" xr:uid="{DB6AB6B9-4335-4069-81CA-17E7473763F5}"/>
    <cellStyle name="Total 9 5 9" xfId="13614" xr:uid="{2A471074-3269-444E-AA60-A006C92C81B2}"/>
    <cellStyle name="Total 9 6" xfId="4975" xr:uid="{BB38193C-C5A5-4463-9CA3-554F061C6A5F}"/>
    <cellStyle name="Total 9 7" xfId="6448" xr:uid="{6F74D64A-DC08-46E6-9D87-D5F976066CFC}"/>
    <cellStyle name="Total 9 8" xfId="7685" xr:uid="{B2C4DA91-40AC-411F-AA75-4BFFF0951666}"/>
    <cellStyle name="Total 9 9" xfId="8910" xr:uid="{FF977895-2F4F-4757-98EE-3A1218139296}"/>
    <cellStyle name="Tytu?" xfId="2411" xr:uid="{00000000-0005-0000-0000-0000D50A0000}"/>
    <cellStyle name="Tytuł" xfId="186" xr:uid="{00000000-0005-0000-0000-0000D60A0000}"/>
    <cellStyle name="Uwaga" xfId="187" xr:uid="{00000000-0005-0000-0000-0000D70A0000}"/>
    <cellStyle name="Uwaga 10" xfId="13487" xr:uid="{24574F4F-A542-42FC-AC67-6D483B4C7B16}"/>
    <cellStyle name="Uwaga 11" xfId="14530" xr:uid="{43133746-ACD9-47F1-B42C-B7D684F0E3AE}"/>
    <cellStyle name="Uwaga 2" xfId="3170" xr:uid="{AD9373C0-D324-4912-957F-3E6CB598910B}"/>
    <cellStyle name="Uwaga 3" xfId="4772" xr:uid="{3920BA2A-C69F-4193-859C-9B9F8A6B38F9}"/>
    <cellStyle name="Uwaga 4" xfId="6261" xr:uid="{5E7B4ACE-CF98-4FD1-B4DA-6ACCCCD1D0F5}"/>
    <cellStyle name="Uwaga 5" xfId="7475" xr:uid="{078D34A8-F5BE-4764-AD44-5B1415910A3F}"/>
    <cellStyle name="Uwaga 6" xfId="8731" xr:uid="{303E1812-BDE9-4675-A69F-4A0E16D4ED26}"/>
    <cellStyle name="Uwaga 7" xfId="9979" xr:uid="{C4A2F08D-64E2-47C0-A400-3CB3C5EBAC36}"/>
    <cellStyle name="Uwaga 8" xfId="11205" xr:uid="{BBEF7600-8776-4D02-AF2B-D8AE18FCCA41}"/>
    <cellStyle name="Uwaga 9" xfId="12289" xr:uid="{F370610D-C293-495C-B62F-8B5F1B0AB8DB}"/>
    <cellStyle name="Währung [0]_FBA-6" xfId="2412" xr:uid="{00000000-0005-0000-0000-0000D80A0000}"/>
    <cellStyle name="Währung_FBA-6" xfId="2413" xr:uid="{00000000-0005-0000-0000-0000D90A0000}"/>
    <cellStyle name="Warning Text" xfId="188" xr:uid="{00000000-0005-0000-0000-0000DA0A0000}"/>
    <cellStyle name="Warning Text 2" xfId="2414" xr:uid="{00000000-0005-0000-0000-0000DB0A0000}"/>
    <cellStyle name="Warning Text 3" xfId="2415" xr:uid="{00000000-0005-0000-0000-0000DC0A0000}"/>
    <cellStyle name="Warning Text 4" xfId="2416" xr:uid="{00000000-0005-0000-0000-0000DD0A0000}"/>
    <cellStyle name="Warning Text 5" xfId="2417" xr:uid="{00000000-0005-0000-0000-0000DE0A0000}"/>
    <cellStyle name="Warning Text 6" xfId="2679" xr:uid="{00000000-0005-0000-0000-0000DF0A0000}"/>
    <cellStyle name="Z?e" xfId="2418" xr:uid="{00000000-0005-0000-0000-0000E00A0000}"/>
    <cellStyle name="Złe" xfId="189" xr:uid="{00000000-0005-0000-0000-0000E10A0000}"/>
  </cellStyles>
  <dxfs count="0"/>
  <tableStyles count="0" defaultTableStyle="TableStyleMedium2" defaultPivotStyle="PivotStyleLight16"/>
  <colors>
    <mruColors>
      <color rgb="FF3F6DB1"/>
      <color rgb="FFFF3300"/>
      <color rgb="FF67ED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28575</xdr:colOff>
      <xdr:row>0</xdr:row>
      <xdr:rowOff>0</xdr:rowOff>
    </xdr:from>
    <xdr:ext cx="123825" cy="123825"/>
    <xdr:pic>
      <xdr:nvPicPr>
        <xdr:cNvPr id="2" name="BExW253QPOZK9KW8BJC3LBXGCG2N" descr="Y5HX37BEUWSN1NEFJKZJXI3SX" hidden="1">
          <a:extLst>
            <a:ext uri="{FF2B5EF4-FFF2-40B4-BE49-F238E27FC236}">
              <a16:creationId xmlns:a16="http://schemas.microsoft.com/office/drawing/2014/main" id="{50611204-006E-4F87-A23B-16966FE6F7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 name="BEx973S463FCQVJ7QDFBUIU0WJ3F" descr="ZQTVYL8DCSADVT0QMRXFLU0TR" hidden="1">
          <a:extLst>
            <a:ext uri="{FF2B5EF4-FFF2-40B4-BE49-F238E27FC236}">
              <a16:creationId xmlns:a16="http://schemas.microsoft.com/office/drawing/2014/main" id="{01727DDB-FD29-43EE-AC97-42ABAD6C5C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 name="BEx5FXJGJOT93D0J2IRJ3985IUMI" hidden="1">
          <a:extLst>
            <a:ext uri="{FF2B5EF4-FFF2-40B4-BE49-F238E27FC236}">
              <a16:creationId xmlns:a16="http://schemas.microsoft.com/office/drawing/2014/main" id="{5EC0DDDC-8AC7-4D4E-8F63-6128915076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5" name="BExS8T38WLC2R738ZC7BDJQAKJAJ" descr="MRI962L5PB0E0YWXCIBN82VJH" hidden="1">
          <a:extLst>
            <a:ext uri="{FF2B5EF4-FFF2-40B4-BE49-F238E27FC236}">
              <a16:creationId xmlns:a16="http://schemas.microsoft.com/office/drawing/2014/main" id="{CA3279ED-B83C-416D-8FAD-CC28AFE670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 name="BEx5F64BJ6DCM4EJH81D5ZFNPZ0V" descr="7DJ9FILZD2YPS6X1JBP9E76TU" hidden="1">
          <a:extLst>
            <a:ext uri="{FF2B5EF4-FFF2-40B4-BE49-F238E27FC236}">
              <a16:creationId xmlns:a16="http://schemas.microsoft.com/office/drawing/2014/main" id="{22ED868D-1F66-42A7-AB05-694724B5A5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 name="BExQEXXHA3EEXR44LT6RKCDWM6ZT" hidden="1">
          <a:extLst>
            <a:ext uri="{FF2B5EF4-FFF2-40B4-BE49-F238E27FC236}">
              <a16:creationId xmlns:a16="http://schemas.microsoft.com/office/drawing/2014/main" id="{F50B784F-EFAF-4C71-970F-58F0C8AA94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 name="BExU65O9OE4B4MQ2A3OYH13M8BZJ" descr="3INNIMMPDBB0JF37L81M6ID21" hidden="1">
          <a:extLst>
            <a:ext uri="{FF2B5EF4-FFF2-40B4-BE49-F238E27FC236}">
              <a16:creationId xmlns:a16="http://schemas.microsoft.com/office/drawing/2014/main" id="{914DB490-F00B-4238-8A21-88539E3A20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 name="BExOPRCR0UW7TKXSV5WDTL348FGL" descr="S9JM17GP1802LHN4GT14BJYIC" hidden="1">
          <a:extLst>
            <a:ext uri="{FF2B5EF4-FFF2-40B4-BE49-F238E27FC236}">
              <a16:creationId xmlns:a16="http://schemas.microsoft.com/office/drawing/2014/main" id="{E9FB3EDC-9D8B-40F4-A5F6-47307CF826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0" name="BEx5OESAY2W8SEGI3TSB65EHJ04B" descr="9CN2Y88X8WYV1HWZG1QILY9BK" hidden="1">
          <a:extLst>
            <a:ext uri="{FF2B5EF4-FFF2-40B4-BE49-F238E27FC236}">
              <a16:creationId xmlns:a16="http://schemas.microsoft.com/office/drawing/2014/main" id="{177218F9-772D-4489-B9A3-BDC922A80F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1" name="BExGMWEQ2BYRY9BAO5T1X850MJN1" descr="AZ9ST0XDIOP50HSUFO5V31BR0" hidden="1">
          <a:extLst>
            <a:ext uri="{FF2B5EF4-FFF2-40B4-BE49-F238E27FC236}">
              <a16:creationId xmlns:a16="http://schemas.microsoft.com/office/drawing/2014/main" id="{DC64EEEE-180E-4E5A-981B-D665169F4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12" name="BExW253QPOZK9KW8BJC3LBXGCG2N" descr="Y5HX37BEUWSN1NEFJKZJXI3SX" hidden="1">
          <a:extLst>
            <a:ext uri="{FF2B5EF4-FFF2-40B4-BE49-F238E27FC236}">
              <a16:creationId xmlns:a16="http://schemas.microsoft.com/office/drawing/2014/main" id="{F2FB0F30-21BD-4137-8D97-0C7688B284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3" name="BEx973S463FCQVJ7QDFBUIU0WJ3F" descr="ZQTVYL8DCSADVT0QMRXFLU0TR" hidden="1">
          <a:extLst>
            <a:ext uri="{FF2B5EF4-FFF2-40B4-BE49-F238E27FC236}">
              <a16:creationId xmlns:a16="http://schemas.microsoft.com/office/drawing/2014/main" id="{0D880E65-7C3E-47A3-B776-81B91D45D9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14" name="BExRZO0PLWWMCLGRH7EH6UXYWGAJ" descr="9D4GQ34QB727H10MA3SSAR2R9" hidden="1">
          <a:extLst>
            <a:ext uri="{FF2B5EF4-FFF2-40B4-BE49-F238E27FC236}">
              <a16:creationId xmlns:a16="http://schemas.microsoft.com/office/drawing/2014/main" id="{55E53AF9-4B3A-4E24-9D08-B7201960BB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5" name="BExBDP6HNAAJUM39SE5G2C8BKNRQ" descr="1TM64TL2QIMYV7WYSV2VLGXY4" hidden="1">
          <a:extLst>
            <a:ext uri="{FF2B5EF4-FFF2-40B4-BE49-F238E27FC236}">
              <a16:creationId xmlns:a16="http://schemas.microsoft.com/office/drawing/2014/main" id="{BB3B483D-EB83-468F-A40F-1E8484666F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6" name="BExQEGJP61DL2NZY6LMBHBZ0J5YT" descr="D6ZNRZJ7EX4GZT9RO8LE0C905" hidden="1">
          <a:extLst>
            <a:ext uri="{FF2B5EF4-FFF2-40B4-BE49-F238E27FC236}">
              <a16:creationId xmlns:a16="http://schemas.microsoft.com/office/drawing/2014/main" id="{AA6AA1A9-58D1-40C3-BC93-EDCFFE40CF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7" name="BExTY1BCS6HZIF6HI5491FGHDVAE" descr="MJ6976KI2UH1IE8M227DUYXMJ" hidden="1">
          <a:extLst>
            <a:ext uri="{FF2B5EF4-FFF2-40B4-BE49-F238E27FC236}">
              <a16:creationId xmlns:a16="http://schemas.microsoft.com/office/drawing/2014/main" id="{6C0356B0-E4D9-42DA-A583-F4065A56C8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8" name="BEx5FXJGJOT93D0J2IRJ3985IUMI" hidden="1">
          <a:extLst>
            <a:ext uri="{FF2B5EF4-FFF2-40B4-BE49-F238E27FC236}">
              <a16:creationId xmlns:a16="http://schemas.microsoft.com/office/drawing/2014/main" id="{30E3BC04-843C-4007-8249-AF0A61645A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19" name="BExS8T38WLC2R738ZC7BDJQAKJAJ" descr="MRI962L5PB0E0YWXCIBN82VJH" hidden="1">
          <a:extLst>
            <a:ext uri="{FF2B5EF4-FFF2-40B4-BE49-F238E27FC236}">
              <a16:creationId xmlns:a16="http://schemas.microsoft.com/office/drawing/2014/main" id="{AB69A69F-409C-401A-9CBE-262A68CD64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 name="BEx5F64BJ6DCM4EJH81D5ZFNPZ0V" descr="7DJ9FILZD2YPS6X1JBP9E76TU" hidden="1">
          <a:extLst>
            <a:ext uri="{FF2B5EF4-FFF2-40B4-BE49-F238E27FC236}">
              <a16:creationId xmlns:a16="http://schemas.microsoft.com/office/drawing/2014/main" id="{ABC5C213-00ED-4714-AA94-59FF3A2244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 name="BExQEXXHA3EEXR44LT6RKCDWM6ZT" hidden="1">
          <a:extLst>
            <a:ext uri="{FF2B5EF4-FFF2-40B4-BE49-F238E27FC236}">
              <a16:creationId xmlns:a16="http://schemas.microsoft.com/office/drawing/2014/main" id="{20517521-6BB1-40AE-91E6-41E89DE724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2" name="BEx1X6AMHV6ZK3UJB2BXIJTJHYJU" descr="OALR4L95ELQLZ1Y1LETHM1CS9" hidden="1">
          <a:extLst>
            <a:ext uri="{FF2B5EF4-FFF2-40B4-BE49-F238E27FC236}">
              <a16:creationId xmlns:a16="http://schemas.microsoft.com/office/drawing/2014/main" id="{F3DE0512-4848-46AD-B47A-6BDCE7773B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 name="BEx1QZGQZBAWJ8591VXEIPUOVS7X" descr="MEW27CPIFG44B7E7HEQUUF5QF" hidden="1">
          <a:extLst>
            <a:ext uri="{FF2B5EF4-FFF2-40B4-BE49-F238E27FC236}">
              <a16:creationId xmlns:a16="http://schemas.microsoft.com/office/drawing/2014/main" id="{85E98BDD-0DB9-45F2-9ABA-09E3F476B8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 name="BExMF7LICJLPXSHM63A6EQ79YQKG" descr="U084VZL15IMB1OFRRAY6GVKAE" hidden="1">
          <a:extLst>
            <a:ext uri="{FF2B5EF4-FFF2-40B4-BE49-F238E27FC236}">
              <a16:creationId xmlns:a16="http://schemas.microsoft.com/office/drawing/2014/main" id="{71D377EE-72AA-4B68-B7EF-2095D2B4FC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 name="BExS343F8GCKP6HTF9Y97L133DX8" descr="ZRF0KB1IYQSNV63CTXT25G67G" hidden="1">
          <a:extLst>
            <a:ext uri="{FF2B5EF4-FFF2-40B4-BE49-F238E27FC236}">
              <a16:creationId xmlns:a16="http://schemas.microsoft.com/office/drawing/2014/main" id="{334789C8-086C-4E87-896C-6A05D18884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 name="BExZMRC09W87CY4B73NPZMNH21AH" descr="78CUMI0OVLYJRSDRQ3V2YX812" hidden="1">
          <a:extLst>
            <a:ext uri="{FF2B5EF4-FFF2-40B4-BE49-F238E27FC236}">
              <a16:creationId xmlns:a16="http://schemas.microsoft.com/office/drawing/2014/main" id="{37A05F70-143E-436F-88F1-41388C2FC6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27" name="BExZXVFJ4DY4I24AARDT4AMP6EN1" descr="TXSMH2MTH86CYKA26740RQPUC" hidden="1">
          <a:extLst>
            <a:ext uri="{FF2B5EF4-FFF2-40B4-BE49-F238E27FC236}">
              <a16:creationId xmlns:a16="http://schemas.microsoft.com/office/drawing/2014/main" id="{F60F9770-4E26-4C62-AA38-0D8352CFA0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 name="BExOCUIOFQWUGTBU5ESTW3EYEP5C" descr="9BNF49V0R6VVYPHEVMJ3ABDQZ" hidden="1">
          <a:extLst>
            <a:ext uri="{FF2B5EF4-FFF2-40B4-BE49-F238E27FC236}">
              <a16:creationId xmlns:a16="http://schemas.microsoft.com/office/drawing/2014/main" id="{89BAABF0-C5CA-4370-8373-8BFC97F919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9" name="BExU65O9OE4B4MQ2A3OYH13M8BZJ" descr="3INNIMMPDBB0JF37L81M6ID21" hidden="1">
          <a:extLst>
            <a:ext uri="{FF2B5EF4-FFF2-40B4-BE49-F238E27FC236}">
              <a16:creationId xmlns:a16="http://schemas.microsoft.com/office/drawing/2014/main" id="{045F2F8E-22F6-483C-B060-1CA6DAB3F3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0" name="BExOPRCR0UW7TKXSV5WDTL348FGL" descr="S9JM17GP1802LHN4GT14BJYIC" hidden="1">
          <a:extLst>
            <a:ext uri="{FF2B5EF4-FFF2-40B4-BE49-F238E27FC236}">
              <a16:creationId xmlns:a16="http://schemas.microsoft.com/office/drawing/2014/main" id="{64FE6CD8-FD07-4101-9466-E9CAB472BE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1" name="BEx5OESAY2W8SEGI3TSB65EHJ04B" descr="9CN2Y88X8WYV1HWZG1QILY9BK" hidden="1">
          <a:extLst>
            <a:ext uri="{FF2B5EF4-FFF2-40B4-BE49-F238E27FC236}">
              <a16:creationId xmlns:a16="http://schemas.microsoft.com/office/drawing/2014/main" id="{72BB4699-5262-4ADA-818E-540917473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2" name="BExGMWEQ2BYRY9BAO5T1X850MJN1" descr="AZ9ST0XDIOP50HSUFO5V31BR0" hidden="1">
          <a:extLst>
            <a:ext uri="{FF2B5EF4-FFF2-40B4-BE49-F238E27FC236}">
              <a16:creationId xmlns:a16="http://schemas.microsoft.com/office/drawing/2014/main" id="{D834EEEB-7D1A-43E6-8F63-B68F859A74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33" name="BExW253QPOZK9KW8BJC3LBXGCG2N" descr="Y5HX37BEUWSN1NEFJKZJXI3SX" hidden="1">
          <a:extLst>
            <a:ext uri="{FF2B5EF4-FFF2-40B4-BE49-F238E27FC236}">
              <a16:creationId xmlns:a16="http://schemas.microsoft.com/office/drawing/2014/main" id="{02D05A1B-13D6-475E-AB9E-CBA52CF68E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4" name="BEx973S463FCQVJ7QDFBUIU0WJ3F" descr="ZQTVYL8DCSADVT0QMRXFLU0TR" hidden="1">
          <a:extLst>
            <a:ext uri="{FF2B5EF4-FFF2-40B4-BE49-F238E27FC236}">
              <a16:creationId xmlns:a16="http://schemas.microsoft.com/office/drawing/2014/main" id="{A6986364-2C40-4104-855C-AD2AFE42E0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35" name="BExRZO0PLWWMCLGRH7EH6UXYWGAJ" descr="9D4GQ34QB727H10MA3SSAR2R9" hidden="1">
          <a:extLst>
            <a:ext uri="{FF2B5EF4-FFF2-40B4-BE49-F238E27FC236}">
              <a16:creationId xmlns:a16="http://schemas.microsoft.com/office/drawing/2014/main" id="{628C7251-3D7E-48E5-ADBB-9F47170FC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6" name="BExBDP6HNAAJUM39SE5G2C8BKNRQ" descr="1TM64TL2QIMYV7WYSV2VLGXY4" hidden="1">
          <a:extLst>
            <a:ext uri="{FF2B5EF4-FFF2-40B4-BE49-F238E27FC236}">
              <a16:creationId xmlns:a16="http://schemas.microsoft.com/office/drawing/2014/main" id="{30182F2A-4722-4F88-A5E4-E9C81B4532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7" name="BExQEGJP61DL2NZY6LMBHBZ0J5YT" descr="D6ZNRZJ7EX4GZT9RO8LE0C905" hidden="1">
          <a:extLst>
            <a:ext uri="{FF2B5EF4-FFF2-40B4-BE49-F238E27FC236}">
              <a16:creationId xmlns:a16="http://schemas.microsoft.com/office/drawing/2014/main" id="{833C4E20-B7CC-4369-8B72-46F566B703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 name="BExTY1BCS6HZIF6HI5491FGHDVAE" descr="MJ6976KI2UH1IE8M227DUYXMJ" hidden="1">
          <a:extLst>
            <a:ext uri="{FF2B5EF4-FFF2-40B4-BE49-F238E27FC236}">
              <a16:creationId xmlns:a16="http://schemas.microsoft.com/office/drawing/2014/main" id="{043EA182-FDF0-426D-8EF5-2F1791AE74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 name="BEx5FXJGJOT93D0J2IRJ3985IUMI" hidden="1">
          <a:extLst>
            <a:ext uri="{FF2B5EF4-FFF2-40B4-BE49-F238E27FC236}">
              <a16:creationId xmlns:a16="http://schemas.microsoft.com/office/drawing/2014/main" id="{0ADF19C1-3E98-442C-A4F6-5CF078DE4E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0" name="BExS8T38WLC2R738ZC7BDJQAKJAJ" descr="MRI962L5PB0E0YWXCIBN82VJH" hidden="1">
          <a:extLst>
            <a:ext uri="{FF2B5EF4-FFF2-40B4-BE49-F238E27FC236}">
              <a16:creationId xmlns:a16="http://schemas.microsoft.com/office/drawing/2014/main" id="{3C194F6C-C8C9-4E53-BD5F-6EB85C582A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 name="BEx5F64BJ6DCM4EJH81D5ZFNPZ0V" descr="7DJ9FILZD2YPS6X1JBP9E76TU" hidden="1">
          <a:extLst>
            <a:ext uri="{FF2B5EF4-FFF2-40B4-BE49-F238E27FC236}">
              <a16:creationId xmlns:a16="http://schemas.microsoft.com/office/drawing/2014/main" id="{35F13FB9-DD5D-41EF-9D79-9634E344E6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 name="BExQEXXHA3EEXR44LT6RKCDWM6ZT" hidden="1">
          <a:extLst>
            <a:ext uri="{FF2B5EF4-FFF2-40B4-BE49-F238E27FC236}">
              <a16:creationId xmlns:a16="http://schemas.microsoft.com/office/drawing/2014/main" id="{B5B96A47-71B0-4D99-B780-DE9CFCA520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3" name="BEx1X6AMHV6ZK3UJB2BXIJTJHYJU" descr="OALR4L95ELQLZ1Y1LETHM1CS9" hidden="1">
          <a:extLst>
            <a:ext uri="{FF2B5EF4-FFF2-40B4-BE49-F238E27FC236}">
              <a16:creationId xmlns:a16="http://schemas.microsoft.com/office/drawing/2014/main" id="{2B13BDC4-F396-4C32-ABE5-3BAAC61627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 name="BEx1QZGQZBAWJ8591VXEIPUOVS7X" descr="MEW27CPIFG44B7E7HEQUUF5QF" hidden="1">
          <a:extLst>
            <a:ext uri="{FF2B5EF4-FFF2-40B4-BE49-F238E27FC236}">
              <a16:creationId xmlns:a16="http://schemas.microsoft.com/office/drawing/2014/main" id="{13A30EB3-7D52-456B-BB46-027B9148A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 name="BExMF7LICJLPXSHM63A6EQ79YQKG" descr="U084VZL15IMB1OFRRAY6GVKAE" hidden="1">
          <a:extLst>
            <a:ext uri="{FF2B5EF4-FFF2-40B4-BE49-F238E27FC236}">
              <a16:creationId xmlns:a16="http://schemas.microsoft.com/office/drawing/2014/main" id="{1D571591-9805-4365-B778-8E20427AA3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 name="BExS343F8GCKP6HTF9Y97L133DX8" descr="ZRF0KB1IYQSNV63CTXT25G67G" hidden="1">
          <a:extLst>
            <a:ext uri="{FF2B5EF4-FFF2-40B4-BE49-F238E27FC236}">
              <a16:creationId xmlns:a16="http://schemas.microsoft.com/office/drawing/2014/main" id="{D7C22460-73A6-434D-B08A-0E5F5A4FDC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7" name="BExZMRC09W87CY4B73NPZMNH21AH" descr="78CUMI0OVLYJRSDRQ3V2YX812" hidden="1">
          <a:extLst>
            <a:ext uri="{FF2B5EF4-FFF2-40B4-BE49-F238E27FC236}">
              <a16:creationId xmlns:a16="http://schemas.microsoft.com/office/drawing/2014/main" id="{A34EFD92-2E2A-4460-8952-ABD3A3B57E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48" name="BExZXVFJ4DY4I24AARDT4AMP6EN1" descr="TXSMH2MTH86CYKA26740RQPUC" hidden="1">
          <a:extLst>
            <a:ext uri="{FF2B5EF4-FFF2-40B4-BE49-F238E27FC236}">
              <a16:creationId xmlns:a16="http://schemas.microsoft.com/office/drawing/2014/main" id="{E0FB5AAC-ABA0-4B63-80F4-18CC9BBB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9" name="BExOCUIOFQWUGTBU5ESTW3EYEP5C" descr="9BNF49V0R6VVYPHEVMJ3ABDQZ" hidden="1">
          <a:extLst>
            <a:ext uri="{FF2B5EF4-FFF2-40B4-BE49-F238E27FC236}">
              <a16:creationId xmlns:a16="http://schemas.microsoft.com/office/drawing/2014/main" id="{6B3CD8A7-BEEB-43D4-A347-289B4D7288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0" name="BExU65O9OE4B4MQ2A3OYH13M8BZJ" descr="3INNIMMPDBB0JF37L81M6ID21" hidden="1">
          <a:extLst>
            <a:ext uri="{FF2B5EF4-FFF2-40B4-BE49-F238E27FC236}">
              <a16:creationId xmlns:a16="http://schemas.microsoft.com/office/drawing/2014/main" id="{D934DD19-76E1-42D9-9FB0-74E8FBF06D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1" name="BExOPRCR0UW7TKXSV5WDTL348FGL" descr="S9JM17GP1802LHN4GT14BJYIC" hidden="1">
          <a:extLst>
            <a:ext uri="{FF2B5EF4-FFF2-40B4-BE49-F238E27FC236}">
              <a16:creationId xmlns:a16="http://schemas.microsoft.com/office/drawing/2014/main" id="{3B75383A-7ED8-4724-9F8D-16F1100405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2" name="BEx5OESAY2W8SEGI3TSB65EHJ04B" descr="9CN2Y88X8WYV1HWZG1QILY9BK" hidden="1">
          <a:extLst>
            <a:ext uri="{FF2B5EF4-FFF2-40B4-BE49-F238E27FC236}">
              <a16:creationId xmlns:a16="http://schemas.microsoft.com/office/drawing/2014/main" id="{D7E52038-8F46-48C2-85FE-E1D98A9378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3" name="BExGMWEQ2BYRY9BAO5T1X850MJN1" descr="AZ9ST0XDIOP50HSUFO5V31BR0" hidden="1">
          <a:extLst>
            <a:ext uri="{FF2B5EF4-FFF2-40B4-BE49-F238E27FC236}">
              <a16:creationId xmlns:a16="http://schemas.microsoft.com/office/drawing/2014/main" id="{11A03751-0216-4078-9B9F-A66B2C0A6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54" name="BExW253QPOZK9KW8BJC3LBXGCG2N" descr="Y5HX37BEUWSN1NEFJKZJXI3SX" hidden="1">
          <a:extLst>
            <a:ext uri="{FF2B5EF4-FFF2-40B4-BE49-F238E27FC236}">
              <a16:creationId xmlns:a16="http://schemas.microsoft.com/office/drawing/2014/main" id="{3163ED28-2034-450A-9383-3224FE04CE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5" name="BEx973S463FCQVJ7QDFBUIU0WJ3F" descr="ZQTVYL8DCSADVT0QMRXFLU0TR" hidden="1">
          <a:extLst>
            <a:ext uri="{FF2B5EF4-FFF2-40B4-BE49-F238E27FC236}">
              <a16:creationId xmlns:a16="http://schemas.microsoft.com/office/drawing/2014/main" id="{71869176-144D-45D8-AD89-65591A1CDC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56" name="BExRZO0PLWWMCLGRH7EH6UXYWGAJ" descr="9D4GQ34QB727H10MA3SSAR2R9" hidden="1">
          <a:extLst>
            <a:ext uri="{FF2B5EF4-FFF2-40B4-BE49-F238E27FC236}">
              <a16:creationId xmlns:a16="http://schemas.microsoft.com/office/drawing/2014/main" id="{316C01C8-68BF-4D1D-B22B-CD57ADA605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7" name="BExBDP6HNAAJUM39SE5G2C8BKNRQ" descr="1TM64TL2QIMYV7WYSV2VLGXY4" hidden="1">
          <a:extLst>
            <a:ext uri="{FF2B5EF4-FFF2-40B4-BE49-F238E27FC236}">
              <a16:creationId xmlns:a16="http://schemas.microsoft.com/office/drawing/2014/main" id="{A4A16BB3-7315-49B3-A82B-87FEAEFECEB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8" name="BExQEGJP61DL2NZY6LMBHBZ0J5YT" descr="D6ZNRZJ7EX4GZT9RO8LE0C905" hidden="1">
          <a:extLst>
            <a:ext uri="{FF2B5EF4-FFF2-40B4-BE49-F238E27FC236}">
              <a16:creationId xmlns:a16="http://schemas.microsoft.com/office/drawing/2014/main" id="{69E39FBD-94BD-4FCB-95B0-F9AF42A03A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59" name="BExTY1BCS6HZIF6HI5491FGHDVAE" descr="MJ6976KI2UH1IE8M227DUYXMJ" hidden="1">
          <a:extLst>
            <a:ext uri="{FF2B5EF4-FFF2-40B4-BE49-F238E27FC236}">
              <a16:creationId xmlns:a16="http://schemas.microsoft.com/office/drawing/2014/main" id="{28B54DF7-AAD0-4661-8DF2-155A3C3BB0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0" name="BEx5FXJGJOT93D0J2IRJ3985IUMI" hidden="1">
          <a:extLst>
            <a:ext uri="{FF2B5EF4-FFF2-40B4-BE49-F238E27FC236}">
              <a16:creationId xmlns:a16="http://schemas.microsoft.com/office/drawing/2014/main" id="{4F836DD4-6B63-46D9-AA3D-E564D8868C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61" name="BEx3RTMHAR35NUAAK49TV6NU7EPA" descr="QFXLG4ZCXTRQSJYFCKJ58G9N8" hidden="1">
          <a:extLst>
            <a:ext uri="{FF2B5EF4-FFF2-40B4-BE49-F238E27FC236}">
              <a16:creationId xmlns:a16="http://schemas.microsoft.com/office/drawing/2014/main" id="{C81DFA16-53EF-4CA7-B62C-2997144848E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62" name="BExS8T38WLC2R738ZC7BDJQAKJAJ" descr="MRI962L5PB0E0YWXCIBN82VJH" hidden="1">
          <a:extLst>
            <a:ext uri="{FF2B5EF4-FFF2-40B4-BE49-F238E27FC236}">
              <a16:creationId xmlns:a16="http://schemas.microsoft.com/office/drawing/2014/main" id="{4D3B52D0-3911-4B06-85EA-8340261DBF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3" name="BEx5F64BJ6DCM4EJH81D5ZFNPZ0V" descr="7DJ9FILZD2YPS6X1JBP9E76TU" hidden="1">
          <a:extLst>
            <a:ext uri="{FF2B5EF4-FFF2-40B4-BE49-F238E27FC236}">
              <a16:creationId xmlns:a16="http://schemas.microsoft.com/office/drawing/2014/main" id="{66E85F68-1FAC-41C1-86CF-9961ECECB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4" name="BExQEXXHA3EEXR44LT6RKCDWM6ZT" hidden="1">
          <a:extLst>
            <a:ext uri="{FF2B5EF4-FFF2-40B4-BE49-F238E27FC236}">
              <a16:creationId xmlns:a16="http://schemas.microsoft.com/office/drawing/2014/main" id="{66C6E7F2-DA95-4BCC-A8FB-4FB7EC7E7C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65" name="BEx1X6AMHV6ZK3UJB2BXIJTJHYJU" descr="OALR4L95ELQLZ1Y1LETHM1CS9" hidden="1">
          <a:extLst>
            <a:ext uri="{FF2B5EF4-FFF2-40B4-BE49-F238E27FC236}">
              <a16:creationId xmlns:a16="http://schemas.microsoft.com/office/drawing/2014/main" id="{D3B06902-3A14-4186-B0E7-7F8D2344D6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66" name="BExSDIVCE09QKG3CT52PHCS6ZJ09" descr="9F076L7EQCF2COMMGCQG6BQGU" hidden="1">
          <a:extLst>
            <a:ext uri="{FF2B5EF4-FFF2-40B4-BE49-F238E27FC236}">
              <a16:creationId xmlns:a16="http://schemas.microsoft.com/office/drawing/2014/main" id="{A3D4284D-853D-419F-AB8E-B96DC61B85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7" name="BEx1QZGQZBAWJ8591VXEIPUOVS7X" descr="MEW27CPIFG44B7E7HEQUUF5QF" hidden="1">
          <a:extLst>
            <a:ext uri="{FF2B5EF4-FFF2-40B4-BE49-F238E27FC236}">
              <a16:creationId xmlns:a16="http://schemas.microsoft.com/office/drawing/2014/main" id="{F3558F95-3BFD-4066-924A-3E713937C0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8" name="BExMF7LICJLPXSHM63A6EQ79YQKG" descr="U084VZL15IMB1OFRRAY6GVKAE" hidden="1">
          <a:extLst>
            <a:ext uri="{FF2B5EF4-FFF2-40B4-BE49-F238E27FC236}">
              <a16:creationId xmlns:a16="http://schemas.microsoft.com/office/drawing/2014/main" id="{282CA8F1-F03E-45D8-92E2-3FBCADE512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69" name="BExS343F8GCKP6HTF9Y97L133DX8" descr="ZRF0KB1IYQSNV63CTXT25G67G" hidden="1">
          <a:extLst>
            <a:ext uri="{FF2B5EF4-FFF2-40B4-BE49-F238E27FC236}">
              <a16:creationId xmlns:a16="http://schemas.microsoft.com/office/drawing/2014/main" id="{5A9986D7-052F-45EF-B379-B4DAEF345A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0" name="BExZMRC09W87CY4B73NPZMNH21AH" descr="78CUMI0OVLYJRSDRQ3V2YX812" hidden="1">
          <a:extLst>
            <a:ext uri="{FF2B5EF4-FFF2-40B4-BE49-F238E27FC236}">
              <a16:creationId xmlns:a16="http://schemas.microsoft.com/office/drawing/2014/main" id="{4FF5AB56-7F79-49AC-94E6-99B5531528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71" name="BExZXVFJ4DY4I24AARDT4AMP6EN1" descr="TXSMH2MTH86CYKA26740RQPUC" hidden="1">
          <a:extLst>
            <a:ext uri="{FF2B5EF4-FFF2-40B4-BE49-F238E27FC236}">
              <a16:creationId xmlns:a16="http://schemas.microsoft.com/office/drawing/2014/main" id="{B7F14D2C-2441-464A-97E9-1AC42F8561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2" name="BExOCUIOFQWUGTBU5ESTW3EYEP5C" descr="9BNF49V0R6VVYPHEVMJ3ABDQZ" hidden="1">
          <a:extLst>
            <a:ext uri="{FF2B5EF4-FFF2-40B4-BE49-F238E27FC236}">
              <a16:creationId xmlns:a16="http://schemas.microsoft.com/office/drawing/2014/main" id="{5A78934A-68F5-4ED2-9A7B-B55E52A277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3" name="BExU65O9OE4B4MQ2A3OYH13M8BZJ" descr="3INNIMMPDBB0JF37L81M6ID21" hidden="1">
          <a:extLst>
            <a:ext uri="{FF2B5EF4-FFF2-40B4-BE49-F238E27FC236}">
              <a16:creationId xmlns:a16="http://schemas.microsoft.com/office/drawing/2014/main" id="{B4547B9A-2126-4233-A20D-6D38CC72F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4" name="BExOPRCR0UW7TKXSV5WDTL348FGL" descr="S9JM17GP1802LHN4GT14BJYIC" hidden="1">
          <a:extLst>
            <a:ext uri="{FF2B5EF4-FFF2-40B4-BE49-F238E27FC236}">
              <a16:creationId xmlns:a16="http://schemas.microsoft.com/office/drawing/2014/main" id="{2E5D7B34-FDB4-439A-BA4E-60087D51F3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5" name="BEx5OESAY2W8SEGI3TSB65EHJ04B" descr="9CN2Y88X8WYV1HWZG1QILY9BK" hidden="1">
          <a:extLst>
            <a:ext uri="{FF2B5EF4-FFF2-40B4-BE49-F238E27FC236}">
              <a16:creationId xmlns:a16="http://schemas.microsoft.com/office/drawing/2014/main" id="{2B7E1F5E-23AA-49F0-818C-1D8D8C1454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6" name="BExGMWEQ2BYRY9BAO5T1X850MJN1" descr="AZ9ST0XDIOP50HSUFO5V31BR0" hidden="1">
          <a:extLst>
            <a:ext uri="{FF2B5EF4-FFF2-40B4-BE49-F238E27FC236}">
              <a16:creationId xmlns:a16="http://schemas.microsoft.com/office/drawing/2014/main" id="{AA85B6C2-8F9A-4A35-BD32-B3C40EEAC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77" name="BExW253QPOZK9KW8BJC3LBXGCG2N" descr="Y5HX37BEUWSN1NEFJKZJXI3SX" hidden="1">
          <a:extLst>
            <a:ext uri="{FF2B5EF4-FFF2-40B4-BE49-F238E27FC236}">
              <a16:creationId xmlns:a16="http://schemas.microsoft.com/office/drawing/2014/main" id="{F3F0BD41-6242-473B-AB50-00519172F25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78" name="BEx973S463FCQVJ7QDFBUIU0WJ3F" descr="ZQTVYL8DCSADVT0QMRXFLU0TR" hidden="1">
          <a:extLst>
            <a:ext uri="{FF2B5EF4-FFF2-40B4-BE49-F238E27FC236}">
              <a16:creationId xmlns:a16="http://schemas.microsoft.com/office/drawing/2014/main" id="{FE6E218B-FC05-41E1-AAC0-DA0AD534587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79" name="BExRZO0PLWWMCLGRH7EH6UXYWGAJ" descr="9D4GQ34QB727H10MA3SSAR2R9" hidden="1">
          <a:extLst>
            <a:ext uri="{FF2B5EF4-FFF2-40B4-BE49-F238E27FC236}">
              <a16:creationId xmlns:a16="http://schemas.microsoft.com/office/drawing/2014/main" id="{AFA65A94-F392-4FD4-B706-037AAF295D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0" name="BExBDP6HNAAJUM39SE5G2C8BKNRQ" descr="1TM64TL2QIMYV7WYSV2VLGXY4" hidden="1">
          <a:extLst>
            <a:ext uri="{FF2B5EF4-FFF2-40B4-BE49-F238E27FC236}">
              <a16:creationId xmlns:a16="http://schemas.microsoft.com/office/drawing/2014/main" id="{D31449D9-67A4-4CC7-8299-07A43B4222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1" name="BExQEGJP61DL2NZY6LMBHBZ0J5YT" descr="D6ZNRZJ7EX4GZT9RO8LE0C905" hidden="1">
          <a:extLst>
            <a:ext uri="{FF2B5EF4-FFF2-40B4-BE49-F238E27FC236}">
              <a16:creationId xmlns:a16="http://schemas.microsoft.com/office/drawing/2014/main" id="{1CEE2623-D573-4261-AB64-7B3B83A5E3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2" name="BExTY1BCS6HZIF6HI5491FGHDVAE" descr="MJ6976KI2UH1IE8M227DUYXMJ" hidden="1">
          <a:extLst>
            <a:ext uri="{FF2B5EF4-FFF2-40B4-BE49-F238E27FC236}">
              <a16:creationId xmlns:a16="http://schemas.microsoft.com/office/drawing/2014/main" id="{4ED92140-1F6B-403D-AE69-FB48ACD39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3" name="BEx5FXJGJOT93D0J2IRJ3985IUMI" hidden="1">
          <a:extLst>
            <a:ext uri="{FF2B5EF4-FFF2-40B4-BE49-F238E27FC236}">
              <a16:creationId xmlns:a16="http://schemas.microsoft.com/office/drawing/2014/main" id="{90110698-7156-4AEF-8650-1EBF72E57E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84" name="BEx3RTMHAR35NUAAK49TV6NU7EPA" descr="QFXLG4ZCXTRQSJYFCKJ58G9N8" hidden="1">
          <a:extLst>
            <a:ext uri="{FF2B5EF4-FFF2-40B4-BE49-F238E27FC236}">
              <a16:creationId xmlns:a16="http://schemas.microsoft.com/office/drawing/2014/main" id="{F50087E6-899D-4C70-AABC-9FDC347658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85" name="BExS8T38WLC2R738ZC7BDJQAKJAJ" descr="MRI962L5PB0E0YWXCIBN82VJH" hidden="1">
          <a:extLst>
            <a:ext uri="{FF2B5EF4-FFF2-40B4-BE49-F238E27FC236}">
              <a16:creationId xmlns:a16="http://schemas.microsoft.com/office/drawing/2014/main" id="{0E29C4E4-67E0-4BA7-A0D6-AD5D7142FC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6" name="BEx5F64BJ6DCM4EJH81D5ZFNPZ0V" descr="7DJ9FILZD2YPS6X1JBP9E76TU" hidden="1">
          <a:extLst>
            <a:ext uri="{FF2B5EF4-FFF2-40B4-BE49-F238E27FC236}">
              <a16:creationId xmlns:a16="http://schemas.microsoft.com/office/drawing/2014/main" id="{80E1CA1B-2421-491B-9620-7E12C498EB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87" name="BExQEXXHA3EEXR44LT6RKCDWM6ZT" hidden="1">
          <a:extLst>
            <a:ext uri="{FF2B5EF4-FFF2-40B4-BE49-F238E27FC236}">
              <a16:creationId xmlns:a16="http://schemas.microsoft.com/office/drawing/2014/main" id="{B84A8CDB-3348-4AA6-A53F-0338E289BB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88" name="BEx1X6AMHV6ZK3UJB2BXIJTJHYJU" descr="OALR4L95ELQLZ1Y1LETHM1CS9" hidden="1">
          <a:extLst>
            <a:ext uri="{FF2B5EF4-FFF2-40B4-BE49-F238E27FC236}">
              <a16:creationId xmlns:a16="http://schemas.microsoft.com/office/drawing/2014/main" id="{DDDBAA41-C9BA-43A3-82A6-16DFE26CF5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89" name="BExSDIVCE09QKG3CT52PHCS6ZJ09" descr="9F076L7EQCF2COMMGCQG6BQGU" hidden="1">
          <a:extLst>
            <a:ext uri="{FF2B5EF4-FFF2-40B4-BE49-F238E27FC236}">
              <a16:creationId xmlns:a16="http://schemas.microsoft.com/office/drawing/2014/main" id="{46FFD971-7DBF-4141-9F0D-576D57BAF4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0" name="BEx1QZGQZBAWJ8591VXEIPUOVS7X" descr="MEW27CPIFG44B7E7HEQUUF5QF" hidden="1">
          <a:extLst>
            <a:ext uri="{FF2B5EF4-FFF2-40B4-BE49-F238E27FC236}">
              <a16:creationId xmlns:a16="http://schemas.microsoft.com/office/drawing/2014/main" id="{B411A3A5-91FD-438B-887D-C3C17CB5B9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1" name="BExMF7LICJLPXSHM63A6EQ79YQKG" descr="U084VZL15IMB1OFRRAY6GVKAE" hidden="1">
          <a:extLst>
            <a:ext uri="{FF2B5EF4-FFF2-40B4-BE49-F238E27FC236}">
              <a16:creationId xmlns:a16="http://schemas.microsoft.com/office/drawing/2014/main" id="{BE079345-A260-412F-BB04-F627E3F5A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2" name="BExS343F8GCKP6HTF9Y97L133DX8" descr="ZRF0KB1IYQSNV63CTXT25G67G" hidden="1">
          <a:extLst>
            <a:ext uri="{FF2B5EF4-FFF2-40B4-BE49-F238E27FC236}">
              <a16:creationId xmlns:a16="http://schemas.microsoft.com/office/drawing/2014/main" id="{D185609E-467B-4751-84EC-837888930C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3" name="BExZMRC09W87CY4B73NPZMNH21AH" descr="78CUMI0OVLYJRSDRQ3V2YX812" hidden="1">
          <a:extLst>
            <a:ext uri="{FF2B5EF4-FFF2-40B4-BE49-F238E27FC236}">
              <a16:creationId xmlns:a16="http://schemas.microsoft.com/office/drawing/2014/main" id="{2AF8B043-F262-447B-9DAA-30D9726649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94" name="BExZXVFJ4DY4I24AARDT4AMP6EN1" descr="TXSMH2MTH86CYKA26740RQPUC" hidden="1">
          <a:extLst>
            <a:ext uri="{FF2B5EF4-FFF2-40B4-BE49-F238E27FC236}">
              <a16:creationId xmlns:a16="http://schemas.microsoft.com/office/drawing/2014/main" id="{4195D2ED-8911-4B5E-B3BE-B79608908D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5" name="BExOCUIOFQWUGTBU5ESTW3EYEP5C" descr="9BNF49V0R6VVYPHEVMJ3ABDQZ" hidden="1">
          <a:extLst>
            <a:ext uri="{FF2B5EF4-FFF2-40B4-BE49-F238E27FC236}">
              <a16:creationId xmlns:a16="http://schemas.microsoft.com/office/drawing/2014/main" id="{32A66FC1-2DED-48DB-A777-27C44CD29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6" name="BExU65O9OE4B4MQ2A3OYH13M8BZJ" descr="3INNIMMPDBB0JF37L81M6ID21" hidden="1">
          <a:extLst>
            <a:ext uri="{FF2B5EF4-FFF2-40B4-BE49-F238E27FC236}">
              <a16:creationId xmlns:a16="http://schemas.microsoft.com/office/drawing/2014/main" id="{22BAAE85-D479-4ADC-95DF-4E6E61EC6A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7" name="BExOPRCR0UW7TKXSV5WDTL348FGL" descr="S9JM17GP1802LHN4GT14BJYIC" hidden="1">
          <a:extLst>
            <a:ext uri="{FF2B5EF4-FFF2-40B4-BE49-F238E27FC236}">
              <a16:creationId xmlns:a16="http://schemas.microsoft.com/office/drawing/2014/main" id="{F7133D0C-5054-444C-BC62-49E60C1D5D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8" name="BEx5OESAY2W8SEGI3TSB65EHJ04B" descr="9CN2Y88X8WYV1HWZG1QILY9BK" hidden="1">
          <a:extLst>
            <a:ext uri="{FF2B5EF4-FFF2-40B4-BE49-F238E27FC236}">
              <a16:creationId xmlns:a16="http://schemas.microsoft.com/office/drawing/2014/main" id="{DAAFB7FC-3F54-457A-8B38-1593D23B3E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99" name="BExGMWEQ2BYRY9BAO5T1X850MJN1" descr="AZ9ST0XDIOP50HSUFO5V31BR0" hidden="1">
          <a:extLst>
            <a:ext uri="{FF2B5EF4-FFF2-40B4-BE49-F238E27FC236}">
              <a16:creationId xmlns:a16="http://schemas.microsoft.com/office/drawing/2014/main" id="{21137AE5-256C-448B-A540-C4FB44DBAC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100" name="BExW253QPOZK9KW8BJC3LBXGCG2N" descr="Y5HX37BEUWSN1NEFJKZJXI3SX" hidden="1">
          <a:extLst>
            <a:ext uri="{FF2B5EF4-FFF2-40B4-BE49-F238E27FC236}">
              <a16:creationId xmlns:a16="http://schemas.microsoft.com/office/drawing/2014/main" id="{6A35CEBE-2734-456B-8591-AAA6063A02E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1" name="BEx973S463FCQVJ7QDFBUIU0WJ3F" descr="ZQTVYL8DCSADVT0QMRXFLU0TR" hidden="1">
          <a:extLst>
            <a:ext uri="{FF2B5EF4-FFF2-40B4-BE49-F238E27FC236}">
              <a16:creationId xmlns:a16="http://schemas.microsoft.com/office/drawing/2014/main" id="{66F19371-2FE7-4C9E-9135-E720FA8A51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02" name="BExRZO0PLWWMCLGRH7EH6UXYWGAJ" descr="9D4GQ34QB727H10MA3SSAR2R9" hidden="1">
          <a:extLst>
            <a:ext uri="{FF2B5EF4-FFF2-40B4-BE49-F238E27FC236}">
              <a16:creationId xmlns:a16="http://schemas.microsoft.com/office/drawing/2014/main" id="{DCD4970E-F2F9-404B-BDCB-4008A873AE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3" name="BExBDP6HNAAJUM39SE5G2C8BKNRQ" descr="1TM64TL2QIMYV7WYSV2VLGXY4" hidden="1">
          <a:extLst>
            <a:ext uri="{FF2B5EF4-FFF2-40B4-BE49-F238E27FC236}">
              <a16:creationId xmlns:a16="http://schemas.microsoft.com/office/drawing/2014/main" id="{9562BD27-997E-4E68-BC9A-6B3DAD2303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4" name="BExQEGJP61DL2NZY6LMBHBZ0J5YT" descr="D6ZNRZJ7EX4GZT9RO8LE0C905" hidden="1">
          <a:extLst>
            <a:ext uri="{FF2B5EF4-FFF2-40B4-BE49-F238E27FC236}">
              <a16:creationId xmlns:a16="http://schemas.microsoft.com/office/drawing/2014/main" id="{5C472AC5-6EC3-43D9-9707-6A3D681223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5" name="BExTY1BCS6HZIF6HI5491FGHDVAE" descr="MJ6976KI2UH1IE8M227DUYXMJ" hidden="1">
          <a:extLst>
            <a:ext uri="{FF2B5EF4-FFF2-40B4-BE49-F238E27FC236}">
              <a16:creationId xmlns:a16="http://schemas.microsoft.com/office/drawing/2014/main" id="{61952D0F-59E8-4239-82E7-38BAC3729E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6" name="BEx5FXJGJOT93D0J2IRJ3985IUMI" hidden="1">
          <a:extLst>
            <a:ext uri="{FF2B5EF4-FFF2-40B4-BE49-F238E27FC236}">
              <a16:creationId xmlns:a16="http://schemas.microsoft.com/office/drawing/2014/main" id="{1E3D2CF1-B3C3-41A6-A2FE-D0D068319E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07" name="BExS8T38WLC2R738ZC7BDJQAKJAJ" descr="MRI962L5PB0E0YWXCIBN82VJH" hidden="1">
          <a:extLst>
            <a:ext uri="{FF2B5EF4-FFF2-40B4-BE49-F238E27FC236}">
              <a16:creationId xmlns:a16="http://schemas.microsoft.com/office/drawing/2014/main" id="{F44B18F7-4EF7-483F-82A5-B5CE67DF9C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8" name="BEx5F64BJ6DCM4EJH81D5ZFNPZ0V" descr="7DJ9FILZD2YPS6X1JBP9E76TU" hidden="1">
          <a:extLst>
            <a:ext uri="{FF2B5EF4-FFF2-40B4-BE49-F238E27FC236}">
              <a16:creationId xmlns:a16="http://schemas.microsoft.com/office/drawing/2014/main" id="{9F94B567-1CBE-4C0E-91D5-E54782777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09" name="BExQEXXHA3EEXR44LT6RKCDWM6ZT" hidden="1">
          <a:extLst>
            <a:ext uri="{FF2B5EF4-FFF2-40B4-BE49-F238E27FC236}">
              <a16:creationId xmlns:a16="http://schemas.microsoft.com/office/drawing/2014/main" id="{3BDD6D58-689C-494C-BE9D-2FF56BEC01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10" name="BEx1X6AMHV6ZK3UJB2BXIJTJHYJU" descr="OALR4L95ELQLZ1Y1LETHM1CS9" hidden="1">
          <a:extLst>
            <a:ext uri="{FF2B5EF4-FFF2-40B4-BE49-F238E27FC236}">
              <a16:creationId xmlns:a16="http://schemas.microsoft.com/office/drawing/2014/main" id="{DD7CCF56-7399-4450-99E2-0A6911A361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1" name="BEx1QZGQZBAWJ8591VXEIPUOVS7X" descr="MEW27CPIFG44B7E7HEQUUF5QF" hidden="1">
          <a:extLst>
            <a:ext uri="{FF2B5EF4-FFF2-40B4-BE49-F238E27FC236}">
              <a16:creationId xmlns:a16="http://schemas.microsoft.com/office/drawing/2014/main" id="{9F37CF05-8944-4561-99B6-AF5BF4F71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2" name="BExMF7LICJLPXSHM63A6EQ79YQKG" descr="U084VZL15IMB1OFRRAY6GVKAE" hidden="1">
          <a:extLst>
            <a:ext uri="{FF2B5EF4-FFF2-40B4-BE49-F238E27FC236}">
              <a16:creationId xmlns:a16="http://schemas.microsoft.com/office/drawing/2014/main" id="{B627EBB6-DDA5-476E-9D69-43EAF2039A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3" name="BExS343F8GCKP6HTF9Y97L133DX8" descr="ZRF0KB1IYQSNV63CTXT25G67G" hidden="1">
          <a:extLst>
            <a:ext uri="{FF2B5EF4-FFF2-40B4-BE49-F238E27FC236}">
              <a16:creationId xmlns:a16="http://schemas.microsoft.com/office/drawing/2014/main" id="{CA148E38-299D-46E6-A406-92001C2DED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4" name="BExZMRC09W87CY4B73NPZMNH21AH" descr="78CUMI0OVLYJRSDRQ3V2YX812" hidden="1">
          <a:extLst>
            <a:ext uri="{FF2B5EF4-FFF2-40B4-BE49-F238E27FC236}">
              <a16:creationId xmlns:a16="http://schemas.microsoft.com/office/drawing/2014/main" id="{1E519CBE-EC16-46D9-8585-79EF9DF0A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115" name="BExZXVFJ4DY4I24AARDT4AMP6EN1" descr="TXSMH2MTH86CYKA26740RQPUC" hidden="1">
          <a:extLst>
            <a:ext uri="{FF2B5EF4-FFF2-40B4-BE49-F238E27FC236}">
              <a16:creationId xmlns:a16="http://schemas.microsoft.com/office/drawing/2014/main" id="{17DBE032-E8C8-4B08-9014-9D75C77F7D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6" name="BExOCUIOFQWUGTBU5ESTW3EYEP5C" descr="9BNF49V0R6VVYPHEVMJ3ABDQZ" hidden="1">
          <a:extLst>
            <a:ext uri="{FF2B5EF4-FFF2-40B4-BE49-F238E27FC236}">
              <a16:creationId xmlns:a16="http://schemas.microsoft.com/office/drawing/2014/main" id="{40A32E8B-82E6-4A08-A917-74FCCBBD33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7" name="BExU65O9OE4B4MQ2A3OYH13M8BZJ" descr="3INNIMMPDBB0JF37L81M6ID21" hidden="1">
          <a:extLst>
            <a:ext uri="{FF2B5EF4-FFF2-40B4-BE49-F238E27FC236}">
              <a16:creationId xmlns:a16="http://schemas.microsoft.com/office/drawing/2014/main" id="{B51CA7CE-2F73-40B5-9336-5D93A20E1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8" name="BExOPRCR0UW7TKXSV5WDTL348FGL" descr="S9JM17GP1802LHN4GT14BJYIC" hidden="1">
          <a:extLst>
            <a:ext uri="{FF2B5EF4-FFF2-40B4-BE49-F238E27FC236}">
              <a16:creationId xmlns:a16="http://schemas.microsoft.com/office/drawing/2014/main" id="{AFCA8D1F-E80E-4F38-9D2C-54AC0AA8F1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19" name="BEx5OESAY2W8SEGI3TSB65EHJ04B" descr="9CN2Y88X8WYV1HWZG1QILY9BK" hidden="1">
          <a:extLst>
            <a:ext uri="{FF2B5EF4-FFF2-40B4-BE49-F238E27FC236}">
              <a16:creationId xmlns:a16="http://schemas.microsoft.com/office/drawing/2014/main" id="{F16522C4-9883-4BAF-9709-0DE7CF794D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0" name="BExGMWEQ2BYRY9BAO5T1X850MJN1" descr="AZ9ST0XDIOP50HSUFO5V31BR0" hidden="1">
          <a:extLst>
            <a:ext uri="{FF2B5EF4-FFF2-40B4-BE49-F238E27FC236}">
              <a16:creationId xmlns:a16="http://schemas.microsoft.com/office/drawing/2014/main" id="{22ECB61A-68FE-4EDF-8445-C921B48506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122" name="BExW253QPOZK9KW8BJC3LBXGCG2N" descr="Y5HX37BEUWSN1NEFJKZJXI3SX" hidden="1">
          <a:extLst>
            <a:ext uri="{FF2B5EF4-FFF2-40B4-BE49-F238E27FC236}">
              <a16:creationId xmlns:a16="http://schemas.microsoft.com/office/drawing/2014/main" id="{E5BB954A-EE32-413A-9D57-1000ADE68A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3" name="BEx973S463FCQVJ7QDFBUIU0WJ3F" descr="ZQTVYL8DCSADVT0QMRXFLU0TR" hidden="1">
          <a:extLst>
            <a:ext uri="{FF2B5EF4-FFF2-40B4-BE49-F238E27FC236}">
              <a16:creationId xmlns:a16="http://schemas.microsoft.com/office/drawing/2014/main" id="{55441133-A3FA-43AB-8BAF-1592C6EEB5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24" name="BExRZO0PLWWMCLGRH7EH6UXYWGAJ" descr="9D4GQ34QB727H10MA3SSAR2R9" hidden="1">
          <a:extLst>
            <a:ext uri="{FF2B5EF4-FFF2-40B4-BE49-F238E27FC236}">
              <a16:creationId xmlns:a16="http://schemas.microsoft.com/office/drawing/2014/main" id="{25F023F8-A29B-40C6-A81A-0605BC61BA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5" name="BExBDP6HNAAJUM39SE5G2C8BKNRQ" descr="1TM64TL2QIMYV7WYSV2VLGXY4" hidden="1">
          <a:extLst>
            <a:ext uri="{FF2B5EF4-FFF2-40B4-BE49-F238E27FC236}">
              <a16:creationId xmlns:a16="http://schemas.microsoft.com/office/drawing/2014/main" id="{2B38D143-E488-47EB-BDD7-386130732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6" name="BExQEGJP61DL2NZY6LMBHBZ0J5YT" descr="D6ZNRZJ7EX4GZT9RO8LE0C905" hidden="1">
          <a:extLst>
            <a:ext uri="{FF2B5EF4-FFF2-40B4-BE49-F238E27FC236}">
              <a16:creationId xmlns:a16="http://schemas.microsoft.com/office/drawing/2014/main" id="{C57DD94E-60B0-444B-B8E7-A3401FE75F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7" name="BExTY1BCS6HZIF6HI5491FGHDVAE" descr="MJ6976KI2UH1IE8M227DUYXMJ" hidden="1">
          <a:extLst>
            <a:ext uri="{FF2B5EF4-FFF2-40B4-BE49-F238E27FC236}">
              <a16:creationId xmlns:a16="http://schemas.microsoft.com/office/drawing/2014/main" id="{863003FD-21F9-46ED-8ADB-96156AF5B8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28" name="BEx5FXJGJOT93D0J2IRJ3985IUMI" hidden="1">
          <a:extLst>
            <a:ext uri="{FF2B5EF4-FFF2-40B4-BE49-F238E27FC236}">
              <a16:creationId xmlns:a16="http://schemas.microsoft.com/office/drawing/2014/main" id="{2A0C513D-FA3F-4A2D-A089-07011E95F4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29" name="BExS8T38WLC2R738ZC7BDJQAKJAJ" descr="MRI962L5PB0E0YWXCIBN82VJH" hidden="1">
          <a:extLst>
            <a:ext uri="{FF2B5EF4-FFF2-40B4-BE49-F238E27FC236}">
              <a16:creationId xmlns:a16="http://schemas.microsoft.com/office/drawing/2014/main" id="{5D01B7F5-BB58-404A-94C9-2893518BE9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0" name="BEx5F64BJ6DCM4EJH81D5ZFNPZ0V" descr="7DJ9FILZD2YPS6X1JBP9E76TU" hidden="1">
          <a:extLst>
            <a:ext uri="{FF2B5EF4-FFF2-40B4-BE49-F238E27FC236}">
              <a16:creationId xmlns:a16="http://schemas.microsoft.com/office/drawing/2014/main" id="{3260F53B-42CD-4656-AFBF-221710BF87C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1" name="BExQEXXHA3EEXR44LT6RKCDWM6ZT" hidden="1">
          <a:extLst>
            <a:ext uri="{FF2B5EF4-FFF2-40B4-BE49-F238E27FC236}">
              <a16:creationId xmlns:a16="http://schemas.microsoft.com/office/drawing/2014/main" id="{80A9AF11-BB52-42D7-8E25-6FBEA7FDE7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32" name="BEx1X6AMHV6ZK3UJB2BXIJTJHYJU" descr="OALR4L95ELQLZ1Y1LETHM1CS9" hidden="1">
          <a:extLst>
            <a:ext uri="{FF2B5EF4-FFF2-40B4-BE49-F238E27FC236}">
              <a16:creationId xmlns:a16="http://schemas.microsoft.com/office/drawing/2014/main" id="{C96C0689-0542-4433-BE5D-3053184CC2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3" name="BEx1QZGQZBAWJ8591VXEIPUOVS7X" descr="MEW27CPIFG44B7E7HEQUUF5QF" hidden="1">
          <a:extLst>
            <a:ext uri="{FF2B5EF4-FFF2-40B4-BE49-F238E27FC236}">
              <a16:creationId xmlns:a16="http://schemas.microsoft.com/office/drawing/2014/main" id="{181299E6-E6A4-463B-9BF1-5DB09C122E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4" name="BExMF7LICJLPXSHM63A6EQ79YQKG" descr="U084VZL15IMB1OFRRAY6GVKAE" hidden="1">
          <a:extLst>
            <a:ext uri="{FF2B5EF4-FFF2-40B4-BE49-F238E27FC236}">
              <a16:creationId xmlns:a16="http://schemas.microsoft.com/office/drawing/2014/main" id="{45340F33-CBD2-47B4-9B47-122FE27D02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5" name="BExS343F8GCKP6HTF9Y97L133DX8" descr="ZRF0KB1IYQSNV63CTXT25G67G" hidden="1">
          <a:extLst>
            <a:ext uri="{FF2B5EF4-FFF2-40B4-BE49-F238E27FC236}">
              <a16:creationId xmlns:a16="http://schemas.microsoft.com/office/drawing/2014/main" id="{6CAC0173-2EB5-41EE-82E4-C76E8E247F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6" name="BExZMRC09W87CY4B73NPZMNH21AH" descr="78CUMI0OVLYJRSDRQ3V2YX812" hidden="1">
          <a:extLst>
            <a:ext uri="{FF2B5EF4-FFF2-40B4-BE49-F238E27FC236}">
              <a16:creationId xmlns:a16="http://schemas.microsoft.com/office/drawing/2014/main" id="{7B1DFFDA-34F8-4D35-8E3C-5F5775623A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137" name="BExZXVFJ4DY4I24AARDT4AMP6EN1" descr="TXSMH2MTH86CYKA26740RQPUC" hidden="1">
          <a:extLst>
            <a:ext uri="{FF2B5EF4-FFF2-40B4-BE49-F238E27FC236}">
              <a16:creationId xmlns:a16="http://schemas.microsoft.com/office/drawing/2014/main" id="{53418930-5EE2-4E4F-B781-18F380F75C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8" name="BExOCUIOFQWUGTBU5ESTW3EYEP5C" descr="9BNF49V0R6VVYPHEVMJ3ABDQZ" hidden="1">
          <a:extLst>
            <a:ext uri="{FF2B5EF4-FFF2-40B4-BE49-F238E27FC236}">
              <a16:creationId xmlns:a16="http://schemas.microsoft.com/office/drawing/2014/main" id="{29B7969A-97FA-44A3-A892-FAFF722D67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39" name="BExU65O9OE4B4MQ2A3OYH13M8BZJ" descr="3INNIMMPDBB0JF37L81M6ID21" hidden="1">
          <a:extLst>
            <a:ext uri="{FF2B5EF4-FFF2-40B4-BE49-F238E27FC236}">
              <a16:creationId xmlns:a16="http://schemas.microsoft.com/office/drawing/2014/main" id="{41543083-5CE9-4DEB-8F15-AFF2B1BC9B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0" name="BExOPRCR0UW7TKXSV5WDTL348FGL" descr="S9JM17GP1802LHN4GT14BJYIC" hidden="1">
          <a:extLst>
            <a:ext uri="{FF2B5EF4-FFF2-40B4-BE49-F238E27FC236}">
              <a16:creationId xmlns:a16="http://schemas.microsoft.com/office/drawing/2014/main" id="{49CE19E5-B440-4A0D-BB88-33C2F12850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1" name="BEx5OESAY2W8SEGI3TSB65EHJ04B" descr="9CN2Y88X8WYV1HWZG1QILY9BK" hidden="1">
          <a:extLst>
            <a:ext uri="{FF2B5EF4-FFF2-40B4-BE49-F238E27FC236}">
              <a16:creationId xmlns:a16="http://schemas.microsoft.com/office/drawing/2014/main" id="{79237F54-601A-4227-AB35-476D9B6A11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2" name="BExGMWEQ2BYRY9BAO5T1X850MJN1" descr="AZ9ST0XDIOP50HSUFO5V31BR0" hidden="1">
          <a:extLst>
            <a:ext uri="{FF2B5EF4-FFF2-40B4-BE49-F238E27FC236}">
              <a16:creationId xmlns:a16="http://schemas.microsoft.com/office/drawing/2014/main" id="{CBE53767-88B2-48B1-8E80-FE0CC253D4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144" name="BExW253QPOZK9KW8BJC3LBXGCG2N" descr="Y5HX37BEUWSN1NEFJKZJXI3SX" hidden="1">
          <a:extLst>
            <a:ext uri="{FF2B5EF4-FFF2-40B4-BE49-F238E27FC236}">
              <a16:creationId xmlns:a16="http://schemas.microsoft.com/office/drawing/2014/main" id="{3DE21402-6576-4E85-98F6-C49383DEEE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5" name="BEx973S463FCQVJ7QDFBUIU0WJ3F" descr="ZQTVYL8DCSADVT0QMRXFLU0TR" hidden="1">
          <a:extLst>
            <a:ext uri="{FF2B5EF4-FFF2-40B4-BE49-F238E27FC236}">
              <a16:creationId xmlns:a16="http://schemas.microsoft.com/office/drawing/2014/main" id="{88C55537-F295-4F85-8D46-26687FC5F8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46" name="BExRZO0PLWWMCLGRH7EH6UXYWGAJ" descr="9D4GQ34QB727H10MA3SSAR2R9" hidden="1">
          <a:extLst>
            <a:ext uri="{FF2B5EF4-FFF2-40B4-BE49-F238E27FC236}">
              <a16:creationId xmlns:a16="http://schemas.microsoft.com/office/drawing/2014/main" id="{5FD78853-601F-4E32-8812-BAB73159CD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7" name="BExBDP6HNAAJUM39SE5G2C8BKNRQ" descr="1TM64TL2QIMYV7WYSV2VLGXY4" hidden="1">
          <a:extLst>
            <a:ext uri="{FF2B5EF4-FFF2-40B4-BE49-F238E27FC236}">
              <a16:creationId xmlns:a16="http://schemas.microsoft.com/office/drawing/2014/main" id="{CEDA203A-CE6F-45C5-B448-32F99AAEF4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8" name="BExQEGJP61DL2NZY6LMBHBZ0J5YT" descr="D6ZNRZJ7EX4GZT9RO8LE0C905" hidden="1">
          <a:extLst>
            <a:ext uri="{FF2B5EF4-FFF2-40B4-BE49-F238E27FC236}">
              <a16:creationId xmlns:a16="http://schemas.microsoft.com/office/drawing/2014/main" id="{8CEFBB60-56E2-4B16-B409-1D1754F0F9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49" name="BExTY1BCS6HZIF6HI5491FGHDVAE" descr="MJ6976KI2UH1IE8M227DUYXMJ" hidden="1">
          <a:extLst>
            <a:ext uri="{FF2B5EF4-FFF2-40B4-BE49-F238E27FC236}">
              <a16:creationId xmlns:a16="http://schemas.microsoft.com/office/drawing/2014/main" id="{7C46F57A-534F-4BD6-BA64-E7AB181EFC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0" name="BEx5FXJGJOT93D0J2IRJ3985IUMI" hidden="1">
          <a:extLst>
            <a:ext uri="{FF2B5EF4-FFF2-40B4-BE49-F238E27FC236}">
              <a16:creationId xmlns:a16="http://schemas.microsoft.com/office/drawing/2014/main" id="{8DC2B53B-A2B6-49BA-A52D-B1385178A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51" name="BExS8T38WLC2R738ZC7BDJQAKJAJ" descr="MRI962L5PB0E0YWXCIBN82VJH" hidden="1">
          <a:extLst>
            <a:ext uri="{FF2B5EF4-FFF2-40B4-BE49-F238E27FC236}">
              <a16:creationId xmlns:a16="http://schemas.microsoft.com/office/drawing/2014/main" id="{5291887F-CC20-4103-93B9-A5544AE773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2" name="BEx5F64BJ6DCM4EJH81D5ZFNPZ0V" descr="7DJ9FILZD2YPS6X1JBP9E76TU" hidden="1">
          <a:extLst>
            <a:ext uri="{FF2B5EF4-FFF2-40B4-BE49-F238E27FC236}">
              <a16:creationId xmlns:a16="http://schemas.microsoft.com/office/drawing/2014/main" id="{71065476-13AD-47DE-93DA-E6C6D5ADE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3" name="BExQEXXHA3EEXR44LT6RKCDWM6ZT" hidden="1">
          <a:extLst>
            <a:ext uri="{FF2B5EF4-FFF2-40B4-BE49-F238E27FC236}">
              <a16:creationId xmlns:a16="http://schemas.microsoft.com/office/drawing/2014/main" id="{FB65A2B3-8759-4092-9E8E-60796797AA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54" name="BEx1X6AMHV6ZK3UJB2BXIJTJHYJU" descr="OALR4L95ELQLZ1Y1LETHM1CS9" hidden="1">
          <a:extLst>
            <a:ext uri="{FF2B5EF4-FFF2-40B4-BE49-F238E27FC236}">
              <a16:creationId xmlns:a16="http://schemas.microsoft.com/office/drawing/2014/main" id="{E6153394-F047-4C04-9C18-093F77CB663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5" name="BEx1QZGQZBAWJ8591VXEIPUOVS7X" descr="MEW27CPIFG44B7E7HEQUUF5QF" hidden="1">
          <a:extLst>
            <a:ext uri="{FF2B5EF4-FFF2-40B4-BE49-F238E27FC236}">
              <a16:creationId xmlns:a16="http://schemas.microsoft.com/office/drawing/2014/main" id="{EFA9BDF3-26F5-43D7-B276-208AD8D17C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6" name="BExMF7LICJLPXSHM63A6EQ79YQKG" descr="U084VZL15IMB1OFRRAY6GVKAE" hidden="1">
          <a:extLst>
            <a:ext uri="{FF2B5EF4-FFF2-40B4-BE49-F238E27FC236}">
              <a16:creationId xmlns:a16="http://schemas.microsoft.com/office/drawing/2014/main" id="{0F7D7A0A-D6DA-4DD3-94D9-377C1EEA301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7" name="BExS343F8GCKP6HTF9Y97L133DX8" descr="ZRF0KB1IYQSNV63CTXT25G67G" hidden="1">
          <a:extLst>
            <a:ext uri="{FF2B5EF4-FFF2-40B4-BE49-F238E27FC236}">
              <a16:creationId xmlns:a16="http://schemas.microsoft.com/office/drawing/2014/main" id="{DEED2995-266E-4F1E-BA36-350C424AB9B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58" name="BExZMRC09W87CY4B73NPZMNH21AH" descr="78CUMI0OVLYJRSDRQ3V2YX812" hidden="1">
          <a:extLst>
            <a:ext uri="{FF2B5EF4-FFF2-40B4-BE49-F238E27FC236}">
              <a16:creationId xmlns:a16="http://schemas.microsoft.com/office/drawing/2014/main" id="{BEC494DD-80C7-4B39-9269-4160890A7C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159" name="BExZXVFJ4DY4I24AARDT4AMP6EN1" descr="TXSMH2MTH86CYKA26740RQPUC" hidden="1">
          <a:extLst>
            <a:ext uri="{FF2B5EF4-FFF2-40B4-BE49-F238E27FC236}">
              <a16:creationId xmlns:a16="http://schemas.microsoft.com/office/drawing/2014/main" id="{78ABC2A1-5CDB-4A69-A726-14221BB97B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0" name="BExOCUIOFQWUGTBU5ESTW3EYEP5C" descr="9BNF49V0R6VVYPHEVMJ3ABDQZ" hidden="1">
          <a:extLst>
            <a:ext uri="{FF2B5EF4-FFF2-40B4-BE49-F238E27FC236}">
              <a16:creationId xmlns:a16="http://schemas.microsoft.com/office/drawing/2014/main" id="{75E51591-FC96-48F6-8151-563DAA6055F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1" name="BExU65O9OE4B4MQ2A3OYH13M8BZJ" descr="3INNIMMPDBB0JF37L81M6ID21" hidden="1">
          <a:extLst>
            <a:ext uri="{FF2B5EF4-FFF2-40B4-BE49-F238E27FC236}">
              <a16:creationId xmlns:a16="http://schemas.microsoft.com/office/drawing/2014/main" id="{8C39EF99-C26D-4B27-A899-AF7F1389DD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2" name="BExOPRCR0UW7TKXSV5WDTL348FGL" descr="S9JM17GP1802LHN4GT14BJYIC" hidden="1">
          <a:extLst>
            <a:ext uri="{FF2B5EF4-FFF2-40B4-BE49-F238E27FC236}">
              <a16:creationId xmlns:a16="http://schemas.microsoft.com/office/drawing/2014/main" id="{FF74000F-C179-4527-902D-86C6017986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3" name="BEx5OESAY2W8SEGI3TSB65EHJ04B" descr="9CN2Y88X8WYV1HWZG1QILY9BK" hidden="1">
          <a:extLst>
            <a:ext uri="{FF2B5EF4-FFF2-40B4-BE49-F238E27FC236}">
              <a16:creationId xmlns:a16="http://schemas.microsoft.com/office/drawing/2014/main" id="{30AF0DF1-C3AF-4A72-9384-8B9676309D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4" name="BExGMWEQ2BYRY9BAO5T1X850MJN1" descr="AZ9ST0XDIOP50HSUFO5V31BR0" hidden="1">
          <a:extLst>
            <a:ext uri="{FF2B5EF4-FFF2-40B4-BE49-F238E27FC236}">
              <a16:creationId xmlns:a16="http://schemas.microsoft.com/office/drawing/2014/main" id="{417B8754-BF14-47AA-AB34-ACAFD4556D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166" name="BExW253QPOZK9KW8BJC3LBXGCG2N" descr="Y5HX37BEUWSN1NEFJKZJXI3SX" hidden="1">
          <a:extLst>
            <a:ext uri="{FF2B5EF4-FFF2-40B4-BE49-F238E27FC236}">
              <a16:creationId xmlns:a16="http://schemas.microsoft.com/office/drawing/2014/main" id="{A611BB25-6541-4DA0-9879-E46C54B0DA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7" name="BEx973S463FCQVJ7QDFBUIU0WJ3F" descr="ZQTVYL8DCSADVT0QMRXFLU0TR" hidden="1">
          <a:extLst>
            <a:ext uri="{FF2B5EF4-FFF2-40B4-BE49-F238E27FC236}">
              <a16:creationId xmlns:a16="http://schemas.microsoft.com/office/drawing/2014/main" id="{208587DC-8361-4E80-85ED-6B191450E1E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68" name="BExRZO0PLWWMCLGRH7EH6UXYWGAJ" descr="9D4GQ34QB727H10MA3SSAR2R9" hidden="1">
          <a:extLst>
            <a:ext uri="{FF2B5EF4-FFF2-40B4-BE49-F238E27FC236}">
              <a16:creationId xmlns:a16="http://schemas.microsoft.com/office/drawing/2014/main" id="{9F782A05-BED4-4BDC-BD67-721DDCDA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69" name="BExBDP6HNAAJUM39SE5G2C8BKNRQ" descr="1TM64TL2QIMYV7WYSV2VLGXY4" hidden="1">
          <a:extLst>
            <a:ext uri="{FF2B5EF4-FFF2-40B4-BE49-F238E27FC236}">
              <a16:creationId xmlns:a16="http://schemas.microsoft.com/office/drawing/2014/main" id="{DB0C802E-C165-45F0-B829-133CCCD869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0" name="BExQEGJP61DL2NZY6LMBHBZ0J5YT" descr="D6ZNRZJ7EX4GZT9RO8LE0C905" hidden="1">
          <a:extLst>
            <a:ext uri="{FF2B5EF4-FFF2-40B4-BE49-F238E27FC236}">
              <a16:creationId xmlns:a16="http://schemas.microsoft.com/office/drawing/2014/main" id="{28F6E7ED-F9ED-45AC-A9A8-AC7CE2EB88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1" name="BExTY1BCS6HZIF6HI5491FGHDVAE" descr="MJ6976KI2UH1IE8M227DUYXMJ" hidden="1">
          <a:extLst>
            <a:ext uri="{FF2B5EF4-FFF2-40B4-BE49-F238E27FC236}">
              <a16:creationId xmlns:a16="http://schemas.microsoft.com/office/drawing/2014/main" id="{6025D229-43C0-4583-9E90-6F23FA93B5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2" name="BEx5FXJGJOT93D0J2IRJ3985IUMI" hidden="1">
          <a:extLst>
            <a:ext uri="{FF2B5EF4-FFF2-40B4-BE49-F238E27FC236}">
              <a16:creationId xmlns:a16="http://schemas.microsoft.com/office/drawing/2014/main" id="{18CA8298-DA41-473B-9450-5DE00FB0E4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173" name="BEx3RTMHAR35NUAAK49TV6NU7EPA" descr="QFXLG4ZCXTRQSJYFCKJ58G9N8" hidden="1">
          <a:extLst>
            <a:ext uri="{FF2B5EF4-FFF2-40B4-BE49-F238E27FC236}">
              <a16:creationId xmlns:a16="http://schemas.microsoft.com/office/drawing/2014/main" id="{B6229E80-48F7-480C-822F-9C252DF443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74" name="BExS8T38WLC2R738ZC7BDJQAKJAJ" descr="MRI962L5PB0E0YWXCIBN82VJH" hidden="1">
          <a:extLst>
            <a:ext uri="{FF2B5EF4-FFF2-40B4-BE49-F238E27FC236}">
              <a16:creationId xmlns:a16="http://schemas.microsoft.com/office/drawing/2014/main" id="{DC2986B7-02B7-460F-A7A7-71C5C548F9D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5" name="BEx5F64BJ6DCM4EJH81D5ZFNPZ0V" descr="7DJ9FILZD2YPS6X1JBP9E76TU" hidden="1">
          <a:extLst>
            <a:ext uri="{FF2B5EF4-FFF2-40B4-BE49-F238E27FC236}">
              <a16:creationId xmlns:a16="http://schemas.microsoft.com/office/drawing/2014/main" id="{DE2AB804-A451-470F-9821-85E83AB72E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6" name="BExQEXXHA3EEXR44LT6RKCDWM6ZT" hidden="1">
          <a:extLst>
            <a:ext uri="{FF2B5EF4-FFF2-40B4-BE49-F238E27FC236}">
              <a16:creationId xmlns:a16="http://schemas.microsoft.com/office/drawing/2014/main" id="{8936B061-4E20-4875-91D4-7D67934A0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177" name="BEx1X6AMHV6ZK3UJB2BXIJTJHYJU" descr="OALR4L95ELQLZ1Y1LETHM1CS9" hidden="1">
          <a:extLst>
            <a:ext uri="{FF2B5EF4-FFF2-40B4-BE49-F238E27FC236}">
              <a16:creationId xmlns:a16="http://schemas.microsoft.com/office/drawing/2014/main" id="{239F3209-AF1F-4FD7-997C-E96DF2FDC37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178" name="BExSDIVCE09QKG3CT52PHCS6ZJ09" descr="9F076L7EQCF2COMMGCQG6BQGU" hidden="1">
          <a:extLst>
            <a:ext uri="{FF2B5EF4-FFF2-40B4-BE49-F238E27FC236}">
              <a16:creationId xmlns:a16="http://schemas.microsoft.com/office/drawing/2014/main" id="{98CC2377-A482-40E0-A350-6B2CDFF3BA8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79" name="BEx1QZGQZBAWJ8591VXEIPUOVS7X" descr="MEW27CPIFG44B7E7HEQUUF5QF" hidden="1">
          <a:extLst>
            <a:ext uri="{FF2B5EF4-FFF2-40B4-BE49-F238E27FC236}">
              <a16:creationId xmlns:a16="http://schemas.microsoft.com/office/drawing/2014/main" id="{FCF60AC2-9DA5-463D-B4A3-55F62E71E7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0" name="BExMF7LICJLPXSHM63A6EQ79YQKG" descr="U084VZL15IMB1OFRRAY6GVKAE" hidden="1">
          <a:extLst>
            <a:ext uri="{FF2B5EF4-FFF2-40B4-BE49-F238E27FC236}">
              <a16:creationId xmlns:a16="http://schemas.microsoft.com/office/drawing/2014/main" id="{41A06634-002D-4F55-9130-FBA25B229B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1" name="BExS343F8GCKP6HTF9Y97L133DX8" descr="ZRF0KB1IYQSNV63CTXT25G67G" hidden="1">
          <a:extLst>
            <a:ext uri="{FF2B5EF4-FFF2-40B4-BE49-F238E27FC236}">
              <a16:creationId xmlns:a16="http://schemas.microsoft.com/office/drawing/2014/main" id="{4A43D0D1-BB87-4BAE-8E7E-585A93F166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2" name="BExZMRC09W87CY4B73NPZMNH21AH" descr="78CUMI0OVLYJRSDRQ3V2YX812" hidden="1">
          <a:extLst>
            <a:ext uri="{FF2B5EF4-FFF2-40B4-BE49-F238E27FC236}">
              <a16:creationId xmlns:a16="http://schemas.microsoft.com/office/drawing/2014/main" id="{E116FDA4-84FB-473E-B871-B173D4500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183" name="BExZXVFJ4DY4I24AARDT4AMP6EN1" descr="TXSMH2MTH86CYKA26740RQPUC" hidden="1">
          <a:extLst>
            <a:ext uri="{FF2B5EF4-FFF2-40B4-BE49-F238E27FC236}">
              <a16:creationId xmlns:a16="http://schemas.microsoft.com/office/drawing/2014/main" id="{164AB70C-AAF2-4090-BB8D-CC39EFE949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4" name="BExOCUIOFQWUGTBU5ESTW3EYEP5C" descr="9BNF49V0R6VVYPHEVMJ3ABDQZ" hidden="1">
          <a:extLst>
            <a:ext uri="{FF2B5EF4-FFF2-40B4-BE49-F238E27FC236}">
              <a16:creationId xmlns:a16="http://schemas.microsoft.com/office/drawing/2014/main" id="{9D8631F4-AD70-4F19-A799-D0E5A1BCC8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5" name="BExU65O9OE4B4MQ2A3OYH13M8BZJ" descr="3INNIMMPDBB0JF37L81M6ID21" hidden="1">
          <a:extLst>
            <a:ext uri="{FF2B5EF4-FFF2-40B4-BE49-F238E27FC236}">
              <a16:creationId xmlns:a16="http://schemas.microsoft.com/office/drawing/2014/main" id="{DB33B8D8-4BC4-4C9D-A34F-8EB0302929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6" name="BExOPRCR0UW7TKXSV5WDTL348FGL" descr="S9JM17GP1802LHN4GT14BJYIC" hidden="1">
          <a:extLst>
            <a:ext uri="{FF2B5EF4-FFF2-40B4-BE49-F238E27FC236}">
              <a16:creationId xmlns:a16="http://schemas.microsoft.com/office/drawing/2014/main" id="{E6A15CCE-A854-4B91-A0D8-345E9BA1C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7" name="BEx5OESAY2W8SEGI3TSB65EHJ04B" descr="9CN2Y88X8WYV1HWZG1QILY9BK" hidden="1">
          <a:extLst>
            <a:ext uri="{FF2B5EF4-FFF2-40B4-BE49-F238E27FC236}">
              <a16:creationId xmlns:a16="http://schemas.microsoft.com/office/drawing/2014/main" id="{FEB49051-858D-4137-ADFC-C6542A6B076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188" name="BExGMWEQ2BYRY9BAO5T1X850MJN1" descr="AZ9ST0XDIOP50HSUFO5V31BR0" hidden="1">
          <a:extLst>
            <a:ext uri="{FF2B5EF4-FFF2-40B4-BE49-F238E27FC236}">
              <a16:creationId xmlns:a16="http://schemas.microsoft.com/office/drawing/2014/main" id="{8C58FC0B-15BA-4705-892B-AF3FA6C85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189" name="BExW253QPOZK9KW8BJC3LBXGCG2N" descr="Y5HX37BEUWSN1NEFJKZJXI3SX" hidden="1">
          <a:extLst>
            <a:ext uri="{FF2B5EF4-FFF2-40B4-BE49-F238E27FC236}">
              <a16:creationId xmlns:a16="http://schemas.microsoft.com/office/drawing/2014/main" id="{81E39C9E-DA80-4214-88B5-7232400B86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0" name="BEx973S463FCQVJ7QDFBUIU0WJ3F" descr="ZQTVYL8DCSADVT0QMRXFLU0TR" hidden="1">
          <a:extLst>
            <a:ext uri="{FF2B5EF4-FFF2-40B4-BE49-F238E27FC236}">
              <a16:creationId xmlns:a16="http://schemas.microsoft.com/office/drawing/2014/main" id="{9CF96937-EBDC-4284-AF9C-8A6C8DD313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1" name="BEx5FXJGJOT93D0J2IRJ3985IUMI" hidden="1">
          <a:extLst>
            <a:ext uri="{FF2B5EF4-FFF2-40B4-BE49-F238E27FC236}">
              <a16:creationId xmlns:a16="http://schemas.microsoft.com/office/drawing/2014/main" id="{4154124F-F3E3-413B-96CF-ADF870689E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192" name="BExS8T38WLC2R738ZC7BDJQAKJAJ" descr="MRI962L5PB0E0YWXCIBN82VJH" hidden="1">
          <a:extLst>
            <a:ext uri="{FF2B5EF4-FFF2-40B4-BE49-F238E27FC236}">
              <a16:creationId xmlns:a16="http://schemas.microsoft.com/office/drawing/2014/main" id="{61137F7E-BD59-4B7A-A108-9F294BBEF9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3" name="BEx5F64BJ6DCM4EJH81D5ZFNPZ0V" descr="7DJ9FILZD2YPS6X1JBP9E76TU" hidden="1">
          <a:extLst>
            <a:ext uri="{FF2B5EF4-FFF2-40B4-BE49-F238E27FC236}">
              <a16:creationId xmlns:a16="http://schemas.microsoft.com/office/drawing/2014/main" id="{9E95EC5E-EFED-4347-9170-2C74CF48D6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4" name="BExQEXXHA3EEXR44LT6RKCDWM6ZT" hidden="1">
          <a:extLst>
            <a:ext uri="{FF2B5EF4-FFF2-40B4-BE49-F238E27FC236}">
              <a16:creationId xmlns:a16="http://schemas.microsoft.com/office/drawing/2014/main" id="{2F1D77FC-B5BE-483F-B914-11802E10CF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5" name="BExU65O9OE4B4MQ2A3OYH13M8BZJ" descr="3INNIMMPDBB0JF37L81M6ID21" hidden="1">
          <a:extLst>
            <a:ext uri="{FF2B5EF4-FFF2-40B4-BE49-F238E27FC236}">
              <a16:creationId xmlns:a16="http://schemas.microsoft.com/office/drawing/2014/main" id="{116A9474-0AC2-4412-B0B5-51064705E1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6" name="BExOPRCR0UW7TKXSV5WDTL348FGL" descr="S9JM17GP1802LHN4GT14BJYIC" hidden="1">
          <a:extLst>
            <a:ext uri="{FF2B5EF4-FFF2-40B4-BE49-F238E27FC236}">
              <a16:creationId xmlns:a16="http://schemas.microsoft.com/office/drawing/2014/main" id="{A99BFB83-0796-45DA-A400-42451A4A3B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7" name="BEx5OESAY2W8SEGI3TSB65EHJ04B" descr="9CN2Y88X8WYV1HWZG1QILY9BK" hidden="1">
          <a:extLst>
            <a:ext uri="{FF2B5EF4-FFF2-40B4-BE49-F238E27FC236}">
              <a16:creationId xmlns:a16="http://schemas.microsoft.com/office/drawing/2014/main" id="{50405991-993B-4103-B6B6-1A4ED5BA4A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198" name="BExGMWEQ2BYRY9BAO5T1X850MJN1" descr="AZ9ST0XDIOP50HSUFO5V31BR0" hidden="1">
          <a:extLst>
            <a:ext uri="{FF2B5EF4-FFF2-40B4-BE49-F238E27FC236}">
              <a16:creationId xmlns:a16="http://schemas.microsoft.com/office/drawing/2014/main" id="{F603BB9D-E3A8-4221-86DA-AEE20AD040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199" name="BExW253QPOZK9KW8BJC3LBXGCG2N" descr="Y5HX37BEUWSN1NEFJKZJXI3SX" hidden="1">
          <a:extLst>
            <a:ext uri="{FF2B5EF4-FFF2-40B4-BE49-F238E27FC236}">
              <a16:creationId xmlns:a16="http://schemas.microsoft.com/office/drawing/2014/main" id="{30FF2B7C-04CC-4A38-A764-08F6BFC15C4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0" name="BEx973S463FCQVJ7QDFBUIU0WJ3F" descr="ZQTVYL8DCSADVT0QMRXFLU0TR" hidden="1">
          <a:extLst>
            <a:ext uri="{FF2B5EF4-FFF2-40B4-BE49-F238E27FC236}">
              <a16:creationId xmlns:a16="http://schemas.microsoft.com/office/drawing/2014/main" id="{6AF82DDB-5E2D-434A-8D27-A3BF7EEF7EB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01" name="BExRZO0PLWWMCLGRH7EH6UXYWGAJ" descr="9D4GQ34QB727H10MA3SSAR2R9" hidden="1">
          <a:extLst>
            <a:ext uri="{FF2B5EF4-FFF2-40B4-BE49-F238E27FC236}">
              <a16:creationId xmlns:a16="http://schemas.microsoft.com/office/drawing/2014/main" id="{2D89210A-A96B-470F-9FEB-9E48A33B8F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2" name="BExBDP6HNAAJUM39SE5G2C8BKNRQ" descr="1TM64TL2QIMYV7WYSV2VLGXY4" hidden="1">
          <a:extLst>
            <a:ext uri="{FF2B5EF4-FFF2-40B4-BE49-F238E27FC236}">
              <a16:creationId xmlns:a16="http://schemas.microsoft.com/office/drawing/2014/main" id="{6DC3D4FC-EC43-48A6-8811-96367A4D3C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3" name="BExQEGJP61DL2NZY6LMBHBZ0J5YT" descr="D6ZNRZJ7EX4GZT9RO8LE0C905" hidden="1">
          <a:extLst>
            <a:ext uri="{FF2B5EF4-FFF2-40B4-BE49-F238E27FC236}">
              <a16:creationId xmlns:a16="http://schemas.microsoft.com/office/drawing/2014/main" id="{5E6A7743-3015-4832-B486-0EF793B648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4" name="BExTY1BCS6HZIF6HI5491FGHDVAE" descr="MJ6976KI2UH1IE8M227DUYXMJ" hidden="1">
          <a:extLst>
            <a:ext uri="{FF2B5EF4-FFF2-40B4-BE49-F238E27FC236}">
              <a16:creationId xmlns:a16="http://schemas.microsoft.com/office/drawing/2014/main" id="{DC4FB016-77D5-479A-944D-C2D636EA42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5" name="BEx5FXJGJOT93D0J2IRJ3985IUMI" hidden="1">
          <a:extLst>
            <a:ext uri="{FF2B5EF4-FFF2-40B4-BE49-F238E27FC236}">
              <a16:creationId xmlns:a16="http://schemas.microsoft.com/office/drawing/2014/main" id="{A46F8323-DDD4-4A58-A5A8-D865D29B56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06" name="BExS8T38WLC2R738ZC7BDJQAKJAJ" descr="MRI962L5PB0E0YWXCIBN82VJH" hidden="1">
          <a:extLst>
            <a:ext uri="{FF2B5EF4-FFF2-40B4-BE49-F238E27FC236}">
              <a16:creationId xmlns:a16="http://schemas.microsoft.com/office/drawing/2014/main" id="{EF73EB98-A10A-46C1-BCD4-391BAA6527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7" name="BEx5F64BJ6DCM4EJH81D5ZFNPZ0V" descr="7DJ9FILZD2YPS6X1JBP9E76TU" hidden="1">
          <a:extLst>
            <a:ext uri="{FF2B5EF4-FFF2-40B4-BE49-F238E27FC236}">
              <a16:creationId xmlns:a16="http://schemas.microsoft.com/office/drawing/2014/main" id="{CBFCF66E-FD1D-4945-8A35-2F86413DC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08" name="BExQEXXHA3EEXR44LT6RKCDWM6ZT" hidden="1">
          <a:extLst>
            <a:ext uri="{FF2B5EF4-FFF2-40B4-BE49-F238E27FC236}">
              <a16:creationId xmlns:a16="http://schemas.microsoft.com/office/drawing/2014/main" id="{567E0E1F-8858-4AD7-B78D-26744FB543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09" name="BEx1X6AMHV6ZK3UJB2BXIJTJHYJU" descr="OALR4L95ELQLZ1Y1LETHM1CS9" hidden="1">
          <a:extLst>
            <a:ext uri="{FF2B5EF4-FFF2-40B4-BE49-F238E27FC236}">
              <a16:creationId xmlns:a16="http://schemas.microsoft.com/office/drawing/2014/main" id="{0BE5B478-EA0E-42C3-819D-3C4D2DD0AC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0" name="BEx1QZGQZBAWJ8591VXEIPUOVS7X" descr="MEW27CPIFG44B7E7HEQUUF5QF" hidden="1">
          <a:extLst>
            <a:ext uri="{FF2B5EF4-FFF2-40B4-BE49-F238E27FC236}">
              <a16:creationId xmlns:a16="http://schemas.microsoft.com/office/drawing/2014/main" id="{55169FA3-31AC-4D31-87A9-A92DC21743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1" name="BExMF7LICJLPXSHM63A6EQ79YQKG" descr="U084VZL15IMB1OFRRAY6GVKAE" hidden="1">
          <a:extLst>
            <a:ext uri="{FF2B5EF4-FFF2-40B4-BE49-F238E27FC236}">
              <a16:creationId xmlns:a16="http://schemas.microsoft.com/office/drawing/2014/main" id="{0F43921F-A2AC-4074-8C5C-A746C68A15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2" name="BExS343F8GCKP6HTF9Y97L133DX8" descr="ZRF0KB1IYQSNV63CTXT25G67G" hidden="1">
          <a:extLst>
            <a:ext uri="{FF2B5EF4-FFF2-40B4-BE49-F238E27FC236}">
              <a16:creationId xmlns:a16="http://schemas.microsoft.com/office/drawing/2014/main" id="{BF6001C2-7435-4602-ADE7-82C9F0B778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3" name="BExZMRC09W87CY4B73NPZMNH21AH" descr="78CUMI0OVLYJRSDRQ3V2YX812" hidden="1">
          <a:extLst>
            <a:ext uri="{FF2B5EF4-FFF2-40B4-BE49-F238E27FC236}">
              <a16:creationId xmlns:a16="http://schemas.microsoft.com/office/drawing/2014/main" id="{8E42E54D-E50C-4E40-B37E-3963AD2A9B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214" name="BExZXVFJ4DY4I24AARDT4AMP6EN1" descr="TXSMH2MTH86CYKA26740RQPUC" hidden="1">
          <a:extLst>
            <a:ext uri="{FF2B5EF4-FFF2-40B4-BE49-F238E27FC236}">
              <a16:creationId xmlns:a16="http://schemas.microsoft.com/office/drawing/2014/main" id="{23CB7B4B-B184-4F38-84FF-0E33A95B1F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5" name="BExOCUIOFQWUGTBU5ESTW3EYEP5C" descr="9BNF49V0R6VVYPHEVMJ3ABDQZ" hidden="1">
          <a:extLst>
            <a:ext uri="{FF2B5EF4-FFF2-40B4-BE49-F238E27FC236}">
              <a16:creationId xmlns:a16="http://schemas.microsoft.com/office/drawing/2014/main" id="{554822A5-9E43-42CA-ADB8-5B0E003740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6" name="BExU65O9OE4B4MQ2A3OYH13M8BZJ" descr="3INNIMMPDBB0JF37L81M6ID21" hidden="1">
          <a:extLst>
            <a:ext uri="{FF2B5EF4-FFF2-40B4-BE49-F238E27FC236}">
              <a16:creationId xmlns:a16="http://schemas.microsoft.com/office/drawing/2014/main" id="{864EA04A-3C58-4D88-84B4-8116C5C69E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7" name="BExOPRCR0UW7TKXSV5WDTL348FGL" descr="S9JM17GP1802LHN4GT14BJYIC" hidden="1">
          <a:extLst>
            <a:ext uri="{FF2B5EF4-FFF2-40B4-BE49-F238E27FC236}">
              <a16:creationId xmlns:a16="http://schemas.microsoft.com/office/drawing/2014/main" id="{E0397E17-BF8A-4568-8F43-2E5E4C2183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8" name="BEx5OESAY2W8SEGI3TSB65EHJ04B" descr="9CN2Y88X8WYV1HWZG1QILY9BK" hidden="1">
          <a:extLst>
            <a:ext uri="{FF2B5EF4-FFF2-40B4-BE49-F238E27FC236}">
              <a16:creationId xmlns:a16="http://schemas.microsoft.com/office/drawing/2014/main" id="{159C6E6C-9021-4EEB-B6E1-86B8EDFE77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19" name="BExGMWEQ2BYRY9BAO5T1X850MJN1" descr="AZ9ST0XDIOP50HSUFO5V31BR0" hidden="1">
          <a:extLst>
            <a:ext uri="{FF2B5EF4-FFF2-40B4-BE49-F238E27FC236}">
              <a16:creationId xmlns:a16="http://schemas.microsoft.com/office/drawing/2014/main" id="{F8F6912E-FBA2-4694-9099-621AB058CB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220" name="BExW253QPOZK9KW8BJC3LBXGCG2N" descr="Y5HX37BEUWSN1NEFJKZJXI3SX" hidden="1">
          <a:extLst>
            <a:ext uri="{FF2B5EF4-FFF2-40B4-BE49-F238E27FC236}">
              <a16:creationId xmlns:a16="http://schemas.microsoft.com/office/drawing/2014/main" id="{BA238B53-C9CD-4E56-AF18-E5771717D6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1" name="BEx973S463FCQVJ7QDFBUIU0WJ3F" descr="ZQTVYL8DCSADVT0QMRXFLU0TR" hidden="1">
          <a:extLst>
            <a:ext uri="{FF2B5EF4-FFF2-40B4-BE49-F238E27FC236}">
              <a16:creationId xmlns:a16="http://schemas.microsoft.com/office/drawing/2014/main" id="{B8F85AE4-FAE6-4F1B-83B2-D10E4BE8EA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22" name="BExRZO0PLWWMCLGRH7EH6UXYWGAJ" descr="9D4GQ34QB727H10MA3SSAR2R9" hidden="1">
          <a:extLst>
            <a:ext uri="{FF2B5EF4-FFF2-40B4-BE49-F238E27FC236}">
              <a16:creationId xmlns:a16="http://schemas.microsoft.com/office/drawing/2014/main" id="{1631F8F7-343F-4659-8649-1CB3AEEA23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3" name="BExBDP6HNAAJUM39SE5G2C8BKNRQ" descr="1TM64TL2QIMYV7WYSV2VLGXY4" hidden="1">
          <a:extLst>
            <a:ext uri="{FF2B5EF4-FFF2-40B4-BE49-F238E27FC236}">
              <a16:creationId xmlns:a16="http://schemas.microsoft.com/office/drawing/2014/main" id="{402549CE-32A2-4627-8437-33DAAF76502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4" name="BExQEGJP61DL2NZY6LMBHBZ0J5YT" descr="D6ZNRZJ7EX4GZT9RO8LE0C905" hidden="1">
          <a:extLst>
            <a:ext uri="{FF2B5EF4-FFF2-40B4-BE49-F238E27FC236}">
              <a16:creationId xmlns:a16="http://schemas.microsoft.com/office/drawing/2014/main" id="{8D13AC56-9B98-4720-94FA-B3B281E6F1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5" name="BExTY1BCS6HZIF6HI5491FGHDVAE" descr="MJ6976KI2UH1IE8M227DUYXMJ" hidden="1">
          <a:extLst>
            <a:ext uri="{FF2B5EF4-FFF2-40B4-BE49-F238E27FC236}">
              <a16:creationId xmlns:a16="http://schemas.microsoft.com/office/drawing/2014/main" id="{0903B39F-F371-4DEA-A29F-BB6DD036F50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6" name="BEx5FXJGJOT93D0J2IRJ3985IUMI" hidden="1">
          <a:extLst>
            <a:ext uri="{FF2B5EF4-FFF2-40B4-BE49-F238E27FC236}">
              <a16:creationId xmlns:a16="http://schemas.microsoft.com/office/drawing/2014/main" id="{F5B097F4-41D3-4805-B841-37D400E008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27" name="BExS8T38WLC2R738ZC7BDJQAKJAJ" descr="MRI962L5PB0E0YWXCIBN82VJH" hidden="1">
          <a:extLst>
            <a:ext uri="{FF2B5EF4-FFF2-40B4-BE49-F238E27FC236}">
              <a16:creationId xmlns:a16="http://schemas.microsoft.com/office/drawing/2014/main" id="{4FA640E4-4067-442B-A53E-1093D930C6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8" name="BEx5F64BJ6DCM4EJH81D5ZFNPZ0V" descr="7DJ9FILZD2YPS6X1JBP9E76TU" hidden="1">
          <a:extLst>
            <a:ext uri="{FF2B5EF4-FFF2-40B4-BE49-F238E27FC236}">
              <a16:creationId xmlns:a16="http://schemas.microsoft.com/office/drawing/2014/main" id="{19A82A07-B3B6-40A4-8E70-FC9C9E6170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29" name="BExQEXXHA3EEXR44LT6RKCDWM6ZT" hidden="1">
          <a:extLst>
            <a:ext uri="{FF2B5EF4-FFF2-40B4-BE49-F238E27FC236}">
              <a16:creationId xmlns:a16="http://schemas.microsoft.com/office/drawing/2014/main" id="{9F7633C3-E901-4F68-A95C-D6333C16E1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30" name="BEx1X6AMHV6ZK3UJB2BXIJTJHYJU" descr="OALR4L95ELQLZ1Y1LETHM1CS9" hidden="1">
          <a:extLst>
            <a:ext uri="{FF2B5EF4-FFF2-40B4-BE49-F238E27FC236}">
              <a16:creationId xmlns:a16="http://schemas.microsoft.com/office/drawing/2014/main" id="{3F5093E5-AD75-48B9-BD8C-8124FB637A4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1" name="BEx1QZGQZBAWJ8591VXEIPUOVS7X" descr="MEW27CPIFG44B7E7HEQUUF5QF" hidden="1">
          <a:extLst>
            <a:ext uri="{FF2B5EF4-FFF2-40B4-BE49-F238E27FC236}">
              <a16:creationId xmlns:a16="http://schemas.microsoft.com/office/drawing/2014/main" id="{5CA42748-AD05-4D14-B128-F6BBF5B741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2" name="BExMF7LICJLPXSHM63A6EQ79YQKG" descr="U084VZL15IMB1OFRRAY6GVKAE" hidden="1">
          <a:extLst>
            <a:ext uri="{FF2B5EF4-FFF2-40B4-BE49-F238E27FC236}">
              <a16:creationId xmlns:a16="http://schemas.microsoft.com/office/drawing/2014/main" id="{1E02B024-53E8-4E29-ADB8-4D18D7E599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3" name="BExS343F8GCKP6HTF9Y97L133DX8" descr="ZRF0KB1IYQSNV63CTXT25G67G" hidden="1">
          <a:extLst>
            <a:ext uri="{FF2B5EF4-FFF2-40B4-BE49-F238E27FC236}">
              <a16:creationId xmlns:a16="http://schemas.microsoft.com/office/drawing/2014/main" id="{0F1D0713-90FE-46DB-B584-AEB7660FBB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4" name="BExZMRC09W87CY4B73NPZMNH21AH" descr="78CUMI0OVLYJRSDRQ3V2YX812" hidden="1">
          <a:extLst>
            <a:ext uri="{FF2B5EF4-FFF2-40B4-BE49-F238E27FC236}">
              <a16:creationId xmlns:a16="http://schemas.microsoft.com/office/drawing/2014/main" id="{8D92DA6E-E5EC-4C85-AF3E-DAC46CC1B7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235" name="BExZXVFJ4DY4I24AARDT4AMP6EN1" descr="TXSMH2MTH86CYKA26740RQPUC" hidden="1">
          <a:extLst>
            <a:ext uri="{FF2B5EF4-FFF2-40B4-BE49-F238E27FC236}">
              <a16:creationId xmlns:a16="http://schemas.microsoft.com/office/drawing/2014/main" id="{85E56307-2BBF-4B80-BB2F-93DB9F6F5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6" name="BExOCUIOFQWUGTBU5ESTW3EYEP5C" descr="9BNF49V0R6VVYPHEVMJ3ABDQZ" hidden="1">
          <a:extLst>
            <a:ext uri="{FF2B5EF4-FFF2-40B4-BE49-F238E27FC236}">
              <a16:creationId xmlns:a16="http://schemas.microsoft.com/office/drawing/2014/main" id="{C400178B-0F90-4263-BCF9-967F888A2A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7" name="BExU65O9OE4B4MQ2A3OYH13M8BZJ" descr="3INNIMMPDBB0JF37L81M6ID21" hidden="1">
          <a:extLst>
            <a:ext uri="{FF2B5EF4-FFF2-40B4-BE49-F238E27FC236}">
              <a16:creationId xmlns:a16="http://schemas.microsoft.com/office/drawing/2014/main" id="{DF863514-E9AB-4413-AEFE-3B2F1086C8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8" name="BExOPRCR0UW7TKXSV5WDTL348FGL" descr="S9JM17GP1802LHN4GT14BJYIC" hidden="1">
          <a:extLst>
            <a:ext uri="{FF2B5EF4-FFF2-40B4-BE49-F238E27FC236}">
              <a16:creationId xmlns:a16="http://schemas.microsoft.com/office/drawing/2014/main" id="{5A4F2EC9-0B3D-4505-8C71-962206B0C6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39" name="BEx5OESAY2W8SEGI3TSB65EHJ04B" descr="9CN2Y88X8WYV1HWZG1QILY9BK" hidden="1">
          <a:extLst>
            <a:ext uri="{FF2B5EF4-FFF2-40B4-BE49-F238E27FC236}">
              <a16:creationId xmlns:a16="http://schemas.microsoft.com/office/drawing/2014/main" id="{7FA8A540-C36A-41CF-A891-D7B4300383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0" name="BExGMWEQ2BYRY9BAO5T1X850MJN1" descr="AZ9ST0XDIOP50HSUFO5V31BR0" hidden="1">
          <a:extLst>
            <a:ext uri="{FF2B5EF4-FFF2-40B4-BE49-F238E27FC236}">
              <a16:creationId xmlns:a16="http://schemas.microsoft.com/office/drawing/2014/main" id="{2A325B29-A4C3-4993-BB39-74F4E23F79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242" name="BExW253QPOZK9KW8BJC3LBXGCG2N" descr="Y5HX37BEUWSN1NEFJKZJXI3SX" hidden="1">
          <a:extLst>
            <a:ext uri="{FF2B5EF4-FFF2-40B4-BE49-F238E27FC236}">
              <a16:creationId xmlns:a16="http://schemas.microsoft.com/office/drawing/2014/main" id="{61A5A3D8-3E54-4FBF-85C3-CA21C242D4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3" name="BEx973S463FCQVJ7QDFBUIU0WJ3F" descr="ZQTVYL8DCSADVT0QMRXFLU0TR" hidden="1">
          <a:extLst>
            <a:ext uri="{FF2B5EF4-FFF2-40B4-BE49-F238E27FC236}">
              <a16:creationId xmlns:a16="http://schemas.microsoft.com/office/drawing/2014/main" id="{DC17F5FD-76E9-40B7-BD35-805F65B280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44" name="BExRZO0PLWWMCLGRH7EH6UXYWGAJ" descr="9D4GQ34QB727H10MA3SSAR2R9" hidden="1">
          <a:extLst>
            <a:ext uri="{FF2B5EF4-FFF2-40B4-BE49-F238E27FC236}">
              <a16:creationId xmlns:a16="http://schemas.microsoft.com/office/drawing/2014/main" id="{446ACDB9-0A74-4817-B92F-C0999D1DE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5" name="BExBDP6HNAAJUM39SE5G2C8BKNRQ" descr="1TM64TL2QIMYV7WYSV2VLGXY4" hidden="1">
          <a:extLst>
            <a:ext uri="{FF2B5EF4-FFF2-40B4-BE49-F238E27FC236}">
              <a16:creationId xmlns:a16="http://schemas.microsoft.com/office/drawing/2014/main" id="{36A91435-CE20-4BBE-8F65-5A66FB4D0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6" name="BExQEGJP61DL2NZY6LMBHBZ0J5YT" descr="D6ZNRZJ7EX4GZT9RO8LE0C905" hidden="1">
          <a:extLst>
            <a:ext uri="{FF2B5EF4-FFF2-40B4-BE49-F238E27FC236}">
              <a16:creationId xmlns:a16="http://schemas.microsoft.com/office/drawing/2014/main" id="{F55AB715-322D-4DF5-B044-D1C85D710A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7" name="BExTY1BCS6HZIF6HI5491FGHDVAE" descr="MJ6976KI2UH1IE8M227DUYXMJ" hidden="1">
          <a:extLst>
            <a:ext uri="{FF2B5EF4-FFF2-40B4-BE49-F238E27FC236}">
              <a16:creationId xmlns:a16="http://schemas.microsoft.com/office/drawing/2014/main" id="{81AF8F31-6A64-4717-A0F5-162C20FC50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48" name="BEx5FXJGJOT93D0J2IRJ3985IUMI" hidden="1">
          <a:extLst>
            <a:ext uri="{FF2B5EF4-FFF2-40B4-BE49-F238E27FC236}">
              <a16:creationId xmlns:a16="http://schemas.microsoft.com/office/drawing/2014/main" id="{8B62823E-F102-41D4-B0B9-3F7B3BBAA9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249" name="BEx3RTMHAR35NUAAK49TV6NU7EPA" descr="QFXLG4ZCXTRQSJYFCKJ58G9N8" hidden="1">
          <a:extLst>
            <a:ext uri="{FF2B5EF4-FFF2-40B4-BE49-F238E27FC236}">
              <a16:creationId xmlns:a16="http://schemas.microsoft.com/office/drawing/2014/main" id="{8884EFE7-F019-4729-98A8-E0E8C58884C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50" name="BExS8T38WLC2R738ZC7BDJQAKJAJ" descr="MRI962L5PB0E0YWXCIBN82VJH" hidden="1">
          <a:extLst>
            <a:ext uri="{FF2B5EF4-FFF2-40B4-BE49-F238E27FC236}">
              <a16:creationId xmlns:a16="http://schemas.microsoft.com/office/drawing/2014/main" id="{1B26A138-3D45-42FE-8F1F-C9A8143990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1" name="BEx5F64BJ6DCM4EJH81D5ZFNPZ0V" descr="7DJ9FILZD2YPS6X1JBP9E76TU" hidden="1">
          <a:extLst>
            <a:ext uri="{FF2B5EF4-FFF2-40B4-BE49-F238E27FC236}">
              <a16:creationId xmlns:a16="http://schemas.microsoft.com/office/drawing/2014/main" id="{AC6CB499-331F-4D1C-AD0B-948C2125E6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2" name="BExQEXXHA3EEXR44LT6RKCDWM6ZT" hidden="1">
          <a:extLst>
            <a:ext uri="{FF2B5EF4-FFF2-40B4-BE49-F238E27FC236}">
              <a16:creationId xmlns:a16="http://schemas.microsoft.com/office/drawing/2014/main" id="{071262DB-9F61-4EDD-B5B0-AD5CAFB568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53" name="BEx1X6AMHV6ZK3UJB2BXIJTJHYJU" descr="OALR4L95ELQLZ1Y1LETHM1CS9" hidden="1">
          <a:extLst>
            <a:ext uri="{FF2B5EF4-FFF2-40B4-BE49-F238E27FC236}">
              <a16:creationId xmlns:a16="http://schemas.microsoft.com/office/drawing/2014/main" id="{CEC41976-11DC-4D4D-AD57-6E0FDAFD57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254" name="BExSDIVCE09QKG3CT52PHCS6ZJ09" descr="9F076L7EQCF2COMMGCQG6BQGU" hidden="1">
          <a:extLst>
            <a:ext uri="{FF2B5EF4-FFF2-40B4-BE49-F238E27FC236}">
              <a16:creationId xmlns:a16="http://schemas.microsoft.com/office/drawing/2014/main" id="{1DFAC3B1-7385-4AD3-AC35-E85A325257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5" name="BEx1QZGQZBAWJ8591VXEIPUOVS7X" descr="MEW27CPIFG44B7E7HEQUUF5QF" hidden="1">
          <a:extLst>
            <a:ext uri="{FF2B5EF4-FFF2-40B4-BE49-F238E27FC236}">
              <a16:creationId xmlns:a16="http://schemas.microsoft.com/office/drawing/2014/main" id="{E1952B83-8D08-46CA-BDB7-55A06472E4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6" name="BExMF7LICJLPXSHM63A6EQ79YQKG" descr="U084VZL15IMB1OFRRAY6GVKAE" hidden="1">
          <a:extLst>
            <a:ext uri="{FF2B5EF4-FFF2-40B4-BE49-F238E27FC236}">
              <a16:creationId xmlns:a16="http://schemas.microsoft.com/office/drawing/2014/main" id="{BBF400AE-DE0F-4219-913F-3BC80B2903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7" name="BExS343F8GCKP6HTF9Y97L133DX8" descr="ZRF0KB1IYQSNV63CTXT25G67G" hidden="1">
          <a:extLst>
            <a:ext uri="{FF2B5EF4-FFF2-40B4-BE49-F238E27FC236}">
              <a16:creationId xmlns:a16="http://schemas.microsoft.com/office/drawing/2014/main" id="{B559B308-6992-4795-8450-C2140A80D5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58" name="BExZMRC09W87CY4B73NPZMNH21AH" descr="78CUMI0OVLYJRSDRQ3V2YX812" hidden="1">
          <a:extLst>
            <a:ext uri="{FF2B5EF4-FFF2-40B4-BE49-F238E27FC236}">
              <a16:creationId xmlns:a16="http://schemas.microsoft.com/office/drawing/2014/main" id="{10EF82BA-91E8-4A58-AC49-A35980F1572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259" name="BExZXVFJ4DY4I24AARDT4AMP6EN1" descr="TXSMH2MTH86CYKA26740RQPUC" hidden="1">
          <a:extLst>
            <a:ext uri="{FF2B5EF4-FFF2-40B4-BE49-F238E27FC236}">
              <a16:creationId xmlns:a16="http://schemas.microsoft.com/office/drawing/2014/main" id="{4770DE72-C620-47AD-B1DE-232BE9187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0" name="BExOCUIOFQWUGTBU5ESTW3EYEP5C" descr="9BNF49V0R6VVYPHEVMJ3ABDQZ" hidden="1">
          <a:extLst>
            <a:ext uri="{FF2B5EF4-FFF2-40B4-BE49-F238E27FC236}">
              <a16:creationId xmlns:a16="http://schemas.microsoft.com/office/drawing/2014/main" id="{70D20653-0A79-4A23-BAE6-7B06C109E0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1" name="BExU65O9OE4B4MQ2A3OYH13M8BZJ" descr="3INNIMMPDBB0JF37L81M6ID21" hidden="1">
          <a:extLst>
            <a:ext uri="{FF2B5EF4-FFF2-40B4-BE49-F238E27FC236}">
              <a16:creationId xmlns:a16="http://schemas.microsoft.com/office/drawing/2014/main" id="{F9CE417A-FEF3-4B17-9FEA-39261AAEA3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2" name="BExOPRCR0UW7TKXSV5WDTL348FGL" descr="S9JM17GP1802LHN4GT14BJYIC" hidden="1">
          <a:extLst>
            <a:ext uri="{FF2B5EF4-FFF2-40B4-BE49-F238E27FC236}">
              <a16:creationId xmlns:a16="http://schemas.microsoft.com/office/drawing/2014/main" id="{CA193124-9D3E-42D4-B55C-7EF48740F0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3" name="BEx5OESAY2W8SEGI3TSB65EHJ04B" descr="9CN2Y88X8WYV1HWZG1QILY9BK" hidden="1">
          <a:extLst>
            <a:ext uri="{FF2B5EF4-FFF2-40B4-BE49-F238E27FC236}">
              <a16:creationId xmlns:a16="http://schemas.microsoft.com/office/drawing/2014/main" id="{A2E2EE2A-03EB-49C2-8134-C666D66E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4" name="BExGMWEQ2BYRY9BAO5T1X850MJN1" descr="AZ9ST0XDIOP50HSUFO5V31BR0" hidden="1">
          <a:extLst>
            <a:ext uri="{FF2B5EF4-FFF2-40B4-BE49-F238E27FC236}">
              <a16:creationId xmlns:a16="http://schemas.microsoft.com/office/drawing/2014/main" id="{82942030-CE6E-402A-910D-04686A1C10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265" name="BExW253QPOZK9KW8BJC3LBXGCG2N" descr="Y5HX37BEUWSN1NEFJKZJXI3SX" hidden="1">
          <a:extLst>
            <a:ext uri="{FF2B5EF4-FFF2-40B4-BE49-F238E27FC236}">
              <a16:creationId xmlns:a16="http://schemas.microsoft.com/office/drawing/2014/main" id="{0D664A0E-104E-425B-8C9E-DA9E05AFB1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6" name="BEx973S463FCQVJ7QDFBUIU0WJ3F" descr="ZQTVYL8DCSADVT0QMRXFLU0TR" hidden="1">
          <a:extLst>
            <a:ext uri="{FF2B5EF4-FFF2-40B4-BE49-F238E27FC236}">
              <a16:creationId xmlns:a16="http://schemas.microsoft.com/office/drawing/2014/main" id="{0759E83B-A13F-49DF-8587-5796156250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67" name="BExRZO0PLWWMCLGRH7EH6UXYWGAJ" descr="9D4GQ34QB727H10MA3SSAR2R9" hidden="1">
          <a:extLst>
            <a:ext uri="{FF2B5EF4-FFF2-40B4-BE49-F238E27FC236}">
              <a16:creationId xmlns:a16="http://schemas.microsoft.com/office/drawing/2014/main" id="{D4D2FBF9-8722-4DAD-A73C-E9B4AFCC3F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8" name="BExBDP6HNAAJUM39SE5G2C8BKNRQ" descr="1TM64TL2QIMYV7WYSV2VLGXY4" hidden="1">
          <a:extLst>
            <a:ext uri="{FF2B5EF4-FFF2-40B4-BE49-F238E27FC236}">
              <a16:creationId xmlns:a16="http://schemas.microsoft.com/office/drawing/2014/main" id="{D35F8C26-0764-4AA8-8B2D-92C2320CFD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69" name="BExQEGJP61DL2NZY6LMBHBZ0J5YT" descr="D6ZNRZJ7EX4GZT9RO8LE0C905" hidden="1">
          <a:extLst>
            <a:ext uri="{FF2B5EF4-FFF2-40B4-BE49-F238E27FC236}">
              <a16:creationId xmlns:a16="http://schemas.microsoft.com/office/drawing/2014/main" id="{5E2F3404-CCBA-49A1-9ED3-E8F2535B4B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0" name="BExTY1BCS6HZIF6HI5491FGHDVAE" descr="MJ6976KI2UH1IE8M227DUYXMJ" hidden="1">
          <a:extLst>
            <a:ext uri="{FF2B5EF4-FFF2-40B4-BE49-F238E27FC236}">
              <a16:creationId xmlns:a16="http://schemas.microsoft.com/office/drawing/2014/main" id="{17380ABF-CDEB-4935-9910-B361CB9178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1" name="BEx5FXJGJOT93D0J2IRJ3985IUMI" hidden="1">
          <a:extLst>
            <a:ext uri="{FF2B5EF4-FFF2-40B4-BE49-F238E27FC236}">
              <a16:creationId xmlns:a16="http://schemas.microsoft.com/office/drawing/2014/main" id="{CF6FAFC8-54B9-401B-BAA8-ADD73B38F6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272" name="BEx3RTMHAR35NUAAK49TV6NU7EPA" descr="QFXLG4ZCXTRQSJYFCKJ58G9N8" hidden="1">
          <a:extLst>
            <a:ext uri="{FF2B5EF4-FFF2-40B4-BE49-F238E27FC236}">
              <a16:creationId xmlns:a16="http://schemas.microsoft.com/office/drawing/2014/main" id="{B814AA56-71B5-489E-AC37-ABC9F68A636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73" name="BExS8T38WLC2R738ZC7BDJQAKJAJ" descr="MRI962L5PB0E0YWXCIBN82VJH" hidden="1">
          <a:extLst>
            <a:ext uri="{FF2B5EF4-FFF2-40B4-BE49-F238E27FC236}">
              <a16:creationId xmlns:a16="http://schemas.microsoft.com/office/drawing/2014/main" id="{4110EBF8-51E3-499F-A795-A680B14406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4" name="BEx5F64BJ6DCM4EJH81D5ZFNPZ0V" descr="7DJ9FILZD2YPS6X1JBP9E76TU" hidden="1">
          <a:extLst>
            <a:ext uri="{FF2B5EF4-FFF2-40B4-BE49-F238E27FC236}">
              <a16:creationId xmlns:a16="http://schemas.microsoft.com/office/drawing/2014/main" id="{4A87ECAF-FAA2-443E-BBE5-AEEE109E54F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5" name="BExQEXXHA3EEXR44LT6RKCDWM6ZT" hidden="1">
          <a:extLst>
            <a:ext uri="{FF2B5EF4-FFF2-40B4-BE49-F238E27FC236}">
              <a16:creationId xmlns:a16="http://schemas.microsoft.com/office/drawing/2014/main" id="{3B195BDE-4228-4587-9006-73D9C5B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276" name="BEx1X6AMHV6ZK3UJB2BXIJTJHYJU" descr="OALR4L95ELQLZ1Y1LETHM1CS9" hidden="1">
          <a:extLst>
            <a:ext uri="{FF2B5EF4-FFF2-40B4-BE49-F238E27FC236}">
              <a16:creationId xmlns:a16="http://schemas.microsoft.com/office/drawing/2014/main" id="{5EDB4DBA-0D17-4744-A17D-8A394523A8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277" name="BExSDIVCE09QKG3CT52PHCS6ZJ09" descr="9F076L7EQCF2COMMGCQG6BQGU" hidden="1">
          <a:extLst>
            <a:ext uri="{FF2B5EF4-FFF2-40B4-BE49-F238E27FC236}">
              <a16:creationId xmlns:a16="http://schemas.microsoft.com/office/drawing/2014/main" id="{9BFE6849-EA98-4EA4-BD60-937E7DDE56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8" name="BEx1QZGQZBAWJ8591VXEIPUOVS7X" descr="MEW27CPIFG44B7E7HEQUUF5QF" hidden="1">
          <a:extLst>
            <a:ext uri="{FF2B5EF4-FFF2-40B4-BE49-F238E27FC236}">
              <a16:creationId xmlns:a16="http://schemas.microsoft.com/office/drawing/2014/main" id="{310007B0-F8C5-4B49-89A1-527400E420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79" name="BExMF7LICJLPXSHM63A6EQ79YQKG" descr="U084VZL15IMB1OFRRAY6GVKAE" hidden="1">
          <a:extLst>
            <a:ext uri="{FF2B5EF4-FFF2-40B4-BE49-F238E27FC236}">
              <a16:creationId xmlns:a16="http://schemas.microsoft.com/office/drawing/2014/main" id="{11231779-E319-4D6B-8C8A-4CC8D70D34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0" name="BExS343F8GCKP6HTF9Y97L133DX8" descr="ZRF0KB1IYQSNV63CTXT25G67G" hidden="1">
          <a:extLst>
            <a:ext uri="{FF2B5EF4-FFF2-40B4-BE49-F238E27FC236}">
              <a16:creationId xmlns:a16="http://schemas.microsoft.com/office/drawing/2014/main" id="{45CB5491-E74D-41E3-BCEF-B3A39A41E5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1" name="BExZMRC09W87CY4B73NPZMNH21AH" descr="78CUMI0OVLYJRSDRQ3V2YX812" hidden="1">
          <a:extLst>
            <a:ext uri="{FF2B5EF4-FFF2-40B4-BE49-F238E27FC236}">
              <a16:creationId xmlns:a16="http://schemas.microsoft.com/office/drawing/2014/main" id="{7F0FAF95-8371-4117-8EBE-D06D4C179A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282" name="BExZXVFJ4DY4I24AARDT4AMP6EN1" descr="TXSMH2MTH86CYKA26740RQPUC" hidden="1">
          <a:extLst>
            <a:ext uri="{FF2B5EF4-FFF2-40B4-BE49-F238E27FC236}">
              <a16:creationId xmlns:a16="http://schemas.microsoft.com/office/drawing/2014/main" id="{3B41899D-AE1D-474B-B193-B69AEFC74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3" name="BExOCUIOFQWUGTBU5ESTW3EYEP5C" descr="9BNF49V0R6VVYPHEVMJ3ABDQZ" hidden="1">
          <a:extLst>
            <a:ext uri="{FF2B5EF4-FFF2-40B4-BE49-F238E27FC236}">
              <a16:creationId xmlns:a16="http://schemas.microsoft.com/office/drawing/2014/main" id="{7A590B75-3285-4291-8CF7-FF76B0595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4" name="BExU65O9OE4B4MQ2A3OYH13M8BZJ" descr="3INNIMMPDBB0JF37L81M6ID21" hidden="1">
          <a:extLst>
            <a:ext uri="{FF2B5EF4-FFF2-40B4-BE49-F238E27FC236}">
              <a16:creationId xmlns:a16="http://schemas.microsoft.com/office/drawing/2014/main" id="{5B014C69-688C-47A7-98B4-EE24A2CF59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5" name="BExOPRCR0UW7TKXSV5WDTL348FGL" descr="S9JM17GP1802LHN4GT14BJYIC" hidden="1">
          <a:extLst>
            <a:ext uri="{FF2B5EF4-FFF2-40B4-BE49-F238E27FC236}">
              <a16:creationId xmlns:a16="http://schemas.microsoft.com/office/drawing/2014/main" id="{BDB87E5E-C6BF-4389-89BF-7722386E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6" name="BEx5OESAY2W8SEGI3TSB65EHJ04B" descr="9CN2Y88X8WYV1HWZG1QILY9BK" hidden="1">
          <a:extLst>
            <a:ext uri="{FF2B5EF4-FFF2-40B4-BE49-F238E27FC236}">
              <a16:creationId xmlns:a16="http://schemas.microsoft.com/office/drawing/2014/main" id="{5F5DB4DE-A33A-4D29-9513-414D3AFD2A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287" name="BExGMWEQ2BYRY9BAO5T1X850MJN1" descr="AZ9ST0XDIOP50HSUFO5V31BR0" hidden="1">
          <a:extLst>
            <a:ext uri="{FF2B5EF4-FFF2-40B4-BE49-F238E27FC236}">
              <a16:creationId xmlns:a16="http://schemas.microsoft.com/office/drawing/2014/main" id="{67C245DC-BBE3-439E-A6F5-A20488A49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288" name="BExW253QPOZK9KW8BJC3LBXGCG2N" descr="Y5HX37BEUWSN1NEFJKZJXI3SX" hidden="1">
          <a:extLst>
            <a:ext uri="{FF2B5EF4-FFF2-40B4-BE49-F238E27FC236}">
              <a16:creationId xmlns:a16="http://schemas.microsoft.com/office/drawing/2014/main" id="{5EAAB19B-4F03-401D-97CC-B73B39B50E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89" name="BEx973S463FCQVJ7QDFBUIU0WJ3F" descr="ZQTVYL8DCSADVT0QMRXFLU0TR" hidden="1">
          <a:extLst>
            <a:ext uri="{FF2B5EF4-FFF2-40B4-BE49-F238E27FC236}">
              <a16:creationId xmlns:a16="http://schemas.microsoft.com/office/drawing/2014/main" id="{0D175448-1FD7-4582-B596-0031F40A12F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290" name="BExRZO0PLWWMCLGRH7EH6UXYWGAJ" descr="9D4GQ34QB727H10MA3SSAR2R9" hidden="1">
          <a:extLst>
            <a:ext uri="{FF2B5EF4-FFF2-40B4-BE49-F238E27FC236}">
              <a16:creationId xmlns:a16="http://schemas.microsoft.com/office/drawing/2014/main" id="{EB7B4531-12D4-4964-B34D-5447B7612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1" name="BExBDP6HNAAJUM39SE5G2C8BKNRQ" descr="1TM64TL2QIMYV7WYSV2VLGXY4" hidden="1">
          <a:extLst>
            <a:ext uri="{FF2B5EF4-FFF2-40B4-BE49-F238E27FC236}">
              <a16:creationId xmlns:a16="http://schemas.microsoft.com/office/drawing/2014/main" id="{E998FCD6-76DC-4942-9700-1A2FF3DE5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2" name="BExQEGJP61DL2NZY6LMBHBZ0J5YT" descr="D6ZNRZJ7EX4GZT9RO8LE0C905" hidden="1">
          <a:extLst>
            <a:ext uri="{FF2B5EF4-FFF2-40B4-BE49-F238E27FC236}">
              <a16:creationId xmlns:a16="http://schemas.microsoft.com/office/drawing/2014/main" id="{0767EC03-F5F2-49FD-BD64-352B19C5BB1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3" name="BExTY1BCS6HZIF6HI5491FGHDVAE" descr="MJ6976KI2UH1IE8M227DUYXMJ" hidden="1">
          <a:extLst>
            <a:ext uri="{FF2B5EF4-FFF2-40B4-BE49-F238E27FC236}">
              <a16:creationId xmlns:a16="http://schemas.microsoft.com/office/drawing/2014/main" id="{091302FA-D59B-4A95-96D0-F3E485A21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4" name="BEx5FXJGJOT93D0J2IRJ3985IUMI" hidden="1">
          <a:extLst>
            <a:ext uri="{FF2B5EF4-FFF2-40B4-BE49-F238E27FC236}">
              <a16:creationId xmlns:a16="http://schemas.microsoft.com/office/drawing/2014/main" id="{BA12CABE-7948-4D32-8F9F-2058D61736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295" name="BExS8T38WLC2R738ZC7BDJQAKJAJ" descr="MRI962L5PB0E0YWXCIBN82VJH" hidden="1">
          <a:extLst>
            <a:ext uri="{FF2B5EF4-FFF2-40B4-BE49-F238E27FC236}">
              <a16:creationId xmlns:a16="http://schemas.microsoft.com/office/drawing/2014/main" id="{46CD5B92-74A9-40C6-A919-9383D639C8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6" name="BEx5F64BJ6DCM4EJH81D5ZFNPZ0V" descr="7DJ9FILZD2YPS6X1JBP9E76TU" hidden="1">
          <a:extLst>
            <a:ext uri="{FF2B5EF4-FFF2-40B4-BE49-F238E27FC236}">
              <a16:creationId xmlns:a16="http://schemas.microsoft.com/office/drawing/2014/main" id="{41793D59-EAFA-4A25-A391-7D883AAFAF7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7" name="BExQEXXHA3EEXR44LT6RKCDWM6ZT" hidden="1">
          <a:extLst>
            <a:ext uri="{FF2B5EF4-FFF2-40B4-BE49-F238E27FC236}">
              <a16:creationId xmlns:a16="http://schemas.microsoft.com/office/drawing/2014/main" id="{3A49D183-E670-4CF9-83D9-AEBDFE55EC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298" name="BEx1X6AMHV6ZK3UJB2BXIJTJHYJU" descr="OALR4L95ELQLZ1Y1LETHM1CS9" hidden="1">
          <a:extLst>
            <a:ext uri="{FF2B5EF4-FFF2-40B4-BE49-F238E27FC236}">
              <a16:creationId xmlns:a16="http://schemas.microsoft.com/office/drawing/2014/main" id="{9053DCB0-FC12-4F44-9B9F-8AD27543B85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299" name="BEx1QZGQZBAWJ8591VXEIPUOVS7X" descr="MEW27CPIFG44B7E7HEQUUF5QF" hidden="1">
          <a:extLst>
            <a:ext uri="{FF2B5EF4-FFF2-40B4-BE49-F238E27FC236}">
              <a16:creationId xmlns:a16="http://schemas.microsoft.com/office/drawing/2014/main" id="{2716FB28-A3B2-440D-B065-203999545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0" name="BExMF7LICJLPXSHM63A6EQ79YQKG" descr="U084VZL15IMB1OFRRAY6GVKAE" hidden="1">
          <a:extLst>
            <a:ext uri="{FF2B5EF4-FFF2-40B4-BE49-F238E27FC236}">
              <a16:creationId xmlns:a16="http://schemas.microsoft.com/office/drawing/2014/main" id="{8FC8083E-3060-4F81-BBF3-9A077B0669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1" name="BExS343F8GCKP6HTF9Y97L133DX8" descr="ZRF0KB1IYQSNV63CTXT25G67G" hidden="1">
          <a:extLst>
            <a:ext uri="{FF2B5EF4-FFF2-40B4-BE49-F238E27FC236}">
              <a16:creationId xmlns:a16="http://schemas.microsoft.com/office/drawing/2014/main" id="{1C00FE2D-DE0C-4574-8FA0-EBF0FCADC9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2" name="BExZMRC09W87CY4B73NPZMNH21AH" descr="78CUMI0OVLYJRSDRQ3V2YX812" hidden="1">
          <a:extLst>
            <a:ext uri="{FF2B5EF4-FFF2-40B4-BE49-F238E27FC236}">
              <a16:creationId xmlns:a16="http://schemas.microsoft.com/office/drawing/2014/main" id="{BAC74EEB-322C-4760-A2AF-67BB1C3872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303" name="BExZXVFJ4DY4I24AARDT4AMP6EN1" descr="TXSMH2MTH86CYKA26740RQPUC" hidden="1">
          <a:extLst>
            <a:ext uri="{FF2B5EF4-FFF2-40B4-BE49-F238E27FC236}">
              <a16:creationId xmlns:a16="http://schemas.microsoft.com/office/drawing/2014/main" id="{9ECDF092-73C8-4AE0-9F20-A853D4F1AA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4" name="BExOCUIOFQWUGTBU5ESTW3EYEP5C" descr="9BNF49V0R6VVYPHEVMJ3ABDQZ" hidden="1">
          <a:extLst>
            <a:ext uri="{FF2B5EF4-FFF2-40B4-BE49-F238E27FC236}">
              <a16:creationId xmlns:a16="http://schemas.microsoft.com/office/drawing/2014/main" id="{F4A35FEE-2EAE-46D0-A234-40EA60C80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5" name="BExU65O9OE4B4MQ2A3OYH13M8BZJ" descr="3INNIMMPDBB0JF37L81M6ID21" hidden="1">
          <a:extLst>
            <a:ext uri="{FF2B5EF4-FFF2-40B4-BE49-F238E27FC236}">
              <a16:creationId xmlns:a16="http://schemas.microsoft.com/office/drawing/2014/main" id="{A8FC5EE9-B579-4A3C-BE9E-57CEBFBA850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6" name="BExOPRCR0UW7TKXSV5WDTL348FGL" descr="S9JM17GP1802LHN4GT14BJYIC" hidden="1">
          <a:extLst>
            <a:ext uri="{FF2B5EF4-FFF2-40B4-BE49-F238E27FC236}">
              <a16:creationId xmlns:a16="http://schemas.microsoft.com/office/drawing/2014/main" id="{A9941797-065B-4161-A46E-E68ACF1AC1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7" name="BEx5OESAY2W8SEGI3TSB65EHJ04B" descr="9CN2Y88X8WYV1HWZG1QILY9BK" hidden="1">
          <a:extLst>
            <a:ext uri="{FF2B5EF4-FFF2-40B4-BE49-F238E27FC236}">
              <a16:creationId xmlns:a16="http://schemas.microsoft.com/office/drawing/2014/main" id="{690457E2-51A4-480D-B164-00A8CE30D6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08" name="BExGMWEQ2BYRY9BAO5T1X850MJN1" descr="AZ9ST0XDIOP50HSUFO5V31BR0" hidden="1">
          <a:extLst>
            <a:ext uri="{FF2B5EF4-FFF2-40B4-BE49-F238E27FC236}">
              <a16:creationId xmlns:a16="http://schemas.microsoft.com/office/drawing/2014/main" id="{C24BA93D-5030-446B-BF19-D45C51210A0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309" name="BExW253QPOZK9KW8BJC3LBXGCG2N" descr="Y5HX37BEUWSN1NEFJKZJXI3SX" hidden="1">
          <a:extLst>
            <a:ext uri="{FF2B5EF4-FFF2-40B4-BE49-F238E27FC236}">
              <a16:creationId xmlns:a16="http://schemas.microsoft.com/office/drawing/2014/main" id="{676B9D83-ABB2-4163-8CE6-7ED7932DD5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0" name="BEx973S463FCQVJ7QDFBUIU0WJ3F" descr="ZQTVYL8DCSADVT0QMRXFLU0TR" hidden="1">
          <a:extLst>
            <a:ext uri="{FF2B5EF4-FFF2-40B4-BE49-F238E27FC236}">
              <a16:creationId xmlns:a16="http://schemas.microsoft.com/office/drawing/2014/main" id="{ECF00C5E-7F92-4F38-AC01-84BE50B3155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11" name="BExRZO0PLWWMCLGRH7EH6UXYWGAJ" descr="9D4GQ34QB727H10MA3SSAR2R9" hidden="1">
          <a:extLst>
            <a:ext uri="{FF2B5EF4-FFF2-40B4-BE49-F238E27FC236}">
              <a16:creationId xmlns:a16="http://schemas.microsoft.com/office/drawing/2014/main" id="{7D1FB64E-9BD9-4646-B2B6-287FE6B070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2" name="BExBDP6HNAAJUM39SE5G2C8BKNRQ" descr="1TM64TL2QIMYV7WYSV2VLGXY4" hidden="1">
          <a:extLst>
            <a:ext uri="{FF2B5EF4-FFF2-40B4-BE49-F238E27FC236}">
              <a16:creationId xmlns:a16="http://schemas.microsoft.com/office/drawing/2014/main" id="{A6846576-927B-4BCD-8DDA-5199915B3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3" name="BExQEGJP61DL2NZY6LMBHBZ0J5YT" descr="D6ZNRZJ7EX4GZT9RO8LE0C905" hidden="1">
          <a:extLst>
            <a:ext uri="{FF2B5EF4-FFF2-40B4-BE49-F238E27FC236}">
              <a16:creationId xmlns:a16="http://schemas.microsoft.com/office/drawing/2014/main" id="{B8236347-EE92-49FF-96F0-7FB40ED784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4" name="BExTY1BCS6HZIF6HI5491FGHDVAE" descr="MJ6976KI2UH1IE8M227DUYXMJ" hidden="1">
          <a:extLst>
            <a:ext uri="{FF2B5EF4-FFF2-40B4-BE49-F238E27FC236}">
              <a16:creationId xmlns:a16="http://schemas.microsoft.com/office/drawing/2014/main" id="{F5C2F7A3-F43E-438B-828A-8B50A82E46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5" name="BEx5FXJGJOT93D0J2IRJ3985IUMI" hidden="1">
          <a:extLst>
            <a:ext uri="{FF2B5EF4-FFF2-40B4-BE49-F238E27FC236}">
              <a16:creationId xmlns:a16="http://schemas.microsoft.com/office/drawing/2014/main" id="{93F02AA2-81BE-4550-BB6C-74880CF132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16" name="BExS8T38WLC2R738ZC7BDJQAKJAJ" descr="MRI962L5PB0E0YWXCIBN82VJH" hidden="1">
          <a:extLst>
            <a:ext uri="{FF2B5EF4-FFF2-40B4-BE49-F238E27FC236}">
              <a16:creationId xmlns:a16="http://schemas.microsoft.com/office/drawing/2014/main" id="{25EA6C12-8E9B-46A8-9ED2-38A7AC893A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7" name="BEx5F64BJ6DCM4EJH81D5ZFNPZ0V" descr="7DJ9FILZD2YPS6X1JBP9E76TU" hidden="1">
          <a:extLst>
            <a:ext uri="{FF2B5EF4-FFF2-40B4-BE49-F238E27FC236}">
              <a16:creationId xmlns:a16="http://schemas.microsoft.com/office/drawing/2014/main" id="{5C726A82-DA1A-4B57-9D16-93CB70B3D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18" name="BExQEXXHA3EEXR44LT6RKCDWM6ZT" hidden="1">
          <a:extLst>
            <a:ext uri="{FF2B5EF4-FFF2-40B4-BE49-F238E27FC236}">
              <a16:creationId xmlns:a16="http://schemas.microsoft.com/office/drawing/2014/main" id="{F3207039-1A7E-4FEE-B177-F8B9B1FA95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19" name="BEx1X6AMHV6ZK3UJB2BXIJTJHYJU" descr="OALR4L95ELQLZ1Y1LETHM1CS9" hidden="1">
          <a:extLst>
            <a:ext uri="{FF2B5EF4-FFF2-40B4-BE49-F238E27FC236}">
              <a16:creationId xmlns:a16="http://schemas.microsoft.com/office/drawing/2014/main" id="{BB8E034D-0807-4E0A-8622-CB080D51D2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0" name="BEx1QZGQZBAWJ8591VXEIPUOVS7X" descr="MEW27CPIFG44B7E7HEQUUF5QF" hidden="1">
          <a:extLst>
            <a:ext uri="{FF2B5EF4-FFF2-40B4-BE49-F238E27FC236}">
              <a16:creationId xmlns:a16="http://schemas.microsoft.com/office/drawing/2014/main" id="{C87B97B7-F448-4CD5-B547-A2D672EFB4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1" name="BExMF7LICJLPXSHM63A6EQ79YQKG" descr="U084VZL15IMB1OFRRAY6GVKAE" hidden="1">
          <a:extLst>
            <a:ext uri="{FF2B5EF4-FFF2-40B4-BE49-F238E27FC236}">
              <a16:creationId xmlns:a16="http://schemas.microsoft.com/office/drawing/2014/main" id="{407957C5-939D-4D53-B13B-D5A9DCEC73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2" name="BExS343F8GCKP6HTF9Y97L133DX8" descr="ZRF0KB1IYQSNV63CTXT25G67G" hidden="1">
          <a:extLst>
            <a:ext uri="{FF2B5EF4-FFF2-40B4-BE49-F238E27FC236}">
              <a16:creationId xmlns:a16="http://schemas.microsoft.com/office/drawing/2014/main" id="{33F23C18-F08D-4F7F-BB2F-1FD28E1A15F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3" name="BExZMRC09W87CY4B73NPZMNH21AH" descr="78CUMI0OVLYJRSDRQ3V2YX812" hidden="1">
          <a:extLst>
            <a:ext uri="{FF2B5EF4-FFF2-40B4-BE49-F238E27FC236}">
              <a16:creationId xmlns:a16="http://schemas.microsoft.com/office/drawing/2014/main" id="{54FCFB74-5D5B-434E-9694-E70B79C552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324" name="BExZXVFJ4DY4I24AARDT4AMP6EN1" descr="TXSMH2MTH86CYKA26740RQPUC" hidden="1">
          <a:extLst>
            <a:ext uri="{FF2B5EF4-FFF2-40B4-BE49-F238E27FC236}">
              <a16:creationId xmlns:a16="http://schemas.microsoft.com/office/drawing/2014/main" id="{DAD67392-716B-4791-8BBC-E777E00865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5" name="BExOCUIOFQWUGTBU5ESTW3EYEP5C" descr="9BNF49V0R6VVYPHEVMJ3ABDQZ" hidden="1">
          <a:extLst>
            <a:ext uri="{FF2B5EF4-FFF2-40B4-BE49-F238E27FC236}">
              <a16:creationId xmlns:a16="http://schemas.microsoft.com/office/drawing/2014/main" id="{67B264F9-EC3A-4ACC-85CD-6241374EC1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6" name="BExU65O9OE4B4MQ2A3OYH13M8BZJ" descr="3INNIMMPDBB0JF37L81M6ID21" hidden="1">
          <a:extLst>
            <a:ext uri="{FF2B5EF4-FFF2-40B4-BE49-F238E27FC236}">
              <a16:creationId xmlns:a16="http://schemas.microsoft.com/office/drawing/2014/main" id="{C1BCCE0F-B1AB-4511-9A50-A1D4066D51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7" name="BExOPRCR0UW7TKXSV5WDTL348FGL" descr="S9JM17GP1802LHN4GT14BJYIC" hidden="1">
          <a:extLst>
            <a:ext uri="{FF2B5EF4-FFF2-40B4-BE49-F238E27FC236}">
              <a16:creationId xmlns:a16="http://schemas.microsoft.com/office/drawing/2014/main" id="{D0044170-B9B9-4122-832A-769C8B7AAD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8" name="BEx5OESAY2W8SEGI3TSB65EHJ04B" descr="9CN2Y88X8WYV1HWZG1QILY9BK" hidden="1">
          <a:extLst>
            <a:ext uri="{FF2B5EF4-FFF2-40B4-BE49-F238E27FC236}">
              <a16:creationId xmlns:a16="http://schemas.microsoft.com/office/drawing/2014/main" id="{86AC429A-4DD5-4006-9E6F-4A085DA14C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29" name="BExGMWEQ2BYRY9BAO5T1X850MJN1" descr="AZ9ST0XDIOP50HSUFO5V31BR0" hidden="1">
          <a:extLst>
            <a:ext uri="{FF2B5EF4-FFF2-40B4-BE49-F238E27FC236}">
              <a16:creationId xmlns:a16="http://schemas.microsoft.com/office/drawing/2014/main" id="{C43453EC-205C-4F93-BB6D-D1BAD60200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330" name="BExW253QPOZK9KW8BJC3LBXGCG2N" descr="Y5HX37BEUWSN1NEFJKZJXI3SX" hidden="1">
          <a:extLst>
            <a:ext uri="{FF2B5EF4-FFF2-40B4-BE49-F238E27FC236}">
              <a16:creationId xmlns:a16="http://schemas.microsoft.com/office/drawing/2014/main" id="{035B0806-2E0E-48C3-AF1C-0D82B9AC9F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1" name="BEx973S463FCQVJ7QDFBUIU0WJ3F" descr="ZQTVYL8DCSADVT0QMRXFLU0TR" hidden="1">
          <a:extLst>
            <a:ext uri="{FF2B5EF4-FFF2-40B4-BE49-F238E27FC236}">
              <a16:creationId xmlns:a16="http://schemas.microsoft.com/office/drawing/2014/main" id="{B4265C26-FFE8-40E4-AB3A-179257E2BA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32" name="BExRZO0PLWWMCLGRH7EH6UXYWGAJ" descr="9D4GQ34QB727H10MA3SSAR2R9" hidden="1">
          <a:extLst>
            <a:ext uri="{FF2B5EF4-FFF2-40B4-BE49-F238E27FC236}">
              <a16:creationId xmlns:a16="http://schemas.microsoft.com/office/drawing/2014/main" id="{014E6EB9-36C4-4EA6-B03B-15B10BDB20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3" name="BExBDP6HNAAJUM39SE5G2C8BKNRQ" descr="1TM64TL2QIMYV7WYSV2VLGXY4" hidden="1">
          <a:extLst>
            <a:ext uri="{FF2B5EF4-FFF2-40B4-BE49-F238E27FC236}">
              <a16:creationId xmlns:a16="http://schemas.microsoft.com/office/drawing/2014/main" id="{D92EF5B6-5806-4054-A0B3-DBEE1E40C0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4" name="BExQEGJP61DL2NZY6LMBHBZ0J5YT" descr="D6ZNRZJ7EX4GZT9RO8LE0C905" hidden="1">
          <a:extLst>
            <a:ext uri="{FF2B5EF4-FFF2-40B4-BE49-F238E27FC236}">
              <a16:creationId xmlns:a16="http://schemas.microsoft.com/office/drawing/2014/main" id="{6ED6B384-7B28-42B0-8779-240F9549F2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5" name="BExTY1BCS6HZIF6HI5491FGHDVAE" descr="MJ6976KI2UH1IE8M227DUYXMJ" hidden="1">
          <a:extLst>
            <a:ext uri="{FF2B5EF4-FFF2-40B4-BE49-F238E27FC236}">
              <a16:creationId xmlns:a16="http://schemas.microsoft.com/office/drawing/2014/main" id="{4E99E946-855D-4315-9452-8BFD6DA989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6" name="BEx5FXJGJOT93D0J2IRJ3985IUMI" hidden="1">
          <a:extLst>
            <a:ext uri="{FF2B5EF4-FFF2-40B4-BE49-F238E27FC236}">
              <a16:creationId xmlns:a16="http://schemas.microsoft.com/office/drawing/2014/main" id="{2F4AB487-E356-45AF-A76C-4344804735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37" name="BExS8T38WLC2R738ZC7BDJQAKJAJ" descr="MRI962L5PB0E0YWXCIBN82VJH" hidden="1">
          <a:extLst>
            <a:ext uri="{FF2B5EF4-FFF2-40B4-BE49-F238E27FC236}">
              <a16:creationId xmlns:a16="http://schemas.microsoft.com/office/drawing/2014/main" id="{9E724AC0-4976-445D-AAF9-9EF2D7A1FD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8" name="BEx5F64BJ6DCM4EJH81D5ZFNPZ0V" descr="7DJ9FILZD2YPS6X1JBP9E76TU" hidden="1">
          <a:extLst>
            <a:ext uri="{FF2B5EF4-FFF2-40B4-BE49-F238E27FC236}">
              <a16:creationId xmlns:a16="http://schemas.microsoft.com/office/drawing/2014/main" id="{3BE78332-B67C-493B-B024-F66CE90AFF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39" name="BExQEXXHA3EEXR44LT6RKCDWM6ZT" hidden="1">
          <a:extLst>
            <a:ext uri="{FF2B5EF4-FFF2-40B4-BE49-F238E27FC236}">
              <a16:creationId xmlns:a16="http://schemas.microsoft.com/office/drawing/2014/main" id="{94F1E13D-017C-4D24-9A84-3BAC598B28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40" name="BEx1X6AMHV6ZK3UJB2BXIJTJHYJU" descr="OALR4L95ELQLZ1Y1LETHM1CS9" hidden="1">
          <a:extLst>
            <a:ext uri="{FF2B5EF4-FFF2-40B4-BE49-F238E27FC236}">
              <a16:creationId xmlns:a16="http://schemas.microsoft.com/office/drawing/2014/main" id="{8C5112CC-A0F8-462B-81E0-97190A28C1E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1" name="BEx1QZGQZBAWJ8591VXEIPUOVS7X" descr="MEW27CPIFG44B7E7HEQUUF5QF" hidden="1">
          <a:extLst>
            <a:ext uri="{FF2B5EF4-FFF2-40B4-BE49-F238E27FC236}">
              <a16:creationId xmlns:a16="http://schemas.microsoft.com/office/drawing/2014/main" id="{C361DAEB-8C56-46DD-88A3-FCF3E810DC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2" name="BExMF7LICJLPXSHM63A6EQ79YQKG" descr="U084VZL15IMB1OFRRAY6GVKAE" hidden="1">
          <a:extLst>
            <a:ext uri="{FF2B5EF4-FFF2-40B4-BE49-F238E27FC236}">
              <a16:creationId xmlns:a16="http://schemas.microsoft.com/office/drawing/2014/main" id="{0C9A47CF-ECFE-4F76-9CAB-6CC840479E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3" name="BExS343F8GCKP6HTF9Y97L133DX8" descr="ZRF0KB1IYQSNV63CTXT25G67G" hidden="1">
          <a:extLst>
            <a:ext uri="{FF2B5EF4-FFF2-40B4-BE49-F238E27FC236}">
              <a16:creationId xmlns:a16="http://schemas.microsoft.com/office/drawing/2014/main" id="{4B1D825E-3448-4216-8BD1-54EBED0A0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4" name="BExZMRC09W87CY4B73NPZMNH21AH" descr="78CUMI0OVLYJRSDRQ3V2YX812" hidden="1">
          <a:extLst>
            <a:ext uri="{FF2B5EF4-FFF2-40B4-BE49-F238E27FC236}">
              <a16:creationId xmlns:a16="http://schemas.microsoft.com/office/drawing/2014/main" id="{A205AD90-DD82-4346-9BC7-A7BFE8FFC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345" name="BExZXVFJ4DY4I24AARDT4AMP6EN1" descr="TXSMH2MTH86CYKA26740RQPUC" hidden="1">
          <a:extLst>
            <a:ext uri="{FF2B5EF4-FFF2-40B4-BE49-F238E27FC236}">
              <a16:creationId xmlns:a16="http://schemas.microsoft.com/office/drawing/2014/main" id="{3221FD3B-8ED2-44B9-931A-B0CB6354070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6" name="BExOCUIOFQWUGTBU5ESTW3EYEP5C" descr="9BNF49V0R6VVYPHEVMJ3ABDQZ" hidden="1">
          <a:extLst>
            <a:ext uri="{FF2B5EF4-FFF2-40B4-BE49-F238E27FC236}">
              <a16:creationId xmlns:a16="http://schemas.microsoft.com/office/drawing/2014/main" id="{EF4BF7C0-69C3-4FE4-8E52-729B8C08F1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7" name="BExU65O9OE4B4MQ2A3OYH13M8BZJ" descr="3INNIMMPDBB0JF37L81M6ID21" hidden="1">
          <a:extLst>
            <a:ext uri="{FF2B5EF4-FFF2-40B4-BE49-F238E27FC236}">
              <a16:creationId xmlns:a16="http://schemas.microsoft.com/office/drawing/2014/main" id="{2EAEEFFB-1988-4574-8B89-D7439FA16D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8" name="BExOPRCR0UW7TKXSV5WDTL348FGL" descr="S9JM17GP1802LHN4GT14BJYIC" hidden="1">
          <a:extLst>
            <a:ext uri="{FF2B5EF4-FFF2-40B4-BE49-F238E27FC236}">
              <a16:creationId xmlns:a16="http://schemas.microsoft.com/office/drawing/2014/main" id="{C3E51330-A7D4-40A6-A223-6B34C99CF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49" name="BEx5OESAY2W8SEGI3TSB65EHJ04B" descr="9CN2Y88X8WYV1HWZG1QILY9BK" hidden="1">
          <a:extLst>
            <a:ext uri="{FF2B5EF4-FFF2-40B4-BE49-F238E27FC236}">
              <a16:creationId xmlns:a16="http://schemas.microsoft.com/office/drawing/2014/main" id="{89F39953-B356-47E3-94B6-2ABC5ECDC8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0" name="BExGMWEQ2BYRY9BAO5T1X850MJN1" descr="AZ9ST0XDIOP50HSUFO5V31BR0" hidden="1">
          <a:extLst>
            <a:ext uri="{FF2B5EF4-FFF2-40B4-BE49-F238E27FC236}">
              <a16:creationId xmlns:a16="http://schemas.microsoft.com/office/drawing/2014/main" id="{F3152A09-1F7D-4089-B76B-AC9827F0E6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351" name="BExW253QPOZK9KW8BJC3LBXGCG2N" descr="Y5HX37BEUWSN1NEFJKZJXI3SX" hidden="1">
          <a:extLst>
            <a:ext uri="{FF2B5EF4-FFF2-40B4-BE49-F238E27FC236}">
              <a16:creationId xmlns:a16="http://schemas.microsoft.com/office/drawing/2014/main" id="{DC2C6FAB-9695-4736-A595-D9BAC74E55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2" name="BEx973S463FCQVJ7QDFBUIU0WJ3F" descr="ZQTVYL8DCSADVT0QMRXFLU0TR" hidden="1">
          <a:extLst>
            <a:ext uri="{FF2B5EF4-FFF2-40B4-BE49-F238E27FC236}">
              <a16:creationId xmlns:a16="http://schemas.microsoft.com/office/drawing/2014/main" id="{33088527-18BA-40F8-84C6-788780233B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53" name="BExRZO0PLWWMCLGRH7EH6UXYWGAJ" descr="9D4GQ34QB727H10MA3SSAR2R9" hidden="1">
          <a:extLst>
            <a:ext uri="{FF2B5EF4-FFF2-40B4-BE49-F238E27FC236}">
              <a16:creationId xmlns:a16="http://schemas.microsoft.com/office/drawing/2014/main" id="{26599A8A-A3A6-495A-BB14-16AD33EEF1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4" name="BExBDP6HNAAJUM39SE5G2C8BKNRQ" descr="1TM64TL2QIMYV7WYSV2VLGXY4" hidden="1">
          <a:extLst>
            <a:ext uri="{FF2B5EF4-FFF2-40B4-BE49-F238E27FC236}">
              <a16:creationId xmlns:a16="http://schemas.microsoft.com/office/drawing/2014/main" id="{F34216A7-8DCF-4479-8036-80EA194298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5" name="BExQEGJP61DL2NZY6LMBHBZ0J5YT" descr="D6ZNRZJ7EX4GZT9RO8LE0C905" hidden="1">
          <a:extLst>
            <a:ext uri="{FF2B5EF4-FFF2-40B4-BE49-F238E27FC236}">
              <a16:creationId xmlns:a16="http://schemas.microsoft.com/office/drawing/2014/main" id="{D7033A8D-415B-4776-8355-0712B499F4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6" name="BExTY1BCS6HZIF6HI5491FGHDVAE" descr="MJ6976KI2UH1IE8M227DUYXMJ" hidden="1">
          <a:extLst>
            <a:ext uri="{FF2B5EF4-FFF2-40B4-BE49-F238E27FC236}">
              <a16:creationId xmlns:a16="http://schemas.microsoft.com/office/drawing/2014/main" id="{3F181B8A-7F6E-40C0-BF53-5C6B856B0F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57" name="BEx5FXJGJOT93D0J2IRJ3985IUMI" hidden="1">
          <a:extLst>
            <a:ext uri="{FF2B5EF4-FFF2-40B4-BE49-F238E27FC236}">
              <a16:creationId xmlns:a16="http://schemas.microsoft.com/office/drawing/2014/main" id="{901D8B82-9302-46BA-812E-DBF8F91F6C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358" name="BEx3RTMHAR35NUAAK49TV6NU7EPA" descr="QFXLG4ZCXTRQSJYFCKJ58G9N8" hidden="1">
          <a:extLst>
            <a:ext uri="{FF2B5EF4-FFF2-40B4-BE49-F238E27FC236}">
              <a16:creationId xmlns:a16="http://schemas.microsoft.com/office/drawing/2014/main" id="{BE430577-1761-4803-9F37-318DF57338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59" name="BExS8T38WLC2R738ZC7BDJQAKJAJ" descr="MRI962L5PB0E0YWXCIBN82VJH" hidden="1">
          <a:extLst>
            <a:ext uri="{FF2B5EF4-FFF2-40B4-BE49-F238E27FC236}">
              <a16:creationId xmlns:a16="http://schemas.microsoft.com/office/drawing/2014/main" id="{6A47B00A-4AB9-4B63-9CF8-3B1D462872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0" name="BEx5F64BJ6DCM4EJH81D5ZFNPZ0V" descr="7DJ9FILZD2YPS6X1JBP9E76TU" hidden="1">
          <a:extLst>
            <a:ext uri="{FF2B5EF4-FFF2-40B4-BE49-F238E27FC236}">
              <a16:creationId xmlns:a16="http://schemas.microsoft.com/office/drawing/2014/main" id="{B8596B23-3A7D-4511-B108-5E150E50A2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1" name="BExQEXXHA3EEXR44LT6RKCDWM6ZT" hidden="1">
          <a:extLst>
            <a:ext uri="{FF2B5EF4-FFF2-40B4-BE49-F238E27FC236}">
              <a16:creationId xmlns:a16="http://schemas.microsoft.com/office/drawing/2014/main" id="{A8B86D90-19A9-4366-9281-AA3510A17B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362" name="BEx1X6AMHV6ZK3UJB2BXIJTJHYJU" descr="OALR4L95ELQLZ1Y1LETHM1CS9" hidden="1">
          <a:extLst>
            <a:ext uri="{FF2B5EF4-FFF2-40B4-BE49-F238E27FC236}">
              <a16:creationId xmlns:a16="http://schemas.microsoft.com/office/drawing/2014/main" id="{D01AC99A-6C44-4829-8799-564AA61BED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363" name="BExSDIVCE09QKG3CT52PHCS6ZJ09" descr="9F076L7EQCF2COMMGCQG6BQGU" hidden="1">
          <a:extLst>
            <a:ext uri="{FF2B5EF4-FFF2-40B4-BE49-F238E27FC236}">
              <a16:creationId xmlns:a16="http://schemas.microsoft.com/office/drawing/2014/main" id="{3CEFAB08-5A1B-4ABF-A038-7DB4ECAADA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4" name="BEx1QZGQZBAWJ8591VXEIPUOVS7X" descr="MEW27CPIFG44B7E7HEQUUF5QF" hidden="1">
          <a:extLst>
            <a:ext uri="{FF2B5EF4-FFF2-40B4-BE49-F238E27FC236}">
              <a16:creationId xmlns:a16="http://schemas.microsoft.com/office/drawing/2014/main" id="{88AFDEB1-C736-447E-A1F1-477F6A8187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5" name="BExMF7LICJLPXSHM63A6EQ79YQKG" descr="U084VZL15IMB1OFRRAY6GVKAE" hidden="1">
          <a:extLst>
            <a:ext uri="{FF2B5EF4-FFF2-40B4-BE49-F238E27FC236}">
              <a16:creationId xmlns:a16="http://schemas.microsoft.com/office/drawing/2014/main" id="{5512D693-8A00-4D5B-A3C6-28DDB6F3DA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6" name="BExS343F8GCKP6HTF9Y97L133DX8" descr="ZRF0KB1IYQSNV63CTXT25G67G" hidden="1">
          <a:extLst>
            <a:ext uri="{FF2B5EF4-FFF2-40B4-BE49-F238E27FC236}">
              <a16:creationId xmlns:a16="http://schemas.microsoft.com/office/drawing/2014/main" id="{7BBD1C42-54CC-4BE6-963B-1C6A8F790D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7" name="BExZMRC09W87CY4B73NPZMNH21AH" descr="78CUMI0OVLYJRSDRQ3V2YX812" hidden="1">
          <a:extLst>
            <a:ext uri="{FF2B5EF4-FFF2-40B4-BE49-F238E27FC236}">
              <a16:creationId xmlns:a16="http://schemas.microsoft.com/office/drawing/2014/main" id="{A8394A71-4738-43DB-9705-706FE25675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368" name="BExZXVFJ4DY4I24AARDT4AMP6EN1" descr="TXSMH2MTH86CYKA26740RQPUC" hidden="1">
          <a:extLst>
            <a:ext uri="{FF2B5EF4-FFF2-40B4-BE49-F238E27FC236}">
              <a16:creationId xmlns:a16="http://schemas.microsoft.com/office/drawing/2014/main" id="{424B5D4F-0BD5-4D5E-8AAD-BD5DB326BF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69" name="BExOCUIOFQWUGTBU5ESTW3EYEP5C" descr="9BNF49V0R6VVYPHEVMJ3ABDQZ" hidden="1">
          <a:extLst>
            <a:ext uri="{FF2B5EF4-FFF2-40B4-BE49-F238E27FC236}">
              <a16:creationId xmlns:a16="http://schemas.microsoft.com/office/drawing/2014/main" id="{2E4A3E5F-690D-4B49-80D9-C562CC4D0C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70" name="BExU65O9OE4B4MQ2A3OYH13M8BZJ" descr="3INNIMMPDBB0JF37L81M6ID21" hidden="1">
          <a:extLst>
            <a:ext uri="{FF2B5EF4-FFF2-40B4-BE49-F238E27FC236}">
              <a16:creationId xmlns:a16="http://schemas.microsoft.com/office/drawing/2014/main" id="{70880B7D-E5FF-4BD2-BE94-F919DE6B66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71" name="BExOPRCR0UW7TKXSV5WDTL348FGL" descr="S9JM17GP1802LHN4GT14BJYIC" hidden="1">
          <a:extLst>
            <a:ext uri="{FF2B5EF4-FFF2-40B4-BE49-F238E27FC236}">
              <a16:creationId xmlns:a16="http://schemas.microsoft.com/office/drawing/2014/main" id="{9B8D0B09-E83E-45E3-9815-B19490143C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72" name="BEx5OESAY2W8SEGI3TSB65EHJ04B" descr="9CN2Y88X8WYV1HWZG1QILY9BK" hidden="1">
          <a:extLst>
            <a:ext uri="{FF2B5EF4-FFF2-40B4-BE49-F238E27FC236}">
              <a16:creationId xmlns:a16="http://schemas.microsoft.com/office/drawing/2014/main" id="{C205732A-9CC1-45B9-94FE-8ED48A5E61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373" name="BExGMWEQ2BYRY9BAO5T1X850MJN1" descr="AZ9ST0XDIOP50HSUFO5V31BR0" hidden="1">
          <a:extLst>
            <a:ext uri="{FF2B5EF4-FFF2-40B4-BE49-F238E27FC236}">
              <a16:creationId xmlns:a16="http://schemas.microsoft.com/office/drawing/2014/main" id="{2758AD18-31DE-42B8-BB07-3A10CD5ECC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374" name="BExW253QPOZK9KW8BJC3LBXGCG2N" descr="Y5HX37BEUWSN1NEFJKZJXI3SX" hidden="1">
          <a:extLst>
            <a:ext uri="{FF2B5EF4-FFF2-40B4-BE49-F238E27FC236}">
              <a16:creationId xmlns:a16="http://schemas.microsoft.com/office/drawing/2014/main" id="{41B3A8A9-7FD1-4476-8182-3D4B870B07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75" name="BEx973S463FCQVJ7QDFBUIU0WJ3F" descr="ZQTVYL8DCSADVT0QMRXFLU0TR" hidden="1">
          <a:extLst>
            <a:ext uri="{FF2B5EF4-FFF2-40B4-BE49-F238E27FC236}">
              <a16:creationId xmlns:a16="http://schemas.microsoft.com/office/drawing/2014/main" id="{CA06776F-F754-40E5-9D3F-550FDBD6BD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76" name="BEx5FXJGJOT93D0J2IRJ3985IUMI" hidden="1">
          <a:extLst>
            <a:ext uri="{FF2B5EF4-FFF2-40B4-BE49-F238E27FC236}">
              <a16:creationId xmlns:a16="http://schemas.microsoft.com/office/drawing/2014/main" id="{A24E9569-6FAD-4D34-95B2-46729C0009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377" name="BExS8T38WLC2R738ZC7BDJQAKJAJ" descr="MRI962L5PB0E0YWXCIBN82VJH" hidden="1">
          <a:extLst>
            <a:ext uri="{FF2B5EF4-FFF2-40B4-BE49-F238E27FC236}">
              <a16:creationId xmlns:a16="http://schemas.microsoft.com/office/drawing/2014/main" id="{F8D39E1E-5128-464A-981C-FF5FCE63D2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78" name="BEx5F64BJ6DCM4EJH81D5ZFNPZ0V" descr="7DJ9FILZD2YPS6X1JBP9E76TU" hidden="1">
          <a:extLst>
            <a:ext uri="{FF2B5EF4-FFF2-40B4-BE49-F238E27FC236}">
              <a16:creationId xmlns:a16="http://schemas.microsoft.com/office/drawing/2014/main" id="{207874FE-F9D2-45F6-8DCE-0157742D6D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79" name="BExQEXXHA3EEXR44LT6RKCDWM6ZT" hidden="1">
          <a:extLst>
            <a:ext uri="{FF2B5EF4-FFF2-40B4-BE49-F238E27FC236}">
              <a16:creationId xmlns:a16="http://schemas.microsoft.com/office/drawing/2014/main" id="{7F7FAB2E-CA42-4008-8B54-BA207DE0C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0" name="BExU65O9OE4B4MQ2A3OYH13M8BZJ" descr="3INNIMMPDBB0JF37L81M6ID21" hidden="1">
          <a:extLst>
            <a:ext uri="{FF2B5EF4-FFF2-40B4-BE49-F238E27FC236}">
              <a16:creationId xmlns:a16="http://schemas.microsoft.com/office/drawing/2014/main" id="{3F7E76D5-8019-49EB-8273-749075106A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1" name="BExOPRCR0UW7TKXSV5WDTL348FGL" descr="S9JM17GP1802LHN4GT14BJYIC" hidden="1">
          <a:extLst>
            <a:ext uri="{FF2B5EF4-FFF2-40B4-BE49-F238E27FC236}">
              <a16:creationId xmlns:a16="http://schemas.microsoft.com/office/drawing/2014/main" id="{78501967-7A1D-4F59-98A6-00CB8BDD9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2" name="BEx5OESAY2W8SEGI3TSB65EHJ04B" descr="9CN2Y88X8WYV1HWZG1QILY9BK" hidden="1">
          <a:extLst>
            <a:ext uri="{FF2B5EF4-FFF2-40B4-BE49-F238E27FC236}">
              <a16:creationId xmlns:a16="http://schemas.microsoft.com/office/drawing/2014/main" id="{8B61EE38-016F-4A02-A399-27A93F0BAA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3" name="BExGMWEQ2BYRY9BAO5T1X850MJN1" descr="AZ9ST0XDIOP50HSUFO5V31BR0" hidden="1">
          <a:extLst>
            <a:ext uri="{FF2B5EF4-FFF2-40B4-BE49-F238E27FC236}">
              <a16:creationId xmlns:a16="http://schemas.microsoft.com/office/drawing/2014/main" id="{4B773090-3713-4C37-BD77-7D730220D5F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384" name="BExW253QPOZK9KW8BJC3LBXGCG2N" descr="Y5HX37BEUWSN1NEFJKZJXI3SX" hidden="1">
          <a:extLst>
            <a:ext uri="{FF2B5EF4-FFF2-40B4-BE49-F238E27FC236}">
              <a16:creationId xmlns:a16="http://schemas.microsoft.com/office/drawing/2014/main" id="{CA3C679C-0E2C-4268-A929-6C66C6C6CC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5" name="BEx973S463FCQVJ7QDFBUIU0WJ3F" descr="ZQTVYL8DCSADVT0QMRXFLU0TR" hidden="1">
          <a:extLst>
            <a:ext uri="{FF2B5EF4-FFF2-40B4-BE49-F238E27FC236}">
              <a16:creationId xmlns:a16="http://schemas.microsoft.com/office/drawing/2014/main" id="{C211E027-A6E4-422D-97F0-DCC65FA0AD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386" name="BExRZO0PLWWMCLGRH7EH6UXYWGAJ" descr="9D4GQ34QB727H10MA3SSAR2R9" hidden="1">
          <a:extLst>
            <a:ext uri="{FF2B5EF4-FFF2-40B4-BE49-F238E27FC236}">
              <a16:creationId xmlns:a16="http://schemas.microsoft.com/office/drawing/2014/main" id="{6B53A0FE-27E9-41C0-8496-B56F3B7D23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7" name="BExBDP6HNAAJUM39SE5G2C8BKNRQ" descr="1TM64TL2QIMYV7WYSV2VLGXY4" hidden="1">
          <a:extLst>
            <a:ext uri="{FF2B5EF4-FFF2-40B4-BE49-F238E27FC236}">
              <a16:creationId xmlns:a16="http://schemas.microsoft.com/office/drawing/2014/main" id="{673B92FC-08EA-47B8-911C-0385841D0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8" name="BExQEGJP61DL2NZY6LMBHBZ0J5YT" descr="D6ZNRZJ7EX4GZT9RO8LE0C905" hidden="1">
          <a:extLst>
            <a:ext uri="{FF2B5EF4-FFF2-40B4-BE49-F238E27FC236}">
              <a16:creationId xmlns:a16="http://schemas.microsoft.com/office/drawing/2014/main" id="{5A86E933-CD82-4895-9530-2977F7153D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89" name="BExTY1BCS6HZIF6HI5491FGHDVAE" descr="MJ6976KI2UH1IE8M227DUYXMJ" hidden="1">
          <a:extLst>
            <a:ext uri="{FF2B5EF4-FFF2-40B4-BE49-F238E27FC236}">
              <a16:creationId xmlns:a16="http://schemas.microsoft.com/office/drawing/2014/main" id="{B67E109E-43F5-4F8D-A720-B7BF1F2E10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0" name="BEx5FXJGJOT93D0J2IRJ3985IUMI" hidden="1">
          <a:extLst>
            <a:ext uri="{FF2B5EF4-FFF2-40B4-BE49-F238E27FC236}">
              <a16:creationId xmlns:a16="http://schemas.microsoft.com/office/drawing/2014/main" id="{DCF2FEE6-4A5E-4E96-BB14-833CD52030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391" name="BExS8T38WLC2R738ZC7BDJQAKJAJ" descr="MRI962L5PB0E0YWXCIBN82VJH" hidden="1">
          <a:extLst>
            <a:ext uri="{FF2B5EF4-FFF2-40B4-BE49-F238E27FC236}">
              <a16:creationId xmlns:a16="http://schemas.microsoft.com/office/drawing/2014/main" id="{53ADD5DA-ED5B-4064-A2DD-B5BDB6866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2" name="BEx5F64BJ6DCM4EJH81D5ZFNPZ0V" descr="7DJ9FILZD2YPS6X1JBP9E76TU" hidden="1">
          <a:extLst>
            <a:ext uri="{FF2B5EF4-FFF2-40B4-BE49-F238E27FC236}">
              <a16:creationId xmlns:a16="http://schemas.microsoft.com/office/drawing/2014/main" id="{DFE4E9F9-7D07-4C70-B43C-CD1FE74DE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3" name="BExQEXXHA3EEXR44LT6RKCDWM6ZT" hidden="1">
          <a:extLst>
            <a:ext uri="{FF2B5EF4-FFF2-40B4-BE49-F238E27FC236}">
              <a16:creationId xmlns:a16="http://schemas.microsoft.com/office/drawing/2014/main" id="{786C4CEE-8847-4986-A8AB-7DF60DD7B0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394" name="BEx1X6AMHV6ZK3UJB2BXIJTJHYJU" descr="OALR4L95ELQLZ1Y1LETHM1CS9" hidden="1">
          <a:extLst>
            <a:ext uri="{FF2B5EF4-FFF2-40B4-BE49-F238E27FC236}">
              <a16:creationId xmlns:a16="http://schemas.microsoft.com/office/drawing/2014/main" id="{27EC038E-6753-494C-9E39-191A92B119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5" name="BEx1QZGQZBAWJ8591VXEIPUOVS7X" descr="MEW27CPIFG44B7E7HEQUUF5QF" hidden="1">
          <a:extLst>
            <a:ext uri="{FF2B5EF4-FFF2-40B4-BE49-F238E27FC236}">
              <a16:creationId xmlns:a16="http://schemas.microsoft.com/office/drawing/2014/main" id="{500D5127-4849-4868-8A4E-C70B636EE2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6" name="BExMF7LICJLPXSHM63A6EQ79YQKG" descr="U084VZL15IMB1OFRRAY6GVKAE" hidden="1">
          <a:extLst>
            <a:ext uri="{FF2B5EF4-FFF2-40B4-BE49-F238E27FC236}">
              <a16:creationId xmlns:a16="http://schemas.microsoft.com/office/drawing/2014/main" id="{B1494D3A-0B42-4786-855F-8B65A79698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7" name="BExS343F8GCKP6HTF9Y97L133DX8" descr="ZRF0KB1IYQSNV63CTXT25G67G" hidden="1">
          <a:extLst>
            <a:ext uri="{FF2B5EF4-FFF2-40B4-BE49-F238E27FC236}">
              <a16:creationId xmlns:a16="http://schemas.microsoft.com/office/drawing/2014/main" id="{FC292654-3F30-4BDF-9F2D-13FE5AC74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398" name="BExZMRC09W87CY4B73NPZMNH21AH" descr="78CUMI0OVLYJRSDRQ3V2YX812" hidden="1">
          <a:extLst>
            <a:ext uri="{FF2B5EF4-FFF2-40B4-BE49-F238E27FC236}">
              <a16:creationId xmlns:a16="http://schemas.microsoft.com/office/drawing/2014/main" id="{D973D5FE-6263-47CD-AC16-B3A30DC335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399" name="BExZXVFJ4DY4I24AARDT4AMP6EN1" descr="TXSMH2MTH86CYKA26740RQPUC" hidden="1">
          <a:extLst>
            <a:ext uri="{FF2B5EF4-FFF2-40B4-BE49-F238E27FC236}">
              <a16:creationId xmlns:a16="http://schemas.microsoft.com/office/drawing/2014/main" id="{02CA2CAC-5856-4B3C-AAFF-BF407B12B7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0" name="BExOCUIOFQWUGTBU5ESTW3EYEP5C" descr="9BNF49V0R6VVYPHEVMJ3ABDQZ" hidden="1">
          <a:extLst>
            <a:ext uri="{FF2B5EF4-FFF2-40B4-BE49-F238E27FC236}">
              <a16:creationId xmlns:a16="http://schemas.microsoft.com/office/drawing/2014/main" id="{1E941E66-398D-4875-9DE1-63D8E4CE9A2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1" name="BExU65O9OE4B4MQ2A3OYH13M8BZJ" descr="3INNIMMPDBB0JF37L81M6ID21" hidden="1">
          <a:extLst>
            <a:ext uri="{FF2B5EF4-FFF2-40B4-BE49-F238E27FC236}">
              <a16:creationId xmlns:a16="http://schemas.microsoft.com/office/drawing/2014/main" id="{9DA48B4F-15C4-491E-AB93-7E50EC54B6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2" name="BExOPRCR0UW7TKXSV5WDTL348FGL" descr="S9JM17GP1802LHN4GT14BJYIC" hidden="1">
          <a:extLst>
            <a:ext uri="{FF2B5EF4-FFF2-40B4-BE49-F238E27FC236}">
              <a16:creationId xmlns:a16="http://schemas.microsoft.com/office/drawing/2014/main" id="{0C52C58A-8B69-4603-9EBB-18BC8D610D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3" name="BEx5OESAY2W8SEGI3TSB65EHJ04B" descr="9CN2Y88X8WYV1HWZG1QILY9BK" hidden="1">
          <a:extLst>
            <a:ext uri="{FF2B5EF4-FFF2-40B4-BE49-F238E27FC236}">
              <a16:creationId xmlns:a16="http://schemas.microsoft.com/office/drawing/2014/main" id="{03D82A7C-DF2C-43A2-948F-DE7FBAAA29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4" name="BExGMWEQ2BYRY9BAO5T1X850MJN1" descr="AZ9ST0XDIOP50HSUFO5V31BR0" hidden="1">
          <a:extLst>
            <a:ext uri="{FF2B5EF4-FFF2-40B4-BE49-F238E27FC236}">
              <a16:creationId xmlns:a16="http://schemas.microsoft.com/office/drawing/2014/main" id="{1CC8A170-E277-4943-A6FC-D35C0CE153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406" name="BExW253QPOZK9KW8BJC3LBXGCG2N" descr="Y5HX37BEUWSN1NEFJKZJXI3SX" hidden="1">
          <a:extLst>
            <a:ext uri="{FF2B5EF4-FFF2-40B4-BE49-F238E27FC236}">
              <a16:creationId xmlns:a16="http://schemas.microsoft.com/office/drawing/2014/main" id="{FB5E1938-2DE1-4ECD-BC0A-0C6F83AB27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7" name="BEx973S463FCQVJ7QDFBUIU0WJ3F" descr="ZQTVYL8DCSADVT0QMRXFLU0TR" hidden="1">
          <a:extLst>
            <a:ext uri="{FF2B5EF4-FFF2-40B4-BE49-F238E27FC236}">
              <a16:creationId xmlns:a16="http://schemas.microsoft.com/office/drawing/2014/main" id="{2C42FB68-C081-4238-BA1D-63E8D77D12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08" name="BExRZO0PLWWMCLGRH7EH6UXYWGAJ" descr="9D4GQ34QB727H10MA3SSAR2R9" hidden="1">
          <a:extLst>
            <a:ext uri="{FF2B5EF4-FFF2-40B4-BE49-F238E27FC236}">
              <a16:creationId xmlns:a16="http://schemas.microsoft.com/office/drawing/2014/main" id="{38AF8DC8-1BCC-4081-9620-895FACFA34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09" name="BExBDP6HNAAJUM39SE5G2C8BKNRQ" descr="1TM64TL2QIMYV7WYSV2VLGXY4" hidden="1">
          <a:extLst>
            <a:ext uri="{FF2B5EF4-FFF2-40B4-BE49-F238E27FC236}">
              <a16:creationId xmlns:a16="http://schemas.microsoft.com/office/drawing/2014/main" id="{6FE0DE64-411C-4B1C-93FC-A8BA5DB3E7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0" name="BExQEGJP61DL2NZY6LMBHBZ0J5YT" descr="D6ZNRZJ7EX4GZT9RO8LE0C905" hidden="1">
          <a:extLst>
            <a:ext uri="{FF2B5EF4-FFF2-40B4-BE49-F238E27FC236}">
              <a16:creationId xmlns:a16="http://schemas.microsoft.com/office/drawing/2014/main" id="{B8C996E9-0700-4602-BBEC-C24D937F3F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1" name="BExTY1BCS6HZIF6HI5491FGHDVAE" descr="MJ6976KI2UH1IE8M227DUYXMJ" hidden="1">
          <a:extLst>
            <a:ext uri="{FF2B5EF4-FFF2-40B4-BE49-F238E27FC236}">
              <a16:creationId xmlns:a16="http://schemas.microsoft.com/office/drawing/2014/main" id="{2B60E6A8-FBE6-4671-B577-8D6BFF6E3F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2" name="BEx5FXJGJOT93D0J2IRJ3985IUMI" hidden="1">
          <a:extLst>
            <a:ext uri="{FF2B5EF4-FFF2-40B4-BE49-F238E27FC236}">
              <a16:creationId xmlns:a16="http://schemas.microsoft.com/office/drawing/2014/main" id="{AEB202E7-07CA-4CB5-B554-5DA0786CFE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13" name="BExS8T38WLC2R738ZC7BDJQAKJAJ" descr="MRI962L5PB0E0YWXCIBN82VJH" hidden="1">
          <a:extLst>
            <a:ext uri="{FF2B5EF4-FFF2-40B4-BE49-F238E27FC236}">
              <a16:creationId xmlns:a16="http://schemas.microsoft.com/office/drawing/2014/main" id="{D5388589-B923-41A7-8083-AB85BB0A79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4" name="BEx5F64BJ6DCM4EJH81D5ZFNPZ0V" descr="7DJ9FILZD2YPS6X1JBP9E76TU" hidden="1">
          <a:extLst>
            <a:ext uri="{FF2B5EF4-FFF2-40B4-BE49-F238E27FC236}">
              <a16:creationId xmlns:a16="http://schemas.microsoft.com/office/drawing/2014/main" id="{3EDDE1B0-69C9-4C6E-81AA-BF1C4ADB26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5" name="BExQEXXHA3EEXR44LT6RKCDWM6ZT" hidden="1">
          <a:extLst>
            <a:ext uri="{FF2B5EF4-FFF2-40B4-BE49-F238E27FC236}">
              <a16:creationId xmlns:a16="http://schemas.microsoft.com/office/drawing/2014/main" id="{587118AF-4118-4286-ACCF-1AD5EDC6F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16" name="BEx1X6AMHV6ZK3UJB2BXIJTJHYJU" descr="OALR4L95ELQLZ1Y1LETHM1CS9" hidden="1">
          <a:extLst>
            <a:ext uri="{FF2B5EF4-FFF2-40B4-BE49-F238E27FC236}">
              <a16:creationId xmlns:a16="http://schemas.microsoft.com/office/drawing/2014/main" id="{5DA3D4A8-2412-4AB4-8C26-F422F1FFC9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7" name="BEx1QZGQZBAWJ8591VXEIPUOVS7X" descr="MEW27CPIFG44B7E7HEQUUF5QF" hidden="1">
          <a:extLst>
            <a:ext uri="{FF2B5EF4-FFF2-40B4-BE49-F238E27FC236}">
              <a16:creationId xmlns:a16="http://schemas.microsoft.com/office/drawing/2014/main" id="{BBC31870-96A5-47AF-B701-B6482F7288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8" name="BExMF7LICJLPXSHM63A6EQ79YQKG" descr="U084VZL15IMB1OFRRAY6GVKAE" hidden="1">
          <a:extLst>
            <a:ext uri="{FF2B5EF4-FFF2-40B4-BE49-F238E27FC236}">
              <a16:creationId xmlns:a16="http://schemas.microsoft.com/office/drawing/2014/main" id="{9CB5903E-6417-4FF2-80A0-F6D7E2194C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19" name="BExS343F8GCKP6HTF9Y97L133DX8" descr="ZRF0KB1IYQSNV63CTXT25G67G" hidden="1">
          <a:extLst>
            <a:ext uri="{FF2B5EF4-FFF2-40B4-BE49-F238E27FC236}">
              <a16:creationId xmlns:a16="http://schemas.microsoft.com/office/drawing/2014/main" id="{F8361507-D025-4C8D-9048-560C25999D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0" name="BExZMRC09W87CY4B73NPZMNH21AH" descr="78CUMI0OVLYJRSDRQ3V2YX812" hidden="1">
          <a:extLst>
            <a:ext uri="{FF2B5EF4-FFF2-40B4-BE49-F238E27FC236}">
              <a16:creationId xmlns:a16="http://schemas.microsoft.com/office/drawing/2014/main" id="{BE8FB89D-8A47-4CD6-8C27-2C971C414A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421" name="BExZXVFJ4DY4I24AARDT4AMP6EN1" descr="TXSMH2MTH86CYKA26740RQPUC" hidden="1">
          <a:extLst>
            <a:ext uri="{FF2B5EF4-FFF2-40B4-BE49-F238E27FC236}">
              <a16:creationId xmlns:a16="http://schemas.microsoft.com/office/drawing/2014/main" id="{212ED997-B688-4571-B346-4A22FE76FF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2" name="BExOCUIOFQWUGTBU5ESTW3EYEP5C" descr="9BNF49V0R6VVYPHEVMJ3ABDQZ" hidden="1">
          <a:extLst>
            <a:ext uri="{FF2B5EF4-FFF2-40B4-BE49-F238E27FC236}">
              <a16:creationId xmlns:a16="http://schemas.microsoft.com/office/drawing/2014/main" id="{05AD2BAD-B429-4B33-A30C-628FB94569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3" name="BExU65O9OE4B4MQ2A3OYH13M8BZJ" descr="3INNIMMPDBB0JF37L81M6ID21" hidden="1">
          <a:extLst>
            <a:ext uri="{FF2B5EF4-FFF2-40B4-BE49-F238E27FC236}">
              <a16:creationId xmlns:a16="http://schemas.microsoft.com/office/drawing/2014/main" id="{3BB04E12-5E02-4266-995F-DA2285F853B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4" name="BExOPRCR0UW7TKXSV5WDTL348FGL" descr="S9JM17GP1802LHN4GT14BJYIC" hidden="1">
          <a:extLst>
            <a:ext uri="{FF2B5EF4-FFF2-40B4-BE49-F238E27FC236}">
              <a16:creationId xmlns:a16="http://schemas.microsoft.com/office/drawing/2014/main" id="{AA0C6AD5-7A92-4A62-AEA9-F23766C193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5" name="BEx5OESAY2W8SEGI3TSB65EHJ04B" descr="9CN2Y88X8WYV1HWZG1QILY9BK" hidden="1">
          <a:extLst>
            <a:ext uri="{FF2B5EF4-FFF2-40B4-BE49-F238E27FC236}">
              <a16:creationId xmlns:a16="http://schemas.microsoft.com/office/drawing/2014/main" id="{E69E407D-D8A8-428B-8307-BE9BE618B2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6" name="BExGMWEQ2BYRY9BAO5T1X850MJN1" descr="AZ9ST0XDIOP50HSUFO5V31BR0" hidden="1">
          <a:extLst>
            <a:ext uri="{FF2B5EF4-FFF2-40B4-BE49-F238E27FC236}">
              <a16:creationId xmlns:a16="http://schemas.microsoft.com/office/drawing/2014/main" id="{417D5722-AD73-45E4-966C-FE7E9BB2C8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427" name="BExW253QPOZK9KW8BJC3LBXGCG2N" descr="Y5HX37BEUWSN1NEFJKZJXI3SX" hidden="1">
          <a:extLst>
            <a:ext uri="{FF2B5EF4-FFF2-40B4-BE49-F238E27FC236}">
              <a16:creationId xmlns:a16="http://schemas.microsoft.com/office/drawing/2014/main" id="{BBBEF256-0EFA-479D-A697-E613EEB804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28" name="BEx973S463FCQVJ7QDFBUIU0WJ3F" descr="ZQTVYL8DCSADVT0QMRXFLU0TR" hidden="1">
          <a:extLst>
            <a:ext uri="{FF2B5EF4-FFF2-40B4-BE49-F238E27FC236}">
              <a16:creationId xmlns:a16="http://schemas.microsoft.com/office/drawing/2014/main" id="{8F52A3AA-8D69-44BA-8DE6-512CD784A0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29" name="BExRZO0PLWWMCLGRH7EH6UXYWGAJ" descr="9D4GQ34QB727H10MA3SSAR2R9" hidden="1">
          <a:extLst>
            <a:ext uri="{FF2B5EF4-FFF2-40B4-BE49-F238E27FC236}">
              <a16:creationId xmlns:a16="http://schemas.microsoft.com/office/drawing/2014/main" id="{D9879CC5-286A-487D-A877-8CB6923B81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0" name="BExBDP6HNAAJUM39SE5G2C8BKNRQ" descr="1TM64TL2QIMYV7WYSV2VLGXY4" hidden="1">
          <a:extLst>
            <a:ext uri="{FF2B5EF4-FFF2-40B4-BE49-F238E27FC236}">
              <a16:creationId xmlns:a16="http://schemas.microsoft.com/office/drawing/2014/main" id="{A24CACD7-65E2-479A-8D05-1549CF45DF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1" name="BExQEGJP61DL2NZY6LMBHBZ0J5YT" descr="D6ZNRZJ7EX4GZT9RO8LE0C905" hidden="1">
          <a:extLst>
            <a:ext uri="{FF2B5EF4-FFF2-40B4-BE49-F238E27FC236}">
              <a16:creationId xmlns:a16="http://schemas.microsoft.com/office/drawing/2014/main" id="{1EC6B3AD-8DD7-44E2-9B9C-ACDB520A47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2" name="BExTY1BCS6HZIF6HI5491FGHDVAE" descr="MJ6976KI2UH1IE8M227DUYXMJ" hidden="1">
          <a:extLst>
            <a:ext uri="{FF2B5EF4-FFF2-40B4-BE49-F238E27FC236}">
              <a16:creationId xmlns:a16="http://schemas.microsoft.com/office/drawing/2014/main" id="{85CE0DF8-C8BF-456A-8434-C0FD9874A9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3" name="BEx5FXJGJOT93D0J2IRJ3985IUMI" hidden="1">
          <a:extLst>
            <a:ext uri="{FF2B5EF4-FFF2-40B4-BE49-F238E27FC236}">
              <a16:creationId xmlns:a16="http://schemas.microsoft.com/office/drawing/2014/main" id="{EB7F7BBE-9EAF-4CA2-BC33-3BCE5CB36C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434" name="BEx3RTMHAR35NUAAK49TV6NU7EPA" descr="QFXLG4ZCXTRQSJYFCKJ58G9N8" hidden="1">
          <a:extLst>
            <a:ext uri="{FF2B5EF4-FFF2-40B4-BE49-F238E27FC236}">
              <a16:creationId xmlns:a16="http://schemas.microsoft.com/office/drawing/2014/main" id="{43DF955D-188C-4EF4-B11E-D5CEDCD799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35" name="BExS8T38WLC2R738ZC7BDJQAKJAJ" descr="MRI962L5PB0E0YWXCIBN82VJH" hidden="1">
          <a:extLst>
            <a:ext uri="{FF2B5EF4-FFF2-40B4-BE49-F238E27FC236}">
              <a16:creationId xmlns:a16="http://schemas.microsoft.com/office/drawing/2014/main" id="{FDDCE528-1CEB-4A98-A73E-B49BDF17D0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6" name="BEx5F64BJ6DCM4EJH81D5ZFNPZ0V" descr="7DJ9FILZD2YPS6X1JBP9E76TU" hidden="1">
          <a:extLst>
            <a:ext uri="{FF2B5EF4-FFF2-40B4-BE49-F238E27FC236}">
              <a16:creationId xmlns:a16="http://schemas.microsoft.com/office/drawing/2014/main" id="{DC674F03-D683-4DAF-8C77-BFB99837F0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37" name="BExQEXXHA3EEXR44LT6RKCDWM6ZT" hidden="1">
          <a:extLst>
            <a:ext uri="{FF2B5EF4-FFF2-40B4-BE49-F238E27FC236}">
              <a16:creationId xmlns:a16="http://schemas.microsoft.com/office/drawing/2014/main" id="{F6634B1F-9A04-4778-988B-FA06A6858D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38" name="BEx1X6AMHV6ZK3UJB2BXIJTJHYJU" descr="OALR4L95ELQLZ1Y1LETHM1CS9" hidden="1">
          <a:extLst>
            <a:ext uri="{FF2B5EF4-FFF2-40B4-BE49-F238E27FC236}">
              <a16:creationId xmlns:a16="http://schemas.microsoft.com/office/drawing/2014/main" id="{6EA9EDB9-DF34-4BCA-8D1E-08FAAD3E273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439" name="BExSDIVCE09QKG3CT52PHCS6ZJ09" descr="9F076L7EQCF2COMMGCQG6BQGU" hidden="1">
          <a:extLst>
            <a:ext uri="{FF2B5EF4-FFF2-40B4-BE49-F238E27FC236}">
              <a16:creationId xmlns:a16="http://schemas.microsoft.com/office/drawing/2014/main" id="{4041C539-7D23-4EE4-95AE-E8FE9B5AE8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0" name="BEx1QZGQZBAWJ8591VXEIPUOVS7X" descr="MEW27CPIFG44B7E7HEQUUF5QF" hidden="1">
          <a:extLst>
            <a:ext uri="{FF2B5EF4-FFF2-40B4-BE49-F238E27FC236}">
              <a16:creationId xmlns:a16="http://schemas.microsoft.com/office/drawing/2014/main" id="{9052518A-3B59-4941-B511-82909A5A0B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1" name="BExMF7LICJLPXSHM63A6EQ79YQKG" descr="U084VZL15IMB1OFRRAY6GVKAE" hidden="1">
          <a:extLst>
            <a:ext uri="{FF2B5EF4-FFF2-40B4-BE49-F238E27FC236}">
              <a16:creationId xmlns:a16="http://schemas.microsoft.com/office/drawing/2014/main" id="{C61E7F10-54F8-450E-AB95-6313108849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2" name="BExS343F8GCKP6HTF9Y97L133DX8" descr="ZRF0KB1IYQSNV63CTXT25G67G" hidden="1">
          <a:extLst>
            <a:ext uri="{FF2B5EF4-FFF2-40B4-BE49-F238E27FC236}">
              <a16:creationId xmlns:a16="http://schemas.microsoft.com/office/drawing/2014/main" id="{601ACB5C-9EF6-4DB5-878D-CFF36CE444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3" name="BExZMRC09W87CY4B73NPZMNH21AH" descr="78CUMI0OVLYJRSDRQ3V2YX812" hidden="1">
          <a:extLst>
            <a:ext uri="{FF2B5EF4-FFF2-40B4-BE49-F238E27FC236}">
              <a16:creationId xmlns:a16="http://schemas.microsoft.com/office/drawing/2014/main" id="{2E88A08A-9A97-413A-B0C5-8AE86ADB1D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444" name="BExZXVFJ4DY4I24AARDT4AMP6EN1" descr="TXSMH2MTH86CYKA26740RQPUC" hidden="1">
          <a:extLst>
            <a:ext uri="{FF2B5EF4-FFF2-40B4-BE49-F238E27FC236}">
              <a16:creationId xmlns:a16="http://schemas.microsoft.com/office/drawing/2014/main" id="{D5FFF4F7-CD4A-4387-96F9-0617917D1D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5" name="BExOCUIOFQWUGTBU5ESTW3EYEP5C" descr="9BNF49V0R6VVYPHEVMJ3ABDQZ" hidden="1">
          <a:extLst>
            <a:ext uri="{FF2B5EF4-FFF2-40B4-BE49-F238E27FC236}">
              <a16:creationId xmlns:a16="http://schemas.microsoft.com/office/drawing/2014/main" id="{A798D50A-8312-4935-A859-B6C3884103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6" name="BExU65O9OE4B4MQ2A3OYH13M8BZJ" descr="3INNIMMPDBB0JF37L81M6ID21" hidden="1">
          <a:extLst>
            <a:ext uri="{FF2B5EF4-FFF2-40B4-BE49-F238E27FC236}">
              <a16:creationId xmlns:a16="http://schemas.microsoft.com/office/drawing/2014/main" id="{C1BABE4A-2E73-40F8-8904-D91FB4AE23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7" name="BExOPRCR0UW7TKXSV5WDTL348FGL" descr="S9JM17GP1802LHN4GT14BJYIC" hidden="1">
          <a:extLst>
            <a:ext uri="{FF2B5EF4-FFF2-40B4-BE49-F238E27FC236}">
              <a16:creationId xmlns:a16="http://schemas.microsoft.com/office/drawing/2014/main" id="{F72E1819-1FAA-4221-BDB0-F1E572758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8" name="BEx5OESAY2W8SEGI3TSB65EHJ04B" descr="9CN2Y88X8WYV1HWZG1QILY9BK" hidden="1">
          <a:extLst>
            <a:ext uri="{FF2B5EF4-FFF2-40B4-BE49-F238E27FC236}">
              <a16:creationId xmlns:a16="http://schemas.microsoft.com/office/drawing/2014/main" id="{7160644E-4B96-481A-A8C5-2E4F2DEFD9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49" name="BExGMWEQ2BYRY9BAO5T1X850MJN1" descr="AZ9ST0XDIOP50HSUFO5V31BR0" hidden="1">
          <a:extLst>
            <a:ext uri="{FF2B5EF4-FFF2-40B4-BE49-F238E27FC236}">
              <a16:creationId xmlns:a16="http://schemas.microsoft.com/office/drawing/2014/main" id="{10CBD804-B200-4E59-B98D-FDE37A99D8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xdr:nvPicPr>
        <xdr:cNvPr id="450" name="BExW253QPOZK9KW8BJC3LBXGCG2N" descr="Y5HX37BEUWSN1NEFJKZJXI3SX" hidden="1">
          <a:extLst>
            <a:ext uri="{FF2B5EF4-FFF2-40B4-BE49-F238E27FC236}">
              <a16:creationId xmlns:a16="http://schemas.microsoft.com/office/drawing/2014/main" id="{A6199C55-76EA-44D3-855C-1CB5122DAA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1" name="BEx973S463FCQVJ7QDFBUIU0WJ3F" descr="ZQTVYL8DCSADVT0QMRXFLU0TR" hidden="1">
          <a:extLst>
            <a:ext uri="{FF2B5EF4-FFF2-40B4-BE49-F238E27FC236}">
              <a16:creationId xmlns:a16="http://schemas.microsoft.com/office/drawing/2014/main" id="{36D3B890-18BB-4A9A-9097-9FE88E9348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52" name="BExRZO0PLWWMCLGRH7EH6UXYWGAJ" descr="9D4GQ34QB727H10MA3SSAR2R9" hidden="1">
          <a:extLst>
            <a:ext uri="{FF2B5EF4-FFF2-40B4-BE49-F238E27FC236}">
              <a16:creationId xmlns:a16="http://schemas.microsoft.com/office/drawing/2014/main" id="{3459D607-49B8-4328-AB5C-34E8BD023B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3" name="BExBDP6HNAAJUM39SE5G2C8BKNRQ" descr="1TM64TL2QIMYV7WYSV2VLGXY4" hidden="1">
          <a:extLst>
            <a:ext uri="{FF2B5EF4-FFF2-40B4-BE49-F238E27FC236}">
              <a16:creationId xmlns:a16="http://schemas.microsoft.com/office/drawing/2014/main" id="{58509FD1-081E-41F2-BE0A-389824EBE8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4" name="BExQEGJP61DL2NZY6LMBHBZ0J5YT" descr="D6ZNRZJ7EX4GZT9RO8LE0C905" hidden="1">
          <a:extLst>
            <a:ext uri="{FF2B5EF4-FFF2-40B4-BE49-F238E27FC236}">
              <a16:creationId xmlns:a16="http://schemas.microsoft.com/office/drawing/2014/main" id="{18B492FD-6B08-47F3-BB50-8FACDA7212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5" name="BExTY1BCS6HZIF6HI5491FGHDVAE" descr="MJ6976KI2UH1IE8M227DUYXMJ" hidden="1">
          <a:extLst>
            <a:ext uri="{FF2B5EF4-FFF2-40B4-BE49-F238E27FC236}">
              <a16:creationId xmlns:a16="http://schemas.microsoft.com/office/drawing/2014/main" id="{5808A24A-6DB0-4B9D-B154-41B74D8CA1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6" name="BEx5FXJGJOT93D0J2IRJ3985IUMI" hidden="1">
          <a:extLst>
            <a:ext uri="{FF2B5EF4-FFF2-40B4-BE49-F238E27FC236}">
              <a16:creationId xmlns:a16="http://schemas.microsoft.com/office/drawing/2014/main" id="{6FB09E33-3E03-44E2-994A-0D1FF19CC5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457" name="BEx3RTMHAR35NUAAK49TV6NU7EPA" descr="QFXLG4ZCXTRQSJYFCKJ58G9N8" hidden="1">
          <a:extLst>
            <a:ext uri="{FF2B5EF4-FFF2-40B4-BE49-F238E27FC236}">
              <a16:creationId xmlns:a16="http://schemas.microsoft.com/office/drawing/2014/main" id="{F2F5C37C-76A3-48A0-B6EE-3371D720F24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58" name="BExS8T38WLC2R738ZC7BDJQAKJAJ" descr="MRI962L5PB0E0YWXCIBN82VJH" hidden="1">
          <a:extLst>
            <a:ext uri="{FF2B5EF4-FFF2-40B4-BE49-F238E27FC236}">
              <a16:creationId xmlns:a16="http://schemas.microsoft.com/office/drawing/2014/main" id="{8DF62168-58C8-4F50-8FE9-B230234EA7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59" name="BEx5F64BJ6DCM4EJH81D5ZFNPZ0V" descr="7DJ9FILZD2YPS6X1JBP9E76TU" hidden="1">
          <a:extLst>
            <a:ext uri="{FF2B5EF4-FFF2-40B4-BE49-F238E27FC236}">
              <a16:creationId xmlns:a16="http://schemas.microsoft.com/office/drawing/2014/main" id="{2890CF54-8D6C-4923-8509-05AB5037F6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0" name="BExQEXXHA3EEXR44LT6RKCDWM6ZT" hidden="1">
          <a:extLst>
            <a:ext uri="{FF2B5EF4-FFF2-40B4-BE49-F238E27FC236}">
              <a16:creationId xmlns:a16="http://schemas.microsoft.com/office/drawing/2014/main" id="{71196A58-20D8-4C7B-8449-5BBDCBD5DC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xdr:nvPicPr>
        <xdr:cNvPr id="461" name="BEx1X6AMHV6ZK3UJB2BXIJTJHYJU" descr="OALR4L95ELQLZ1Y1LETHM1CS9" hidden="1">
          <a:extLst>
            <a:ext uri="{FF2B5EF4-FFF2-40B4-BE49-F238E27FC236}">
              <a16:creationId xmlns:a16="http://schemas.microsoft.com/office/drawing/2014/main" id="{8ACC4FDE-4BD8-4722-9AEB-464CFF90F5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xdr:nvPicPr>
        <xdr:cNvPr id="462" name="BExSDIVCE09QKG3CT52PHCS6ZJ09" descr="9F076L7EQCF2COMMGCQG6BQGU" hidden="1">
          <a:extLst>
            <a:ext uri="{FF2B5EF4-FFF2-40B4-BE49-F238E27FC236}">
              <a16:creationId xmlns:a16="http://schemas.microsoft.com/office/drawing/2014/main" id="{725DF07D-4437-4B12-BFA6-813ED359610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3" name="BEx1QZGQZBAWJ8591VXEIPUOVS7X" descr="MEW27CPIFG44B7E7HEQUUF5QF" hidden="1">
          <a:extLst>
            <a:ext uri="{FF2B5EF4-FFF2-40B4-BE49-F238E27FC236}">
              <a16:creationId xmlns:a16="http://schemas.microsoft.com/office/drawing/2014/main" id="{188B8C3C-3E21-49E5-A230-6757EACC2B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4" name="BExMF7LICJLPXSHM63A6EQ79YQKG" descr="U084VZL15IMB1OFRRAY6GVKAE" hidden="1">
          <a:extLst>
            <a:ext uri="{FF2B5EF4-FFF2-40B4-BE49-F238E27FC236}">
              <a16:creationId xmlns:a16="http://schemas.microsoft.com/office/drawing/2014/main" id="{5B2B9C01-1952-457D-A056-9F914CC3BB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5" name="BExS343F8GCKP6HTF9Y97L133DX8" descr="ZRF0KB1IYQSNV63CTXT25G67G" hidden="1">
          <a:extLst>
            <a:ext uri="{FF2B5EF4-FFF2-40B4-BE49-F238E27FC236}">
              <a16:creationId xmlns:a16="http://schemas.microsoft.com/office/drawing/2014/main" id="{ACD3B8D0-8C35-4729-908B-B4B2099AAB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6" name="BExZMRC09W87CY4B73NPZMNH21AH" descr="78CUMI0OVLYJRSDRQ3V2YX812" hidden="1">
          <a:extLst>
            <a:ext uri="{FF2B5EF4-FFF2-40B4-BE49-F238E27FC236}">
              <a16:creationId xmlns:a16="http://schemas.microsoft.com/office/drawing/2014/main" id="{E0FED89E-78AD-477D-A5C9-AD018774B3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xdr:nvPicPr>
        <xdr:cNvPr id="467" name="BExZXVFJ4DY4I24AARDT4AMP6EN1" descr="TXSMH2MTH86CYKA26740RQPUC" hidden="1">
          <a:extLst>
            <a:ext uri="{FF2B5EF4-FFF2-40B4-BE49-F238E27FC236}">
              <a16:creationId xmlns:a16="http://schemas.microsoft.com/office/drawing/2014/main" id="{7CD0D691-7110-40B9-BE57-617E351A9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8" name="BExOCUIOFQWUGTBU5ESTW3EYEP5C" descr="9BNF49V0R6VVYPHEVMJ3ABDQZ" hidden="1">
          <a:extLst>
            <a:ext uri="{FF2B5EF4-FFF2-40B4-BE49-F238E27FC236}">
              <a16:creationId xmlns:a16="http://schemas.microsoft.com/office/drawing/2014/main" id="{3E53509D-10F3-4023-A5EC-EDA33CED68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69" name="BExU65O9OE4B4MQ2A3OYH13M8BZJ" descr="3INNIMMPDBB0JF37L81M6ID21" hidden="1">
          <a:extLst>
            <a:ext uri="{FF2B5EF4-FFF2-40B4-BE49-F238E27FC236}">
              <a16:creationId xmlns:a16="http://schemas.microsoft.com/office/drawing/2014/main" id="{7376432F-1961-4299-927E-037E14FB3B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70" name="BExOPRCR0UW7TKXSV5WDTL348FGL" descr="S9JM17GP1802LHN4GT14BJYIC" hidden="1">
          <a:extLst>
            <a:ext uri="{FF2B5EF4-FFF2-40B4-BE49-F238E27FC236}">
              <a16:creationId xmlns:a16="http://schemas.microsoft.com/office/drawing/2014/main" id="{7C930FF1-CADD-4414-A9E7-00B505FE9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71" name="BEx5OESAY2W8SEGI3TSB65EHJ04B" descr="9CN2Y88X8WYV1HWZG1QILY9BK" hidden="1">
          <a:extLst>
            <a:ext uri="{FF2B5EF4-FFF2-40B4-BE49-F238E27FC236}">
              <a16:creationId xmlns:a16="http://schemas.microsoft.com/office/drawing/2014/main" id="{462837FC-E767-450F-9B7D-906B84D37D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xdr:nvPicPr>
        <xdr:cNvPr id="472" name="BExGMWEQ2BYRY9BAO5T1X850MJN1" descr="AZ9ST0XDIOP50HSUFO5V31BR0" hidden="1">
          <a:extLst>
            <a:ext uri="{FF2B5EF4-FFF2-40B4-BE49-F238E27FC236}">
              <a16:creationId xmlns:a16="http://schemas.microsoft.com/office/drawing/2014/main" id="{1C4A8818-4364-4CC9-8DE8-650A31E4A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473" name="BExW253QPOZK9KW8BJC3LBXGCG2N" descr="Y5HX37BEUWSN1NEFJKZJXI3SX" hidden="1">
          <a:extLst>
            <a:ext uri="{FF2B5EF4-FFF2-40B4-BE49-F238E27FC236}">
              <a16:creationId xmlns:a16="http://schemas.microsoft.com/office/drawing/2014/main" id="{AFD3CA0A-BE1B-48CC-86A0-D26A50A639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74" name="BEx973S463FCQVJ7QDFBUIU0WJ3F" descr="ZQTVYL8DCSADVT0QMRXFLU0TR" hidden="1">
          <a:extLst>
            <a:ext uri="{FF2B5EF4-FFF2-40B4-BE49-F238E27FC236}">
              <a16:creationId xmlns:a16="http://schemas.microsoft.com/office/drawing/2014/main" id="{B02949D8-06EE-44EA-B2F1-FD83C5D42A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475" name="BExRZO0PLWWMCLGRH7EH6UXYWGAJ" descr="9D4GQ34QB727H10MA3SSAR2R9" hidden="1">
          <a:extLst>
            <a:ext uri="{FF2B5EF4-FFF2-40B4-BE49-F238E27FC236}">
              <a16:creationId xmlns:a16="http://schemas.microsoft.com/office/drawing/2014/main" id="{53844A06-B124-4034-A15B-BD77A366B9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76" name="BExBDP6HNAAJUM39SE5G2C8BKNRQ" descr="1TM64TL2QIMYV7WYSV2VLGXY4" hidden="1">
          <a:extLst>
            <a:ext uri="{FF2B5EF4-FFF2-40B4-BE49-F238E27FC236}">
              <a16:creationId xmlns:a16="http://schemas.microsoft.com/office/drawing/2014/main" id="{5EBB925E-5D08-4B45-8816-0B52BCA07C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77" name="BExQEGJP61DL2NZY6LMBHBZ0J5YT" descr="D6ZNRZJ7EX4GZT9RO8LE0C905" hidden="1">
          <a:extLst>
            <a:ext uri="{FF2B5EF4-FFF2-40B4-BE49-F238E27FC236}">
              <a16:creationId xmlns:a16="http://schemas.microsoft.com/office/drawing/2014/main" id="{46378BBA-4FD8-4A21-A2FC-2F004C4E61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78" name="BExTY1BCS6HZIF6HI5491FGHDVAE" descr="MJ6976KI2UH1IE8M227DUYXMJ" hidden="1">
          <a:extLst>
            <a:ext uri="{FF2B5EF4-FFF2-40B4-BE49-F238E27FC236}">
              <a16:creationId xmlns:a16="http://schemas.microsoft.com/office/drawing/2014/main" id="{BEF8586C-B803-4CA3-86A3-B63D14327C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79" name="BEx5FXJGJOT93D0J2IRJ3985IUMI" hidden="1">
          <a:extLst>
            <a:ext uri="{FF2B5EF4-FFF2-40B4-BE49-F238E27FC236}">
              <a16:creationId xmlns:a16="http://schemas.microsoft.com/office/drawing/2014/main" id="{2DF25B20-3BB2-40C1-99EE-6EA0D5B57F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480" name="BExS8T38WLC2R738ZC7BDJQAKJAJ" descr="MRI962L5PB0E0YWXCIBN82VJH" hidden="1">
          <a:extLst>
            <a:ext uri="{FF2B5EF4-FFF2-40B4-BE49-F238E27FC236}">
              <a16:creationId xmlns:a16="http://schemas.microsoft.com/office/drawing/2014/main" id="{329985E5-142A-40AB-97E5-943709D0B8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1" name="BEx5F64BJ6DCM4EJH81D5ZFNPZ0V" descr="7DJ9FILZD2YPS6X1JBP9E76TU" hidden="1">
          <a:extLst>
            <a:ext uri="{FF2B5EF4-FFF2-40B4-BE49-F238E27FC236}">
              <a16:creationId xmlns:a16="http://schemas.microsoft.com/office/drawing/2014/main" id="{E546F037-1121-4D4D-91F2-AFD475DF5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2" name="BExQEXXHA3EEXR44LT6RKCDWM6ZT" hidden="1">
          <a:extLst>
            <a:ext uri="{FF2B5EF4-FFF2-40B4-BE49-F238E27FC236}">
              <a16:creationId xmlns:a16="http://schemas.microsoft.com/office/drawing/2014/main" id="{C6FAF05D-0FC9-4C75-AD95-E168C78072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483" name="BEx1X6AMHV6ZK3UJB2BXIJTJHYJU" descr="OALR4L95ELQLZ1Y1LETHM1CS9" hidden="1">
          <a:extLst>
            <a:ext uri="{FF2B5EF4-FFF2-40B4-BE49-F238E27FC236}">
              <a16:creationId xmlns:a16="http://schemas.microsoft.com/office/drawing/2014/main" id="{736A44F6-FDA6-434E-BFB0-11F8FAFBEFB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4" name="BEx1QZGQZBAWJ8591VXEIPUOVS7X" descr="MEW27CPIFG44B7E7HEQUUF5QF" hidden="1">
          <a:extLst>
            <a:ext uri="{FF2B5EF4-FFF2-40B4-BE49-F238E27FC236}">
              <a16:creationId xmlns:a16="http://schemas.microsoft.com/office/drawing/2014/main" id="{30DACD73-AB8A-46B1-9EA1-4E2B3B437C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5" name="BExMF7LICJLPXSHM63A6EQ79YQKG" descr="U084VZL15IMB1OFRRAY6GVKAE" hidden="1">
          <a:extLst>
            <a:ext uri="{FF2B5EF4-FFF2-40B4-BE49-F238E27FC236}">
              <a16:creationId xmlns:a16="http://schemas.microsoft.com/office/drawing/2014/main" id="{9B3A892A-444A-4C47-96CB-42DB6B16E2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6" name="BExS343F8GCKP6HTF9Y97L133DX8" descr="ZRF0KB1IYQSNV63CTXT25G67G" hidden="1">
          <a:extLst>
            <a:ext uri="{FF2B5EF4-FFF2-40B4-BE49-F238E27FC236}">
              <a16:creationId xmlns:a16="http://schemas.microsoft.com/office/drawing/2014/main" id="{8940CDC6-44A7-4174-8873-381F00E83D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7" name="BExZMRC09W87CY4B73NPZMNH21AH" descr="78CUMI0OVLYJRSDRQ3V2YX812" hidden="1">
          <a:extLst>
            <a:ext uri="{FF2B5EF4-FFF2-40B4-BE49-F238E27FC236}">
              <a16:creationId xmlns:a16="http://schemas.microsoft.com/office/drawing/2014/main" id="{8061A714-F40C-4390-8456-387890A075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488" name="BExZXVFJ4DY4I24AARDT4AMP6EN1" descr="TXSMH2MTH86CYKA26740RQPUC" hidden="1">
          <a:extLst>
            <a:ext uri="{FF2B5EF4-FFF2-40B4-BE49-F238E27FC236}">
              <a16:creationId xmlns:a16="http://schemas.microsoft.com/office/drawing/2014/main" id="{A834F146-FEED-4A14-8174-DE2AFCC958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89" name="BExOCUIOFQWUGTBU5ESTW3EYEP5C" descr="9BNF49V0R6VVYPHEVMJ3ABDQZ" hidden="1">
          <a:extLst>
            <a:ext uri="{FF2B5EF4-FFF2-40B4-BE49-F238E27FC236}">
              <a16:creationId xmlns:a16="http://schemas.microsoft.com/office/drawing/2014/main" id="{39D65105-9DEC-401B-9C5A-F2101139872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0" name="BExU65O9OE4B4MQ2A3OYH13M8BZJ" descr="3INNIMMPDBB0JF37L81M6ID21" hidden="1">
          <a:extLst>
            <a:ext uri="{FF2B5EF4-FFF2-40B4-BE49-F238E27FC236}">
              <a16:creationId xmlns:a16="http://schemas.microsoft.com/office/drawing/2014/main" id="{B8B1C366-97C8-4070-A67A-1938F989A9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1" name="BExOPRCR0UW7TKXSV5WDTL348FGL" descr="S9JM17GP1802LHN4GT14BJYIC" hidden="1">
          <a:extLst>
            <a:ext uri="{FF2B5EF4-FFF2-40B4-BE49-F238E27FC236}">
              <a16:creationId xmlns:a16="http://schemas.microsoft.com/office/drawing/2014/main" id="{A229843A-9182-4AA0-8D22-893349BDDE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2" name="BEx5OESAY2W8SEGI3TSB65EHJ04B" descr="9CN2Y88X8WYV1HWZG1QILY9BK" hidden="1">
          <a:extLst>
            <a:ext uri="{FF2B5EF4-FFF2-40B4-BE49-F238E27FC236}">
              <a16:creationId xmlns:a16="http://schemas.microsoft.com/office/drawing/2014/main" id="{AF711685-085F-4ACF-82AA-960ADEF650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3" name="BExGMWEQ2BYRY9BAO5T1X850MJN1" descr="AZ9ST0XDIOP50HSUFO5V31BR0" hidden="1">
          <a:extLst>
            <a:ext uri="{FF2B5EF4-FFF2-40B4-BE49-F238E27FC236}">
              <a16:creationId xmlns:a16="http://schemas.microsoft.com/office/drawing/2014/main" id="{28E08B54-FB24-49BE-8AF7-550F32B664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495" name="BExW253QPOZK9KW8BJC3LBXGCG2N" descr="Y5HX37BEUWSN1NEFJKZJXI3SX" hidden="1">
          <a:extLst>
            <a:ext uri="{FF2B5EF4-FFF2-40B4-BE49-F238E27FC236}">
              <a16:creationId xmlns:a16="http://schemas.microsoft.com/office/drawing/2014/main" id="{5226E69E-245D-4B09-B36B-347FD3C56A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6" name="BEx973S463FCQVJ7QDFBUIU0WJ3F" descr="ZQTVYL8DCSADVT0QMRXFLU0TR" hidden="1">
          <a:extLst>
            <a:ext uri="{FF2B5EF4-FFF2-40B4-BE49-F238E27FC236}">
              <a16:creationId xmlns:a16="http://schemas.microsoft.com/office/drawing/2014/main" id="{F6999E20-B755-4A46-9220-6C9A2F9D1F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497" name="BExRZO0PLWWMCLGRH7EH6UXYWGAJ" descr="9D4GQ34QB727H10MA3SSAR2R9" hidden="1">
          <a:extLst>
            <a:ext uri="{FF2B5EF4-FFF2-40B4-BE49-F238E27FC236}">
              <a16:creationId xmlns:a16="http://schemas.microsoft.com/office/drawing/2014/main" id="{BE9CCB88-4F41-444C-8ADE-D448583E8F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8" name="BExBDP6HNAAJUM39SE5G2C8BKNRQ" descr="1TM64TL2QIMYV7WYSV2VLGXY4" hidden="1">
          <a:extLst>
            <a:ext uri="{FF2B5EF4-FFF2-40B4-BE49-F238E27FC236}">
              <a16:creationId xmlns:a16="http://schemas.microsoft.com/office/drawing/2014/main" id="{D3940A40-7AAE-458B-B1F7-EFF7F3151F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499" name="BExQEGJP61DL2NZY6LMBHBZ0J5YT" descr="D6ZNRZJ7EX4GZT9RO8LE0C905" hidden="1">
          <a:extLst>
            <a:ext uri="{FF2B5EF4-FFF2-40B4-BE49-F238E27FC236}">
              <a16:creationId xmlns:a16="http://schemas.microsoft.com/office/drawing/2014/main" id="{066F0467-1341-41B8-B63A-05D4D33C07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0" name="BExTY1BCS6HZIF6HI5491FGHDVAE" descr="MJ6976KI2UH1IE8M227DUYXMJ" hidden="1">
          <a:extLst>
            <a:ext uri="{FF2B5EF4-FFF2-40B4-BE49-F238E27FC236}">
              <a16:creationId xmlns:a16="http://schemas.microsoft.com/office/drawing/2014/main" id="{095D6123-7C7C-400E-BD34-66A56B653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1" name="BEx5FXJGJOT93D0J2IRJ3985IUMI" hidden="1">
          <a:extLst>
            <a:ext uri="{FF2B5EF4-FFF2-40B4-BE49-F238E27FC236}">
              <a16:creationId xmlns:a16="http://schemas.microsoft.com/office/drawing/2014/main" id="{29373528-046E-41FE-99BC-4F818A8E05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02" name="BExS8T38WLC2R738ZC7BDJQAKJAJ" descr="MRI962L5PB0E0YWXCIBN82VJH" hidden="1">
          <a:extLst>
            <a:ext uri="{FF2B5EF4-FFF2-40B4-BE49-F238E27FC236}">
              <a16:creationId xmlns:a16="http://schemas.microsoft.com/office/drawing/2014/main" id="{83BCBC79-B9F8-45DB-84D4-EF7EC5C7A2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3" name="BEx5F64BJ6DCM4EJH81D5ZFNPZ0V" descr="7DJ9FILZD2YPS6X1JBP9E76TU" hidden="1">
          <a:extLst>
            <a:ext uri="{FF2B5EF4-FFF2-40B4-BE49-F238E27FC236}">
              <a16:creationId xmlns:a16="http://schemas.microsoft.com/office/drawing/2014/main" id="{C6E5E447-D0C8-436D-A465-701ECC0652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4" name="BExQEXXHA3EEXR44LT6RKCDWM6ZT" hidden="1">
          <a:extLst>
            <a:ext uri="{FF2B5EF4-FFF2-40B4-BE49-F238E27FC236}">
              <a16:creationId xmlns:a16="http://schemas.microsoft.com/office/drawing/2014/main" id="{EC23C0C6-ACC8-4E32-B56D-DB3A49DBE2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05" name="BEx1X6AMHV6ZK3UJB2BXIJTJHYJU" descr="OALR4L95ELQLZ1Y1LETHM1CS9" hidden="1">
          <a:extLst>
            <a:ext uri="{FF2B5EF4-FFF2-40B4-BE49-F238E27FC236}">
              <a16:creationId xmlns:a16="http://schemas.microsoft.com/office/drawing/2014/main" id="{C28B700A-FFC9-469C-B891-04C65729E73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6" name="BEx1QZGQZBAWJ8591VXEIPUOVS7X" descr="MEW27CPIFG44B7E7HEQUUF5QF" hidden="1">
          <a:extLst>
            <a:ext uri="{FF2B5EF4-FFF2-40B4-BE49-F238E27FC236}">
              <a16:creationId xmlns:a16="http://schemas.microsoft.com/office/drawing/2014/main" id="{DCD20277-5434-4C29-963B-8EDE9CA9317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7" name="BExMF7LICJLPXSHM63A6EQ79YQKG" descr="U084VZL15IMB1OFRRAY6GVKAE" hidden="1">
          <a:extLst>
            <a:ext uri="{FF2B5EF4-FFF2-40B4-BE49-F238E27FC236}">
              <a16:creationId xmlns:a16="http://schemas.microsoft.com/office/drawing/2014/main" id="{321CD607-77D1-4A98-BD4C-8D3B79DB6AF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8" name="BExS343F8GCKP6HTF9Y97L133DX8" descr="ZRF0KB1IYQSNV63CTXT25G67G" hidden="1">
          <a:extLst>
            <a:ext uri="{FF2B5EF4-FFF2-40B4-BE49-F238E27FC236}">
              <a16:creationId xmlns:a16="http://schemas.microsoft.com/office/drawing/2014/main" id="{11DFF6CD-3F23-4774-BFCA-322BB5AD90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09" name="BExZMRC09W87CY4B73NPZMNH21AH" descr="78CUMI0OVLYJRSDRQ3V2YX812" hidden="1">
          <a:extLst>
            <a:ext uri="{FF2B5EF4-FFF2-40B4-BE49-F238E27FC236}">
              <a16:creationId xmlns:a16="http://schemas.microsoft.com/office/drawing/2014/main" id="{696BF0EB-BEC4-4101-8D91-B61CA8511D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510" name="BExZXVFJ4DY4I24AARDT4AMP6EN1" descr="TXSMH2MTH86CYKA26740RQPUC" hidden="1">
          <a:extLst>
            <a:ext uri="{FF2B5EF4-FFF2-40B4-BE49-F238E27FC236}">
              <a16:creationId xmlns:a16="http://schemas.microsoft.com/office/drawing/2014/main" id="{A1C76B4B-EF34-4FEA-971C-867E5993C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1" name="BExOCUIOFQWUGTBU5ESTW3EYEP5C" descr="9BNF49V0R6VVYPHEVMJ3ABDQZ" hidden="1">
          <a:extLst>
            <a:ext uri="{FF2B5EF4-FFF2-40B4-BE49-F238E27FC236}">
              <a16:creationId xmlns:a16="http://schemas.microsoft.com/office/drawing/2014/main" id="{F58DACE7-372F-4B9C-A674-EAC7D4CCF2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2" name="BExU65O9OE4B4MQ2A3OYH13M8BZJ" descr="3INNIMMPDBB0JF37L81M6ID21" hidden="1">
          <a:extLst>
            <a:ext uri="{FF2B5EF4-FFF2-40B4-BE49-F238E27FC236}">
              <a16:creationId xmlns:a16="http://schemas.microsoft.com/office/drawing/2014/main" id="{EDACEBD6-71EC-4CF2-9120-8D3A388D0F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3" name="BExOPRCR0UW7TKXSV5WDTL348FGL" descr="S9JM17GP1802LHN4GT14BJYIC" hidden="1">
          <a:extLst>
            <a:ext uri="{FF2B5EF4-FFF2-40B4-BE49-F238E27FC236}">
              <a16:creationId xmlns:a16="http://schemas.microsoft.com/office/drawing/2014/main" id="{B0F5191F-4CD8-423A-AA30-D170DF5735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4" name="BEx5OESAY2W8SEGI3TSB65EHJ04B" descr="9CN2Y88X8WYV1HWZG1QILY9BK" hidden="1">
          <a:extLst>
            <a:ext uri="{FF2B5EF4-FFF2-40B4-BE49-F238E27FC236}">
              <a16:creationId xmlns:a16="http://schemas.microsoft.com/office/drawing/2014/main" id="{DF501EE8-5AF8-44A3-95CC-B901E9CD25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5" name="BExGMWEQ2BYRY9BAO5T1X850MJN1" descr="AZ9ST0XDIOP50HSUFO5V31BR0" hidden="1">
          <a:extLst>
            <a:ext uri="{FF2B5EF4-FFF2-40B4-BE49-F238E27FC236}">
              <a16:creationId xmlns:a16="http://schemas.microsoft.com/office/drawing/2014/main" id="{98256264-9AA4-4A51-8680-FF5E0E033A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517" name="BExW253QPOZK9KW8BJC3LBXGCG2N" descr="Y5HX37BEUWSN1NEFJKZJXI3SX" hidden="1">
          <a:extLst>
            <a:ext uri="{FF2B5EF4-FFF2-40B4-BE49-F238E27FC236}">
              <a16:creationId xmlns:a16="http://schemas.microsoft.com/office/drawing/2014/main" id="{95871008-EF5B-4DB1-87A2-0A8E4FF902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18" name="BEx973S463FCQVJ7QDFBUIU0WJ3F" descr="ZQTVYL8DCSADVT0QMRXFLU0TR" hidden="1">
          <a:extLst>
            <a:ext uri="{FF2B5EF4-FFF2-40B4-BE49-F238E27FC236}">
              <a16:creationId xmlns:a16="http://schemas.microsoft.com/office/drawing/2014/main" id="{E37AE312-6739-4488-97D6-5A92909C578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19" name="BExRZO0PLWWMCLGRH7EH6UXYWGAJ" descr="9D4GQ34QB727H10MA3SSAR2R9" hidden="1">
          <a:extLst>
            <a:ext uri="{FF2B5EF4-FFF2-40B4-BE49-F238E27FC236}">
              <a16:creationId xmlns:a16="http://schemas.microsoft.com/office/drawing/2014/main" id="{1DABB00F-AA8B-49B4-8095-6C18E3D64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0" name="BExBDP6HNAAJUM39SE5G2C8BKNRQ" descr="1TM64TL2QIMYV7WYSV2VLGXY4" hidden="1">
          <a:extLst>
            <a:ext uri="{FF2B5EF4-FFF2-40B4-BE49-F238E27FC236}">
              <a16:creationId xmlns:a16="http://schemas.microsoft.com/office/drawing/2014/main" id="{67DA5FA3-31DF-4DC3-8EF4-2E842488BC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1" name="BExQEGJP61DL2NZY6LMBHBZ0J5YT" descr="D6ZNRZJ7EX4GZT9RO8LE0C905" hidden="1">
          <a:extLst>
            <a:ext uri="{FF2B5EF4-FFF2-40B4-BE49-F238E27FC236}">
              <a16:creationId xmlns:a16="http://schemas.microsoft.com/office/drawing/2014/main" id="{465B243B-00AC-473D-9C92-175F91DC48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2" name="BExTY1BCS6HZIF6HI5491FGHDVAE" descr="MJ6976KI2UH1IE8M227DUYXMJ" hidden="1">
          <a:extLst>
            <a:ext uri="{FF2B5EF4-FFF2-40B4-BE49-F238E27FC236}">
              <a16:creationId xmlns:a16="http://schemas.microsoft.com/office/drawing/2014/main" id="{9AC7DACB-DB0B-4588-8750-0EE9997357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3" name="BEx5FXJGJOT93D0J2IRJ3985IUMI" hidden="1">
          <a:extLst>
            <a:ext uri="{FF2B5EF4-FFF2-40B4-BE49-F238E27FC236}">
              <a16:creationId xmlns:a16="http://schemas.microsoft.com/office/drawing/2014/main" id="{370EF539-1355-47D4-A677-4A29633EB5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24" name="BExS8T38WLC2R738ZC7BDJQAKJAJ" descr="MRI962L5PB0E0YWXCIBN82VJH" hidden="1">
          <a:extLst>
            <a:ext uri="{FF2B5EF4-FFF2-40B4-BE49-F238E27FC236}">
              <a16:creationId xmlns:a16="http://schemas.microsoft.com/office/drawing/2014/main" id="{D7E0758A-5C00-44F5-9DB1-23D3BB89B0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5" name="BEx5F64BJ6DCM4EJH81D5ZFNPZ0V" descr="7DJ9FILZD2YPS6X1JBP9E76TU" hidden="1">
          <a:extLst>
            <a:ext uri="{FF2B5EF4-FFF2-40B4-BE49-F238E27FC236}">
              <a16:creationId xmlns:a16="http://schemas.microsoft.com/office/drawing/2014/main" id="{7100AED5-7172-40BB-9574-9E65FF2088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6" name="BExQEXXHA3EEXR44LT6RKCDWM6ZT" hidden="1">
          <a:extLst>
            <a:ext uri="{FF2B5EF4-FFF2-40B4-BE49-F238E27FC236}">
              <a16:creationId xmlns:a16="http://schemas.microsoft.com/office/drawing/2014/main" id="{5E9E6E74-A11E-4301-AEBC-FDE848AAD1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27" name="BEx1X6AMHV6ZK3UJB2BXIJTJHYJU" descr="OALR4L95ELQLZ1Y1LETHM1CS9" hidden="1">
          <a:extLst>
            <a:ext uri="{FF2B5EF4-FFF2-40B4-BE49-F238E27FC236}">
              <a16:creationId xmlns:a16="http://schemas.microsoft.com/office/drawing/2014/main" id="{17DAE68B-5F36-422C-BC38-498FA2A4FA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8" name="BEx1QZGQZBAWJ8591VXEIPUOVS7X" descr="MEW27CPIFG44B7E7HEQUUF5QF" hidden="1">
          <a:extLst>
            <a:ext uri="{FF2B5EF4-FFF2-40B4-BE49-F238E27FC236}">
              <a16:creationId xmlns:a16="http://schemas.microsoft.com/office/drawing/2014/main" id="{AB80987F-6691-4646-A9E7-F5C100690C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29" name="BExMF7LICJLPXSHM63A6EQ79YQKG" descr="U084VZL15IMB1OFRRAY6GVKAE" hidden="1">
          <a:extLst>
            <a:ext uri="{FF2B5EF4-FFF2-40B4-BE49-F238E27FC236}">
              <a16:creationId xmlns:a16="http://schemas.microsoft.com/office/drawing/2014/main" id="{C836CF3B-E29E-4C27-9053-973BD1168A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0" name="BExS343F8GCKP6HTF9Y97L133DX8" descr="ZRF0KB1IYQSNV63CTXT25G67G" hidden="1">
          <a:extLst>
            <a:ext uri="{FF2B5EF4-FFF2-40B4-BE49-F238E27FC236}">
              <a16:creationId xmlns:a16="http://schemas.microsoft.com/office/drawing/2014/main" id="{AE40BCBF-39AF-4074-A267-20403DD425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1" name="BExZMRC09W87CY4B73NPZMNH21AH" descr="78CUMI0OVLYJRSDRQ3V2YX812" hidden="1">
          <a:extLst>
            <a:ext uri="{FF2B5EF4-FFF2-40B4-BE49-F238E27FC236}">
              <a16:creationId xmlns:a16="http://schemas.microsoft.com/office/drawing/2014/main" id="{EF753CF8-4660-4BEC-8D9C-BE429E53FB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532" name="BExZXVFJ4DY4I24AARDT4AMP6EN1" descr="TXSMH2MTH86CYKA26740RQPUC" hidden="1">
          <a:extLst>
            <a:ext uri="{FF2B5EF4-FFF2-40B4-BE49-F238E27FC236}">
              <a16:creationId xmlns:a16="http://schemas.microsoft.com/office/drawing/2014/main" id="{5F8A9C1A-4E2F-4F72-98D4-DE7F9E170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3" name="BExOCUIOFQWUGTBU5ESTW3EYEP5C" descr="9BNF49V0R6VVYPHEVMJ3ABDQZ" hidden="1">
          <a:extLst>
            <a:ext uri="{FF2B5EF4-FFF2-40B4-BE49-F238E27FC236}">
              <a16:creationId xmlns:a16="http://schemas.microsoft.com/office/drawing/2014/main" id="{344D7AA1-F131-4FE9-B022-4433E83614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4" name="BExU65O9OE4B4MQ2A3OYH13M8BZJ" descr="3INNIMMPDBB0JF37L81M6ID21" hidden="1">
          <a:extLst>
            <a:ext uri="{FF2B5EF4-FFF2-40B4-BE49-F238E27FC236}">
              <a16:creationId xmlns:a16="http://schemas.microsoft.com/office/drawing/2014/main" id="{6B0A0C44-3BDF-47A4-959B-4482C0B76A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5" name="BExOPRCR0UW7TKXSV5WDTL348FGL" descr="S9JM17GP1802LHN4GT14BJYIC" hidden="1">
          <a:extLst>
            <a:ext uri="{FF2B5EF4-FFF2-40B4-BE49-F238E27FC236}">
              <a16:creationId xmlns:a16="http://schemas.microsoft.com/office/drawing/2014/main" id="{BAEA3360-D3BB-43E3-B89A-F62BB288B1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6" name="BEx5OESAY2W8SEGI3TSB65EHJ04B" descr="9CN2Y88X8WYV1HWZG1QILY9BK" hidden="1">
          <a:extLst>
            <a:ext uri="{FF2B5EF4-FFF2-40B4-BE49-F238E27FC236}">
              <a16:creationId xmlns:a16="http://schemas.microsoft.com/office/drawing/2014/main" id="{9121538B-A0DF-468D-AE6B-805165E36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37" name="BExGMWEQ2BYRY9BAO5T1X850MJN1" descr="AZ9ST0XDIOP50HSUFO5V31BR0" hidden="1">
          <a:extLst>
            <a:ext uri="{FF2B5EF4-FFF2-40B4-BE49-F238E27FC236}">
              <a16:creationId xmlns:a16="http://schemas.microsoft.com/office/drawing/2014/main" id="{E90367FE-1071-4E1E-9A26-DD9F308352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28575</xdr:colOff>
      <xdr:row>0</xdr:row>
      <xdr:rowOff>0</xdr:rowOff>
    </xdr:from>
    <xdr:ext cx="123825" cy="123825"/>
    <xdr:pic macro="[16]!DesignIconClicked">
      <xdr:nvPicPr>
        <xdr:cNvPr id="539" name="BExW253QPOZK9KW8BJC3LBXGCG2N" descr="Y5HX37BEUWSN1NEFJKZJXI3SX" hidden="1">
          <a:extLst>
            <a:ext uri="{FF2B5EF4-FFF2-40B4-BE49-F238E27FC236}">
              <a16:creationId xmlns:a16="http://schemas.microsoft.com/office/drawing/2014/main" id="{4C79E5DA-DAEE-4083-8670-3BE5F61EB28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0" name="BEx973S463FCQVJ7QDFBUIU0WJ3F" descr="ZQTVYL8DCSADVT0QMRXFLU0TR" hidden="1">
          <a:extLst>
            <a:ext uri="{FF2B5EF4-FFF2-40B4-BE49-F238E27FC236}">
              <a16:creationId xmlns:a16="http://schemas.microsoft.com/office/drawing/2014/main" id="{00CB3DE6-FD7D-43AB-8F84-29DC5B072F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41" name="BExRZO0PLWWMCLGRH7EH6UXYWGAJ" descr="9D4GQ34QB727H10MA3SSAR2R9" hidden="1">
          <a:extLst>
            <a:ext uri="{FF2B5EF4-FFF2-40B4-BE49-F238E27FC236}">
              <a16:creationId xmlns:a16="http://schemas.microsoft.com/office/drawing/2014/main" id="{39C837A6-8FFD-4B55-8BCC-48926B4D04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2" name="BExBDP6HNAAJUM39SE5G2C8BKNRQ" descr="1TM64TL2QIMYV7WYSV2VLGXY4" hidden="1">
          <a:extLst>
            <a:ext uri="{FF2B5EF4-FFF2-40B4-BE49-F238E27FC236}">
              <a16:creationId xmlns:a16="http://schemas.microsoft.com/office/drawing/2014/main" id="{6B8B66D7-2038-404F-B724-FEDE80E00FB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3" name="BExQEGJP61DL2NZY6LMBHBZ0J5YT" descr="D6ZNRZJ7EX4GZT9RO8LE0C905" hidden="1">
          <a:extLst>
            <a:ext uri="{FF2B5EF4-FFF2-40B4-BE49-F238E27FC236}">
              <a16:creationId xmlns:a16="http://schemas.microsoft.com/office/drawing/2014/main" id="{7F42F6E3-94C8-4CC9-B892-8F31DD6A4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4" name="BExTY1BCS6HZIF6HI5491FGHDVAE" descr="MJ6976KI2UH1IE8M227DUYXMJ" hidden="1">
          <a:extLst>
            <a:ext uri="{FF2B5EF4-FFF2-40B4-BE49-F238E27FC236}">
              <a16:creationId xmlns:a16="http://schemas.microsoft.com/office/drawing/2014/main" id="{AA4AB636-2991-4FBC-89ED-1ADE0435FB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5" name="BEx5FXJGJOT93D0J2IRJ3985IUMI" hidden="1">
          <a:extLst>
            <a:ext uri="{FF2B5EF4-FFF2-40B4-BE49-F238E27FC236}">
              <a16:creationId xmlns:a16="http://schemas.microsoft.com/office/drawing/2014/main" id="{3A83CF53-9E83-4001-9A27-13DC20820C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546" name="BEx3RTMHAR35NUAAK49TV6NU7EPA" descr="QFXLG4ZCXTRQSJYFCKJ58G9N8" hidden="1">
          <a:extLst>
            <a:ext uri="{FF2B5EF4-FFF2-40B4-BE49-F238E27FC236}">
              <a16:creationId xmlns:a16="http://schemas.microsoft.com/office/drawing/2014/main" id="{3E9CC2AE-E0CB-445F-886C-5355742A28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47" name="BExS8T38WLC2R738ZC7BDJQAKJAJ" descr="MRI962L5PB0E0YWXCIBN82VJH" hidden="1">
          <a:extLst>
            <a:ext uri="{FF2B5EF4-FFF2-40B4-BE49-F238E27FC236}">
              <a16:creationId xmlns:a16="http://schemas.microsoft.com/office/drawing/2014/main" id="{DEFDBD48-2A82-4A70-B987-3E30671922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8" name="BEx5F64BJ6DCM4EJH81D5ZFNPZ0V" descr="7DJ9FILZD2YPS6X1JBP9E76TU" hidden="1">
          <a:extLst>
            <a:ext uri="{FF2B5EF4-FFF2-40B4-BE49-F238E27FC236}">
              <a16:creationId xmlns:a16="http://schemas.microsoft.com/office/drawing/2014/main" id="{972E9B76-1256-4770-AF3B-ECDEC4298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49" name="BExQEXXHA3EEXR44LT6RKCDWM6ZT" hidden="1">
          <a:extLst>
            <a:ext uri="{FF2B5EF4-FFF2-40B4-BE49-F238E27FC236}">
              <a16:creationId xmlns:a16="http://schemas.microsoft.com/office/drawing/2014/main" id="{1CD009DF-44F1-4968-9B85-5A20B730E2F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85725</xdr:colOff>
      <xdr:row>0</xdr:row>
      <xdr:rowOff>0</xdr:rowOff>
    </xdr:from>
    <xdr:ext cx="123825" cy="123825"/>
    <xdr:pic macro="[16]!DesignIconClicked">
      <xdr:nvPicPr>
        <xdr:cNvPr id="550" name="BEx1X6AMHV6ZK3UJB2BXIJTJHYJU" descr="OALR4L95ELQLZ1Y1LETHM1CS9" hidden="1">
          <a:extLst>
            <a:ext uri="{FF2B5EF4-FFF2-40B4-BE49-F238E27FC236}">
              <a16:creationId xmlns:a16="http://schemas.microsoft.com/office/drawing/2014/main" id="{E4D35E93-56C8-4E16-9D7F-A1E6B4464DE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9525</xdr:colOff>
      <xdr:row>0</xdr:row>
      <xdr:rowOff>0</xdr:rowOff>
    </xdr:from>
    <xdr:ext cx="123825" cy="123825"/>
    <xdr:pic macro="[16]!DesignIconClicked">
      <xdr:nvPicPr>
        <xdr:cNvPr id="551" name="BExSDIVCE09QKG3CT52PHCS6ZJ09" descr="9F076L7EQCF2COMMGCQG6BQGU" hidden="1">
          <a:extLst>
            <a:ext uri="{FF2B5EF4-FFF2-40B4-BE49-F238E27FC236}">
              <a16:creationId xmlns:a16="http://schemas.microsoft.com/office/drawing/2014/main" id="{A81F3A33-907B-4B44-85BC-A6175ACBB71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2" name="BEx1QZGQZBAWJ8591VXEIPUOVS7X" descr="MEW27CPIFG44B7E7HEQUUF5QF" hidden="1">
          <a:extLst>
            <a:ext uri="{FF2B5EF4-FFF2-40B4-BE49-F238E27FC236}">
              <a16:creationId xmlns:a16="http://schemas.microsoft.com/office/drawing/2014/main" id="{164B9406-D470-482E-A111-78903444C8F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3" name="BExMF7LICJLPXSHM63A6EQ79YQKG" descr="U084VZL15IMB1OFRRAY6GVKAE" hidden="1">
          <a:extLst>
            <a:ext uri="{FF2B5EF4-FFF2-40B4-BE49-F238E27FC236}">
              <a16:creationId xmlns:a16="http://schemas.microsoft.com/office/drawing/2014/main" id="{3417E086-03E3-4502-9FC7-3C7C67DA2A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4" name="BExS343F8GCKP6HTF9Y97L133DX8" descr="ZRF0KB1IYQSNV63CTXT25G67G" hidden="1">
          <a:extLst>
            <a:ext uri="{FF2B5EF4-FFF2-40B4-BE49-F238E27FC236}">
              <a16:creationId xmlns:a16="http://schemas.microsoft.com/office/drawing/2014/main" id="{E0E38ECF-D352-4229-8355-A8F9F8A008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5" name="BExZMRC09W87CY4B73NPZMNH21AH" descr="78CUMI0OVLYJRSDRQ3V2YX812" hidden="1">
          <a:extLst>
            <a:ext uri="{FF2B5EF4-FFF2-40B4-BE49-F238E27FC236}">
              <a16:creationId xmlns:a16="http://schemas.microsoft.com/office/drawing/2014/main" id="{7E068D96-6FDB-403C-842C-0584F82A1D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9525</xdr:rowOff>
    </xdr:from>
    <xdr:ext cx="123825" cy="123825"/>
    <xdr:pic macro="[16]!DesignIconClicked">
      <xdr:nvPicPr>
        <xdr:cNvPr id="556" name="BExZXVFJ4DY4I24AARDT4AMP6EN1" descr="TXSMH2MTH86CYKA26740RQPUC" hidden="1">
          <a:extLst>
            <a:ext uri="{FF2B5EF4-FFF2-40B4-BE49-F238E27FC236}">
              <a16:creationId xmlns:a16="http://schemas.microsoft.com/office/drawing/2014/main" id="{03F0B815-2C7D-4FCD-BBE6-CF5CBF5B15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7" name="BExOCUIOFQWUGTBU5ESTW3EYEP5C" descr="9BNF49V0R6VVYPHEVMJ3ABDQZ" hidden="1">
          <a:extLst>
            <a:ext uri="{FF2B5EF4-FFF2-40B4-BE49-F238E27FC236}">
              <a16:creationId xmlns:a16="http://schemas.microsoft.com/office/drawing/2014/main" id="{65CC3BEA-D953-42B2-87C7-C7037C2FA3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8" name="BExU65O9OE4B4MQ2A3OYH13M8BZJ" descr="3INNIMMPDBB0JF37L81M6ID21" hidden="1">
          <a:extLst>
            <a:ext uri="{FF2B5EF4-FFF2-40B4-BE49-F238E27FC236}">
              <a16:creationId xmlns:a16="http://schemas.microsoft.com/office/drawing/2014/main" id="{61B1B102-1827-40EC-9AF7-1530DA7ABF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59" name="BExOPRCR0UW7TKXSV5WDTL348FGL" descr="S9JM17GP1802LHN4GT14BJYIC" hidden="1">
          <a:extLst>
            <a:ext uri="{FF2B5EF4-FFF2-40B4-BE49-F238E27FC236}">
              <a16:creationId xmlns:a16="http://schemas.microsoft.com/office/drawing/2014/main" id="{5CC1EF11-1A90-4D9F-88E4-6A65AAC11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60" name="BEx5OESAY2W8SEGI3TSB65EHJ04B" descr="9CN2Y88X8WYV1HWZG1QILY9BK" hidden="1">
          <a:extLst>
            <a:ext uri="{FF2B5EF4-FFF2-40B4-BE49-F238E27FC236}">
              <a16:creationId xmlns:a16="http://schemas.microsoft.com/office/drawing/2014/main" id="{F50C9097-1BEE-451E-A107-9F98AC4447B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47625</xdr:colOff>
      <xdr:row>0</xdr:row>
      <xdr:rowOff>0</xdr:rowOff>
    </xdr:from>
    <xdr:ext cx="123825" cy="123825"/>
    <xdr:pic macro="[16]!DesignIconClicked">
      <xdr:nvPicPr>
        <xdr:cNvPr id="561" name="BExGMWEQ2BYRY9BAO5T1X850MJN1" descr="AZ9ST0XDIOP50HSUFO5V31BR0" hidden="1">
          <a:extLst>
            <a:ext uri="{FF2B5EF4-FFF2-40B4-BE49-F238E27FC236}">
              <a16:creationId xmlns:a16="http://schemas.microsoft.com/office/drawing/2014/main" id="{E75EE585-25CC-4550-BFC2-69FC14C71C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9150" y="428625"/>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20de%20c&#225;lculo%20en%20Basis%20(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8.41\financiero\2009\Informes\Version%20PR\EF%20mens.PR%2009%20IFR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acuello\Mis%20documentos\2012\RECURSOS%20HUMANOS\IPAS_JUNIO-2012_tabla_mort_2009-v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cvalenciac\Desktop\00-Resultados%20Iniciales%20GRUPO%20(prueb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svs.cl/Users/chenriqu/Desktop/Libro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nas\00_gci\Users\bcorvalan\Desktop\junio_2018\eeff_MT.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aguasandinascl.sharepoint.com/sites/InvestorRelationsAA-IAM/Documentos%20compartidos/General/02%20Resultados/2024/4Q/Traducciones%20enviadas%20el%2013-03-2025/IAM/Nota%20Fecu%20IAM%204T2024_v000.xlsx" TargetMode="External"/><Relationship Id="rId1" Type="http://schemas.openxmlformats.org/officeDocument/2006/relationships/externalLinkPath" Target="Nota%20Fecu%20IAM%204T2024_v000.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Program%20Files%20(x86)\Common%20Files\SAP%20Shared\BW\BExAnalyzer.xla" TargetMode="External"/><Relationship Id="rId1" Type="http://schemas.openxmlformats.org/officeDocument/2006/relationships/externalLinkPath" Target="file:///C:\Program%20Files%20(x86)\Common%20Files\SAP%20Shared\BW\BExAnalyzer.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disco04\Documents%20and%20Settings\acuello\Mis%20documentos\2005\balance%2005\diciembre%202005\ANALISIS-%20diciembre-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cuello\Mis%20documentos\2005\balance%2005\diciembre%202005\ANALISIS-%20diciembre-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vsamboni\AppData\Local\Microsoft\Windows\Temporary%20Internet%20Files\Content.Outlook\2B3XWOD5\gadier\Riopaila\PROYIVA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tan\S_Reuniones\windows\TEMP\Rotacion%20N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disco04\IR%20y%20Estudios%20Financieros\Users\bcorvalan\Desktop\envios%202014-2013\ENVIO%20MARZOV2\Of_498_03_2014%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EAD\Balance%20EAD\A&#241;o%202006\Balance%2012_2006%20(preliminar).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Worksheet%20in%208540%20Cuentas%20de%20orden%20-%20Cedula%20sumaria%20y%20pruebas?0B8DA795" TargetMode="External"/><Relationship Id="rId1" Type="http://schemas.openxmlformats.org/officeDocument/2006/relationships/externalLinkPath" Target="file:///\\0B8DA795\Worksheet%20in%208540%20Cuentas%20de%20orden%20-%20Cedula%20sumaria%20y%20prueba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3"/>
      <sheetName val="Hoja1"/>
      <sheetName val="rli-resu"/>
      <sheetName val="AF Tributario"/>
      <sheetName val="Data"/>
      <sheetName val="Param"/>
      <sheetName val="ANALISIS"/>
      <sheetName val="May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e-Real"/>
      <sheetName val="Caja-Real"/>
      <sheetName val="Operativos-Real"/>
      <sheetName val="ER-Real"/>
      <sheetName val="Bce-Ppto"/>
      <sheetName val="ER-Ppto"/>
      <sheetName val="Caja-Ppto"/>
      <sheetName val="Operativos-Ppto"/>
      <sheetName val="ER-Ppto Trim"/>
      <sheetName val="301-30"/>
      <sheetName val="Inputs - Act &amp; F'cast"/>
      <sheetName val="RLI"/>
      <sheetName val="Exámen de Patrim."/>
      <sheetName val="C-CPIT2007"/>
      <sheetName val="CPI_1104"/>
      <sheetName val="CONSOLIDACION miles de peso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D_Resumen"/>
      <sheetName val="Personal"/>
      <sheetName val="Cuadro_NIC19"/>
      <sheetName val="Base"/>
      <sheetName val="Acerca de IAS"/>
      <sheetName val="tabla"/>
      <sheetName val="Hoja1"/>
      <sheetName val="Hoja2"/>
      <sheetName val="Hoja3"/>
      <sheetName val="Bajas"/>
    </sheetNames>
    <sheetDataSet>
      <sheetData sheetId="0"/>
      <sheetData sheetId="1"/>
      <sheetData sheetId="2"/>
      <sheetData sheetId="3"/>
      <sheetData sheetId="4" refreshError="1"/>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General"/>
      <sheetName val="General Zona"/>
      <sheetName val="No Vencida"/>
      <sheetName val="Vencida"/>
      <sheetName val="Convenida"/>
      <sheetName val="Comportamiento Deuda"/>
      <sheetName val="Vencida + Conve"/>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 de credito"/>
      <sheetName val="N8 Clase de instrumentos finan"/>
      <sheetName val="Flujo "/>
      <sheetName val="Estado de Resultado"/>
      <sheetName val="Pasivo"/>
      <sheetName val="Activ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ce Diciembre 2023"/>
      <sheetName val="Resultado Diciembre 2023"/>
      <sheetName val="Balance Diciembre 2024"/>
      <sheetName val="Resultado Diciembre 2024"/>
      <sheetName val="Activo"/>
      <sheetName val="Pasivo"/>
      <sheetName val="Resultado"/>
      <sheetName val="Flujo"/>
      <sheetName val="Cambio Patrimonio"/>
      <sheetName val="Cambio Patrimonio (2)"/>
      <sheetName val="N2.2 Filiales"/>
      <sheetName val="N2.2 Moneda Extranjera"/>
      <sheetName val="N2.2 Reclasificaciones"/>
      <sheetName val="N3 Perfil Vencimiento"/>
      <sheetName val="N3 Tasa de interes"/>
      <sheetName val="N3 Análisis de Sensibilización"/>
      <sheetName val="N4 Efectivo y Eq."/>
      <sheetName val="N4.1 Equivalente Efe."/>
      <sheetName val="N5 Deudores y Riesgo de Crédito"/>
      <sheetName val="N5 Estratificación Deudores"/>
      <sheetName val="N6 CxC Relacionadas"/>
      <sheetName val="N6 CxP Relacionadas"/>
      <sheetName val="N6 Transacciones EERR"/>
      <sheetName val="N6 Directorio y Comité"/>
      <sheetName val="N7 Inventarios"/>
      <sheetName val="N8 Impuestos Corrientes"/>
      <sheetName val="N9 Mantenido Venta"/>
      <sheetName val="N10 Otros Activos Finan"/>
      <sheetName val="N11 Otros Activos No Fin"/>
      <sheetName val="N12 Intangibles"/>
      <sheetName val="N13 Plusvalía"/>
      <sheetName val="N14 PPE"/>
      <sheetName val="N14 Arrendamiento NIIF16"/>
      <sheetName val="N14.2 Pasivo por arrenda"/>
      <sheetName val="Nota 14.3 Mov pasivo a"/>
      <sheetName val="N15 Impuestos Dif."/>
      <sheetName val="N16.3 Clases Instrum. Finan."/>
      <sheetName val="N16.4 AFR actual"/>
      <sheetName val="N16.4 Préstamos CP"/>
      <sheetName val="N16.4 Préstamos LP"/>
      <sheetName val="N16.4 Bonos CP"/>
      <sheetName val="N16.4 Bonos LP"/>
      <sheetName val="16.5 Flujos de financ"/>
      <sheetName val="N16.5 Valor Justo"/>
      <sheetName val="16.6Derivados"/>
      <sheetName val="N17,5 Flujos de financiamiento"/>
      <sheetName val="N17 Acreed. Comerciales"/>
      <sheetName val="N17.1 Acreed. Comerc. por Venc."/>
      <sheetName val="N18 Otras Prov."/>
      <sheetName val="N19 Beneficios Empleados"/>
      <sheetName val="N21 Pas. No Financiero"/>
      <sheetName val="N23 Partic. No Controladoras"/>
      <sheetName val="Nota 24 Perdidas de valor"/>
      <sheetName val="N24 Ingresos Ordinarios"/>
      <sheetName val="N25 Otros Gtos. Nat."/>
      <sheetName val="N26 Otros Ingresos y Gtos."/>
      <sheetName val="N27 Efecto Moneda Extran."/>
      <sheetName val="N28 Rdo. Unid. Reajuste"/>
      <sheetName val="N29 Operaciones Discontinuadas"/>
      <sheetName val="N30 Segmentos"/>
      <sheetName val="N31 Ganancia por acción"/>
      <sheetName val="N32 EEFF filiales"/>
      <sheetName val="N34 Garantías y Rest."/>
      <sheetName val="N35 Costos finan. Capital."/>
      <sheetName val="N36 Medio ambiente"/>
      <sheetName val="pronunciamientos contables "/>
      <sheetName val="CovenantAA"/>
      <sheetName val="CovenantAC"/>
      <sheetName val="N6 CxC CxP Relacionadas"/>
      <sheetName val="notas resultado"/>
      <sheetName val="Hoja1"/>
      <sheetName val="Estado de Flujo IAM Conso"/>
    </sheetNames>
    <sheetDataSet>
      <sheetData sheetId="0">
        <row r="2">
          <cell r="B2" t="str">
            <v>Posición</v>
          </cell>
          <cell r="C2" t="str">
            <v/>
          </cell>
          <cell r="D2" t="str">
            <v>Manquehue S.A.
12/2023</v>
          </cell>
          <cell r="E2" t="str">
            <v>Cordillera S.A.
12/2023</v>
          </cell>
          <cell r="F2" t="str">
            <v>Ecoriles S.A.
12/2023</v>
          </cell>
          <cell r="G2" t="str">
            <v>Gestión y Servicios S.A.
12/2023</v>
          </cell>
          <cell r="H2" t="str">
            <v>Anam S.A.
12/2023</v>
          </cell>
          <cell r="I2" t="str">
            <v>Aguas del  Maipo S.A.
12/2023</v>
          </cell>
          <cell r="J2" t="str">
            <v>Andinas S.A.
12/2023</v>
          </cell>
          <cell r="K2" t="str">
            <v>Iam S.A.
12/2023</v>
          </cell>
          <cell r="L2" t="str">
            <v>Ajustes Consolidación
12/2023</v>
          </cell>
          <cell r="M2" t="str">
            <v>Consolidado
12/2023</v>
          </cell>
          <cell r="O2" t="str">
            <v>IAM ©
M$</v>
          </cell>
          <cell r="P2" t="str">
            <v>IAM (I)
M$</v>
          </cell>
        </row>
        <row r="3">
          <cell r="B3" t="str">
            <v>E1BALFECU</v>
          </cell>
          <cell r="C3" t="str">
            <v>BALANCE FECU</v>
          </cell>
          <cell r="D3">
            <v>0</v>
          </cell>
          <cell r="E3">
            <v>0</v>
          </cell>
          <cell r="F3">
            <v>0</v>
          </cell>
          <cell r="G3">
            <v>0</v>
          </cell>
          <cell r="H3">
            <v>0</v>
          </cell>
          <cell r="I3">
            <v>0</v>
          </cell>
          <cell r="J3">
            <v>0</v>
          </cell>
          <cell r="K3">
            <v>0</v>
          </cell>
          <cell r="L3">
            <v>0</v>
          </cell>
          <cell r="M3">
            <v>0</v>
          </cell>
          <cell r="O3">
            <v>0</v>
          </cell>
        </row>
        <row r="4">
          <cell r="B4" t="str">
            <v>ACTIVOS</v>
          </cell>
          <cell r="C4" t="str">
            <v>Activos</v>
          </cell>
          <cell r="D4">
            <v>107443351972</v>
          </cell>
          <cell r="E4">
            <v>437800742136</v>
          </cell>
          <cell r="F4">
            <v>13080412984</v>
          </cell>
          <cell r="G4">
            <v>11380366437</v>
          </cell>
          <cell r="H4">
            <v>14200799611</v>
          </cell>
          <cell r="I4">
            <v>13124365215</v>
          </cell>
          <cell r="J4">
            <v>2299582221832</v>
          </cell>
          <cell r="K4">
            <v>717089070728</v>
          </cell>
          <cell r="L4">
            <v>-917225260054</v>
          </cell>
          <cell r="M4">
            <v>2696476070861</v>
          </cell>
          <cell r="O4">
            <v>2696476071</v>
          </cell>
          <cell r="P4">
            <v>717089071</v>
          </cell>
        </row>
        <row r="5">
          <cell r="B5" t="str">
            <v>ACTIVOS, CORRIENTE</v>
          </cell>
          <cell r="C5" t="str">
            <v>Activos, Corriente</v>
          </cell>
          <cell r="D5">
            <v>7555149340</v>
          </cell>
          <cell r="E5">
            <v>21905508755</v>
          </cell>
          <cell r="F5">
            <v>11736081703</v>
          </cell>
          <cell r="G5">
            <v>7382181075</v>
          </cell>
          <cell r="H5">
            <v>7816920851</v>
          </cell>
          <cell r="I5">
            <v>1782902055</v>
          </cell>
          <cell r="J5">
            <v>270244487703</v>
          </cell>
          <cell r="K5">
            <v>1776638875</v>
          </cell>
          <cell r="L5">
            <v>-53418821337</v>
          </cell>
          <cell r="M5">
            <v>276781049020</v>
          </cell>
          <cell r="O5">
            <v>276781049</v>
          </cell>
          <cell r="P5">
            <v>1776639</v>
          </cell>
        </row>
        <row r="6">
          <cell r="B6" t="str">
            <v>ACTIVOS CORRIENTES EN OPERACION</v>
          </cell>
          <cell r="C6" t="str">
            <v>Activos Corrientes en Operacion</v>
          </cell>
          <cell r="D6">
            <v>7555149340</v>
          </cell>
          <cell r="E6">
            <v>21905508755</v>
          </cell>
          <cell r="F6">
            <v>11736081703</v>
          </cell>
          <cell r="G6">
            <v>7382181075</v>
          </cell>
          <cell r="H6">
            <v>7816920851</v>
          </cell>
          <cell r="I6">
            <v>1782902055</v>
          </cell>
          <cell r="J6">
            <v>270241073785</v>
          </cell>
          <cell r="K6">
            <v>1776638875</v>
          </cell>
          <cell r="L6">
            <v>-53418821337</v>
          </cell>
          <cell r="M6">
            <v>276777635102</v>
          </cell>
          <cell r="O6">
            <v>276777635</v>
          </cell>
          <cell r="P6">
            <v>1776639</v>
          </cell>
        </row>
        <row r="7">
          <cell r="B7" t="str">
            <v>EFECTIVO Y EQUIVALENTES AL</v>
          </cell>
          <cell r="C7" t="str">
            <v>Efectivo y Equivalentes al Efectivo</v>
          </cell>
          <cell r="D7">
            <v>1159081934</v>
          </cell>
          <cell r="E7">
            <v>4371178312</v>
          </cell>
          <cell r="F7">
            <v>3607688408</v>
          </cell>
          <cell r="G7">
            <v>1767170933</v>
          </cell>
          <cell r="H7">
            <v>417621755</v>
          </cell>
          <cell r="I7">
            <v>7059484</v>
          </cell>
          <cell r="J7">
            <v>97826880474</v>
          </cell>
          <cell r="K7">
            <v>1638728594</v>
          </cell>
          <cell r="L7">
            <v>0</v>
          </cell>
          <cell r="M7">
            <v>110795409894</v>
          </cell>
          <cell r="O7">
            <v>110795410</v>
          </cell>
          <cell r="P7">
            <v>1638729</v>
          </cell>
        </row>
        <row r="8">
          <cell r="B8">
            <v>1110001341</v>
          </cell>
          <cell r="C8" t="str">
            <v>Banco Chile PAC (depósitos propios)</v>
          </cell>
          <cell r="J8">
            <v>-83482363</v>
          </cell>
          <cell r="M8">
            <v>-83482363</v>
          </cell>
        </row>
        <row r="9">
          <cell r="B9" t="str">
            <v>1110135A00</v>
          </cell>
          <cell r="C9" t="str">
            <v>135A - Santander Santiago USD</v>
          </cell>
          <cell r="E9">
            <v>-2820</v>
          </cell>
          <cell r="M9">
            <v>-2820</v>
          </cell>
        </row>
        <row r="10">
          <cell r="B10">
            <v>1110016300</v>
          </cell>
          <cell r="C10" t="str">
            <v>0163 - Banco BCI Disponible</v>
          </cell>
          <cell r="J10">
            <v>206926568</v>
          </cell>
          <cell r="M10">
            <v>206926568</v>
          </cell>
        </row>
        <row r="11">
          <cell r="B11" t="str">
            <v>1110012A80</v>
          </cell>
          <cell r="C11" t="str">
            <v>012A - Banco Estado (cargos por aclarar)</v>
          </cell>
          <cell r="E11">
            <v>842880</v>
          </cell>
          <cell r="M11">
            <v>842880</v>
          </cell>
        </row>
        <row r="12">
          <cell r="B12">
            <v>1110016200</v>
          </cell>
          <cell r="C12" t="str">
            <v>0162 - Banco BCI Disponible</v>
          </cell>
          <cell r="J12">
            <v>74246146</v>
          </cell>
          <cell r="M12">
            <v>74246146</v>
          </cell>
        </row>
        <row r="13">
          <cell r="B13">
            <v>1110504641</v>
          </cell>
          <cell r="C13" t="str">
            <v>5046 - BBVA(depósitos propios)</v>
          </cell>
          <cell r="J13">
            <v>-10000000</v>
          </cell>
          <cell r="M13">
            <v>-10000000</v>
          </cell>
        </row>
        <row r="14">
          <cell r="B14">
            <v>1110999999</v>
          </cell>
          <cell r="C14" t="str">
            <v>Valoracion m/e banco</v>
          </cell>
          <cell r="E14">
            <v>2820</v>
          </cell>
          <cell r="G14">
            <v>-1707590</v>
          </cell>
          <cell r="J14">
            <v>-10088070</v>
          </cell>
          <cell r="M14">
            <v>-11792840</v>
          </cell>
        </row>
        <row r="15">
          <cell r="B15" t="str">
            <v>1110012A00</v>
          </cell>
          <cell r="C15" t="str">
            <v>0121 - Banco Estado  (Disponible)</v>
          </cell>
          <cell r="E15">
            <v>153497019</v>
          </cell>
          <cell r="M15">
            <v>153497019</v>
          </cell>
        </row>
        <row r="16">
          <cell r="B16" t="str">
            <v>1110012Q00</v>
          </cell>
          <cell r="C16" t="str">
            <v>012Q - Banco Estado  (Disponible)</v>
          </cell>
          <cell r="D16">
            <v>18163324</v>
          </cell>
          <cell r="M16">
            <v>18163324</v>
          </cell>
        </row>
        <row r="17">
          <cell r="B17">
            <v>1110039200</v>
          </cell>
          <cell r="C17" t="str">
            <v>0392 - Banco Itaú - Pac Disponible</v>
          </cell>
          <cell r="J17">
            <v>8419170</v>
          </cell>
          <cell r="M17">
            <v>8419170</v>
          </cell>
        </row>
        <row r="18">
          <cell r="B18">
            <v>1110039241</v>
          </cell>
          <cell r="C18" t="str">
            <v>0392 - Banco Itaú pac (depósitos propios)</v>
          </cell>
          <cell r="J18">
            <v>-8234977</v>
          </cell>
          <cell r="M18">
            <v>-8234977</v>
          </cell>
        </row>
        <row r="19">
          <cell r="B19" t="str">
            <v>1110039Q41</v>
          </cell>
          <cell r="C19" t="str">
            <v>039Q - BOSTON PAC (Depósitos Propios)</v>
          </cell>
          <cell r="D19">
            <v>8519750</v>
          </cell>
          <cell r="M19">
            <v>8519750</v>
          </cell>
        </row>
        <row r="20">
          <cell r="B20" t="str">
            <v>1110139A00</v>
          </cell>
          <cell r="C20" t="str">
            <v>139A - Banco Itau Disponible</v>
          </cell>
          <cell r="E20">
            <v>2773805</v>
          </cell>
          <cell r="M20">
            <v>2773805</v>
          </cell>
        </row>
        <row r="21">
          <cell r="B21" t="str">
            <v>1110139A41</v>
          </cell>
          <cell r="C21" t="str">
            <v>139A - Banco Itau (depósitos propios)</v>
          </cell>
          <cell r="E21">
            <v>-2537263</v>
          </cell>
          <cell r="M21">
            <v>-2537263</v>
          </cell>
        </row>
        <row r="22">
          <cell r="B22">
            <v>1110504600</v>
          </cell>
          <cell r="C22" t="str">
            <v>5046 - BBVA Disponible</v>
          </cell>
          <cell r="J22">
            <v>10083057</v>
          </cell>
          <cell r="M22">
            <v>10083057</v>
          </cell>
        </row>
        <row r="23">
          <cell r="B23" t="str">
            <v>1110016I00</v>
          </cell>
          <cell r="C23" t="str">
            <v>016I - Banco BCI</v>
          </cell>
          <cell r="G23">
            <v>4433865</v>
          </cell>
          <cell r="K23">
            <v>0</v>
          </cell>
          <cell r="M23">
            <v>4433865</v>
          </cell>
        </row>
        <row r="24">
          <cell r="B24" t="str">
            <v>1110001J60</v>
          </cell>
          <cell r="C24" t="str">
            <v>Banco Chile (depositos por aclarar)</v>
          </cell>
          <cell r="F24">
            <v>-92398344</v>
          </cell>
          <cell r="M24">
            <v>-92398344</v>
          </cell>
        </row>
        <row r="25">
          <cell r="B25" t="str">
            <v>1110001M60</v>
          </cell>
          <cell r="C25" t="str">
            <v>Banco Chile (depositos por aclarar)</v>
          </cell>
          <cell r="H25">
            <v>-26160174</v>
          </cell>
          <cell r="M25">
            <v>-26160174</v>
          </cell>
        </row>
        <row r="26">
          <cell r="B26" t="str">
            <v>1110016G00</v>
          </cell>
          <cell r="C26" t="str">
            <v>Banco Credito e inversiones</v>
          </cell>
          <cell r="G26">
            <v>978768</v>
          </cell>
          <cell r="M26">
            <v>978768</v>
          </cell>
        </row>
        <row r="27">
          <cell r="B27" t="str">
            <v>1110001J41</v>
          </cell>
          <cell r="C27" t="str">
            <v>Banco Chile (depósitos propios)</v>
          </cell>
          <cell r="F27">
            <v>89074759</v>
          </cell>
          <cell r="M27">
            <v>89074759</v>
          </cell>
        </row>
        <row r="28">
          <cell r="B28">
            <v>1110049141</v>
          </cell>
          <cell r="C28" t="str">
            <v>0491 - security pac (depósitos propios)</v>
          </cell>
          <cell r="J28">
            <v>-98191303</v>
          </cell>
          <cell r="M28">
            <v>-98191303</v>
          </cell>
        </row>
        <row r="29">
          <cell r="B29" t="str">
            <v>1110001M41</v>
          </cell>
          <cell r="C29" t="str">
            <v>Banco Chile (depósitos propios)</v>
          </cell>
          <cell r="H29">
            <v>-2459680</v>
          </cell>
          <cell r="M29">
            <v>-2459680</v>
          </cell>
        </row>
        <row r="30">
          <cell r="B30" t="str">
            <v>1110001M80</v>
          </cell>
          <cell r="C30" t="str">
            <v>Banco  Chile (cargos por aclarar)</v>
          </cell>
          <cell r="H30">
            <v>19770</v>
          </cell>
          <cell r="M30">
            <v>19770</v>
          </cell>
        </row>
        <row r="31">
          <cell r="B31" t="str">
            <v>1110001J00</v>
          </cell>
          <cell r="C31" t="str">
            <v>Banco Chile  -  Cartola</v>
          </cell>
          <cell r="F31">
            <v>102015709</v>
          </cell>
          <cell r="M31">
            <v>102015709</v>
          </cell>
        </row>
        <row r="32">
          <cell r="B32" t="str">
            <v>1110001M00</v>
          </cell>
          <cell r="C32" t="str">
            <v>Banco Chile  -  Cartola</v>
          </cell>
          <cell r="H32">
            <v>105463520</v>
          </cell>
          <cell r="M32">
            <v>105463520</v>
          </cell>
        </row>
        <row r="33">
          <cell r="B33" t="str">
            <v>1110001G41</v>
          </cell>
          <cell r="C33" t="str">
            <v>Banco Chile - depositos propios</v>
          </cell>
          <cell r="G33">
            <v>-2271215</v>
          </cell>
          <cell r="M33">
            <v>-2271215</v>
          </cell>
        </row>
        <row r="34">
          <cell r="B34" t="str">
            <v>1110001G60</v>
          </cell>
          <cell r="C34" t="str">
            <v>Banco Chile - depositos por aclarar</v>
          </cell>
          <cell r="G34">
            <v>-8300225</v>
          </cell>
          <cell r="M34">
            <v>-8300225</v>
          </cell>
        </row>
        <row r="35">
          <cell r="B35" t="str">
            <v>1110001H00</v>
          </cell>
          <cell r="C35" t="str">
            <v>Banco Chile - disponible</v>
          </cell>
          <cell r="I35">
            <v>7059484</v>
          </cell>
          <cell r="M35">
            <v>7059484</v>
          </cell>
        </row>
        <row r="36">
          <cell r="B36" t="str">
            <v>111037ID00</v>
          </cell>
          <cell r="C36" t="str">
            <v>37ID -Santander  USD</v>
          </cell>
          <cell r="K36">
            <v>137</v>
          </cell>
          <cell r="M36">
            <v>137</v>
          </cell>
        </row>
        <row r="37">
          <cell r="B37" t="str">
            <v>1110039A80</v>
          </cell>
          <cell r="C37" t="str">
            <v>039A - Boston pac (cargos por aclarar)</v>
          </cell>
          <cell r="E37">
            <v>1594368</v>
          </cell>
          <cell r="M37">
            <v>1594368</v>
          </cell>
        </row>
        <row r="38">
          <cell r="B38" t="str">
            <v>1110001P41</v>
          </cell>
          <cell r="C38" t="str">
            <v>001P - Banco de chile (depósitos propios)</v>
          </cell>
          <cell r="D38">
            <v>-2513515</v>
          </cell>
          <cell r="M38">
            <v>-2513515</v>
          </cell>
        </row>
        <row r="39">
          <cell r="B39" t="str">
            <v>1110001B41</v>
          </cell>
          <cell r="C39" t="str">
            <v>001B - Banco de chile (depósitos propios)</v>
          </cell>
          <cell r="E39">
            <v>-52224045</v>
          </cell>
          <cell r="M39">
            <v>-52224045</v>
          </cell>
        </row>
        <row r="40">
          <cell r="B40" t="str">
            <v>1110001G00</v>
          </cell>
          <cell r="C40" t="str">
            <v>Banco Chile - disponible</v>
          </cell>
          <cell r="G40">
            <v>52319797</v>
          </cell>
          <cell r="M40">
            <v>52319797</v>
          </cell>
        </row>
        <row r="41">
          <cell r="B41">
            <v>1110039180</v>
          </cell>
          <cell r="C41" t="str">
            <v xml:space="preserve"> Itaú pac (cargos por aclarar)</v>
          </cell>
          <cell r="J41">
            <v>9531442</v>
          </cell>
          <cell r="M41">
            <v>9531442</v>
          </cell>
        </row>
        <row r="42">
          <cell r="B42">
            <v>1120003000</v>
          </cell>
          <cell r="C42" t="str">
            <v>Intereses devengados menor 90 dias</v>
          </cell>
          <cell r="E42">
            <v>2177473</v>
          </cell>
          <cell r="F42">
            <v>5200000</v>
          </cell>
          <cell r="H42">
            <v>0</v>
          </cell>
          <cell r="J42">
            <v>229353054</v>
          </cell>
          <cell r="M42">
            <v>236730527</v>
          </cell>
        </row>
        <row r="43">
          <cell r="B43">
            <v>1120001000</v>
          </cell>
          <cell r="C43" t="str">
            <v>Dep.plazo menor de  90 dias</v>
          </cell>
          <cell r="D43">
            <v>681000000</v>
          </cell>
          <cell r="E43">
            <v>3264000000</v>
          </cell>
          <cell r="F43">
            <v>2000000000</v>
          </cell>
          <cell r="G43">
            <v>0</v>
          </cell>
          <cell r="H43">
            <v>0</v>
          </cell>
          <cell r="J43">
            <v>88316747840</v>
          </cell>
          <cell r="K43">
            <v>1200000000</v>
          </cell>
          <cell r="M43">
            <v>95461747840</v>
          </cell>
        </row>
        <row r="44">
          <cell r="B44">
            <v>1120004000</v>
          </cell>
          <cell r="C44" t="str">
            <v>Inversiones en fondos mutuos</v>
          </cell>
          <cell r="D44">
            <v>133000000</v>
          </cell>
          <cell r="E44">
            <v>523000000</v>
          </cell>
          <cell r="F44">
            <v>1422000000</v>
          </cell>
          <cell r="G44">
            <v>1700000000</v>
          </cell>
          <cell r="H44">
            <v>340000000</v>
          </cell>
          <cell r="J44">
            <v>6826000000</v>
          </cell>
          <cell r="M44">
            <v>10944000000</v>
          </cell>
        </row>
        <row r="45">
          <cell r="B45">
            <v>1120004300</v>
          </cell>
          <cell r="C45" t="str">
            <v>Int.devengados fondo mutuos</v>
          </cell>
          <cell r="D45">
            <v>0</v>
          </cell>
          <cell r="E45">
            <v>237663</v>
          </cell>
          <cell r="F45">
            <v>909745</v>
          </cell>
          <cell r="G45">
            <v>1118260</v>
          </cell>
          <cell r="H45">
            <v>136453</v>
          </cell>
          <cell r="J45">
            <v>3936079</v>
          </cell>
          <cell r="M45">
            <v>6338200</v>
          </cell>
        </row>
        <row r="46">
          <cell r="B46" t="str">
            <v>1110037I00</v>
          </cell>
          <cell r="C46" t="str">
            <v>037I - Santander Santiago</v>
          </cell>
          <cell r="K46">
            <v>3777933</v>
          </cell>
          <cell r="M46">
            <v>3777933</v>
          </cell>
        </row>
        <row r="47">
          <cell r="B47">
            <v>1110039141</v>
          </cell>
          <cell r="C47" t="str">
            <v xml:space="preserve"> Itaú pac (depósitos propios)</v>
          </cell>
          <cell r="J47">
            <v>-67598593</v>
          </cell>
          <cell r="M47">
            <v>-67598593</v>
          </cell>
        </row>
        <row r="48">
          <cell r="B48" t="str">
            <v>1110035G41</v>
          </cell>
          <cell r="C48" t="str">
            <v>035G - Santiago (depósitos propios)</v>
          </cell>
          <cell r="G48">
            <v>-59953394</v>
          </cell>
          <cell r="M48">
            <v>-59953394</v>
          </cell>
        </row>
        <row r="49">
          <cell r="B49">
            <v>1110037141</v>
          </cell>
          <cell r="C49" t="str">
            <v>Santander  (depósitos propios)</v>
          </cell>
          <cell r="J49">
            <v>-562444460</v>
          </cell>
          <cell r="M49">
            <v>-562444460</v>
          </cell>
        </row>
        <row r="50">
          <cell r="B50">
            <v>1110037160</v>
          </cell>
          <cell r="C50" t="str">
            <v>0371 - santander pac (depósitos por aclarar)</v>
          </cell>
          <cell r="J50">
            <v>-97804871</v>
          </cell>
          <cell r="M50">
            <v>-97804871</v>
          </cell>
        </row>
        <row r="51">
          <cell r="B51" t="str">
            <v>1110037Q00</v>
          </cell>
          <cell r="C51" t="str">
            <v>037Q - SANTANDER PAC (SALDO CARTOLA)</v>
          </cell>
          <cell r="D51">
            <v>9374570</v>
          </cell>
          <cell r="L51">
            <v>0</v>
          </cell>
          <cell r="M51">
            <v>9374570</v>
          </cell>
        </row>
        <row r="52">
          <cell r="B52" t="str">
            <v>1110037Q41</v>
          </cell>
          <cell r="C52" t="str">
            <v>037Q - SANTANDER PAC (Depósitos Propios)</v>
          </cell>
          <cell r="D52">
            <v>-26778123</v>
          </cell>
          <cell r="L52">
            <v>0</v>
          </cell>
          <cell r="M52">
            <v>-26778123</v>
          </cell>
        </row>
        <row r="53">
          <cell r="B53">
            <v>1110039100</v>
          </cell>
          <cell r="C53" t="str">
            <v>Banco Itaú - Pac</v>
          </cell>
          <cell r="J53">
            <v>56551241</v>
          </cell>
          <cell r="M53">
            <v>56551241</v>
          </cell>
        </row>
        <row r="54">
          <cell r="B54" t="str">
            <v>1110039A00</v>
          </cell>
          <cell r="C54" t="str">
            <v>039A - Bank Boston - PAC</v>
          </cell>
          <cell r="E54">
            <v>551449</v>
          </cell>
          <cell r="M54">
            <v>551449</v>
          </cell>
        </row>
        <row r="55">
          <cell r="B55" t="str">
            <v>1110039Q00</v>
          </cell>
          <cell r="C55" t="str">
            <v>039Q - BOSTON   (SALDO CARTOLA)</v>
          </cell>
          <cell r="D55">
            <v>12972391</v>
          </cell>
          <cell r="M55">
            <v>12972391</v>
          </cell>
        </row>
        <row r="56">
          <cell r="B56">
            <v>1110049100</v>
          </cell>
          <cell r="C56" t="str">
            <v>0491 - security pac</v>
          </cell>
          <cell r="J56">
            <v>5192961</v>
          </cell>
          <cell r="M56">
            <v>5192961</v>
          </cell>
        </row>
        <row r="57">
          <cell r="B57">
            <v>1110049180</v>
          </cell>
          <cell r="C57" t="str">
            <v>0491 - security pac (cargos por aclarar)</v>
          </cell>
          <cell r="J57">
            <v>15149120</v>
          </cell>
          <cell r="M57">
            <v>15149120</v>
          </cell>
        </row>
        <row r="58">
          <cell r="B58" t="str">
            <v>1110049A00</v>
          </cell>
          <cell r="C58" t="str">
            <v>049A - Banco Security - PAC</v>
          </cell>
          <cell r="E58">
            <v>890420</v>
          </cell>
          <cell r="M58">
            <v>890420</v>
          </cell>
        </row>
        <row r="59">
          <cell r="B59">
            <v>1110504100</v>
          </cell>
          <cell r="C59" t="str">
            <v>5041 - bhif matriz</v>
          </cell>
          <cell r="J59">
            <v>3997148</v>
          </cell>
          <cell r="M59">
            <v>3997148</v>
          </cell>
        </row>
        <row r="60">
          <cell r="B60">
            <v>1110504141</v>
          </cell>
          <cell r="C60" t="str">
            <v>5041 - bhif matriz (depósitos propios)</v>
          </cell>
          <cell r="J60">
            <v>-19328541</v>
          </cell>
          <cell r="M60">
            <v>-19328541</v>
          </cell>
        </row>
        <row r="61">
          <cell r="B61">
            <v>1110504160</v>
          </cell>
          <cell r="C61" t="str">
            <v>5041 - bhif matriz (depósitos por aclarar)</v>
          </cell>
          <cell r="J61">
            <v>-51309767</v>
          </cell>
          <cell r="M61">
            <v>-51309767</v>
          </cell>
        </row>
        <row r="62">
          <cell r="B62" t="str">
            <v>1110504A00</v>
          </cell>
          <cell r="C62" t="str">
            <v>504A - Banco BHIF - PAC</v>
          </cell>
          <cell r="E62">
            <v>695942</v>
          </cell>
          <cell r="M62">
            <v>695942</v>
          </cell>
        </row>
        <row r="63">
          <cell r="B63" t="str">
            <v>1110504A41</v>
          </cell>
          <cell r="C63" t="str">
            <v>504A - Bhif    (depósitos propios)</v>
          </cell>
          <cell r="E63">
            <v>-4646572</v>
          </cell>
          <cell r="M63">
            <v>-4646572</v>
          </cell>
        </row>
        <row r="64">
          <cell r="B64" t="str">
            <v>1110504J00</v>
          </cell>
          <cell r="C64" t="str">
            <v>504J - Banco BHIF</v>
          </cell>
          <cell r="F64">
            <v>81739062</v>
          </cell>
          <cell r="M64">
            <v>81739062</v>
          </cell>
        </row>
        <row r="65">
          <cell r="B65" t="str">
            <v>1110504J41</v>
          </cell>
          <cell r="C65" t="str">
            <v>504J - Bhif  (depósitos propios)</v>
          </cell>
          <cell r="F65">
            <v>-852523</v>
          </cell>
          <cell r="M65">
            <v>-852523</v>
          </cell>
        </row>
        <row r="66">
          <cell r="B66" t="str">
            <v>1110504M00</v>
          </cell>
          <cell r="C66" t="str">
            <v>BBVA</v>
          </cell>
          <cell r="H66">
            <v>2251316</v>
          </cell>
          <cell r="M66">
            <v>2251316</v>
          </cell>
        </row>
        <row r="67">
          <cell r="B67" t="str">
            <v>1110504M41</v>
          </cell>
          <cell r="C67" t="str">
            <v>BBVA  (depositos propios)</v>
          </cell>
          <cell r="H67">
            <v>-1611983</v>
          </cell>
          <cell r="M67">
            <v>-1611983</v>
          </cell>
        </row>
        <row r="68">
          <cell r="B68">
            <v>1110507100</v>
          </cell>
          <cell r="C68" t="str">
            <v>5071 - del desarrollo-pac</v>
          </cell>
          <cell r="J68">
            <v>991528</v>
          </cell>
          <cell r="M68">
            <v>991528</v>
          </cell>
        </row>
        <row r="69">
          <cell r="B69">
            <v>1110999900</v>
          </cell>
          <cell r="C69" t="str">
            <v>Pagos en Transito</v>
          </cell>
          <cell r="E69">
            <v>-2235884</v>
          </cell>
          <cell r="F69">
            <v>0</v>
          </cell>
          <cell r="H69">
            <v>-17467</v>
          </cell>
          <cell r="J69">
            <v>-101200982</v>
          </cell>
          <cell r="K69">
            <v>0</v>
          </cell>
          <cell r="M69">
            <v>-103454333</v>
          </cell>
        </row>
        <row r="70">
          <cell r="B70">
            <v>1110001100</v>
          </cell>
          <cell r="C70" t="str">
            <v>Banco Chile  -  Cartola</v>
          </cell>
          <cell r="J70">
            <v>648865031</v>
          </cell>
          <cell r="M70">
            <v>648865031</v>
          </cell>
        </row>
        <row r="71">
          <cell r="B71">
            <v>1110001121</v>
          </cell>
          <cell r="C71" t="str">
            <v>Banco Chile (cheques girados)</v>
          </cell>
          <cell r="J71">
            <v>-580726625</v>
          </cell>
          <cell r="M71">
            <v>-580726625</v>
          </cell>
        </row>
        <row r="72">
          <cell r="B72">
            <v>1110001122</v>
          </cell>
          <cell r="C72" t="str">
            <v>Banco Chile (transferencias emitidas)</v>
          </cell>
          <cell r="J72">
            <v>-1673223</v>
          </cell>
          <cell r="M72">
            <v>-1673223</v>
          </cell>
        </row>
        <row r="73">
          <cell r="B73">
            <v>1110001141</v>
          </cell>
          <cell r="C73" t="str">
            <v>Banco Chile (depósitos propios)</v>
          </cell>
          <cell r="J73">
            <v>-68527812</v>
          </cell>
          <cell r="M73">
            <v>-68527812</v>
          </cell>
        </row>
        <row r="74">
          <cell r="B74">
            <v>1110001160</v>
          </cell>
          <cell r="C74" t="str">
            <v>Banco Chile (depositos por aclarar)</v>
          </cell>
          <cell r="J74">
            <v>-214393830</v>
          </cell>
          <cell r="M74">
            <v>-214393830</v>
          </cell>
        </row>
        <row r="75">
          <cell r="B75">
            <v>1110001165</v>
          </cell>
          <cell r="C75" t="str">
            <v>Banco Chile  (recaudacion PAC)</v>
          </cell>
          <cell r="J75">
            <v>-31296470</v>
          </cell>
          <cell r="M75">
            <v>-31296470</v>
          </cell>
        </row>
        <row r="76">
          <cell r="B76">
            <v>1110001180</v>
          </cell>
          <cell r="C76" t="str">
            <v>Banco  Chile (cargos por aclarar)</v>
          </cell>
          <cell r="J76">
            <v>235871643</v>
          </cell>
          <cell r="M76">
            <v>235871643</v>
          </cell>
        </row>
        <row r="77">
          <cell r="B77" t="str">
            <v>1110001A00</v>
          </cell>
          <cell r="C77" t="str">
            <v>0011 - Banco de Chile</v>
          </cell>
          <cell r="E77">
            <v>219557172</v>
          </cell>
          <cell r="M77">
            <v>219557172</v>
          </cell>
        </row>
        <row r="78">
          <cell r="B78" t="str">
            <v>1110001A21</v>
          </cell>
          <cell r="C78" t="str">
            <v>001A - Chile Pac (cheques girados)</v>
          </cell>
          <cell r="E78">
            <v>-108124211</v>
          </cell>
          <cell r="M78">
            <v>-108124211</v>
          </cell>
        </row>
        <row r="79">
          <cell r="B79" t="str">
            <v>1110001A41</v>
          </cell>
          <cell r="C79" t="str">
            <v>001A - Chile Pac (depósitos propios)</v>
          </cell>
          <cell r="E79">
            <v>-485126</v>
          </cell>
          <cell r="M79">
            <v>-485126</v>
          </cell>
        </row>
        <row r="80">
          <cell r="B80" t="str">
            <v>1110001A60</v>
          </cell>
          <cell r="C80" t="str">
            <v>001A - Chile Pac (depósitos por aclarar)</v>
          </cell>
          <cell r="E80">
            <v>-116449497</v>
          </cell>
          <cell r="M80">
            <v>-116449497</v>
          </cell>
        </row>
        <row r="81">
          <cell r="B81" t="str">
            <v>1110001A65</v>
          </cell>
          <cell r="C81" t="str">
            <v>001A - Chile Pac (recaudación pac)</v>
          </cell>
          <cell r="E81">
            <v>-20557135</v>
          </cell>
          <cell r="M81">
            <v>-20557135</v>
          </cell>
        </row>
        <row r="82">
          <cell r="B82" t="str">
            <v>1110001I00</v>
          </cell>
          <cell r="C82" t="str">
            <v>001I - de chile</v>
          </cell>
          <cell r="K82">
            <v>434950524</v>
          </cell>
          <cell r="M82">
            <v>434950524</v>
          </cell>
        </row>
        <row r="83">
          <cell r="B83" t="str">
            <v>1110001Q00</v>
          </cell>
          <cell r="C83" t="str">
            <v>001Q - DE CHILE  (SALDO CARTOLA)</v>
          </cell>
          <cell r="D83">
            <v>51276512</v>
          </cell>
          <cell r="M83">
            <v>51276512</v>
          </cell>
        </row>
        <row r="84">
          <cell r="B84" t="str">
            <v>1110001Q41</v>
          </cell>
          <cell r="C84" t="str">
            <v>001Q - DE CHILE (Depósitos Propios)</v>
          </cell>
          <cell r="D84">
            <v>-10549296</v>
          </cell>
          <cell r="M84">
            <v>-10549296</v>
          </cell>
        </row>
        <row r="85">
          <cell r="B85" t="str">
            <v>1110001Q60</v>
          </cell>
          <cell r="C85" t="str">
            <v>001Q - DE CHILE (Depósitos por Aclarar)</v>
          </cell>
          <cell r="D85">
            <v>-4128824</v>
          </cell>
          <cell r="M85">
            <v>-4128824</v>
          </cell>
        </row>
        <row r="86">
          <cell r="B86">
            <v>1110012100</v>
          </cell>
          <cell r="C86" t="str">
            <v>0121 - estado</v>
          </cell>
          <cell r="J86">
            <v>615814757</v>
          </cell>
          <cell r="M86">
            <v>615814757</v>
          </cell>
        </row>
        <row r="87">
          <cell r="B87">
            <v>1110012141</v>
          </cell>
          <cell r="C87" t="str">
            <v>0121 - estado (depósitos propios)</v>
          </cell>
          <cell r="J87">
            <v>-51089584</v>
          </cell>
          <cell r="M87">
            <v>-51089584</v>
          </cell>
        </row>
        <row r="88">
          <cell r="B88">
            <v>1110012180</v>
          </cell>
          <cell r="C88" t="str">
            <v>0121 - estado (cargos por aclarar)</v>
          </cell>
          <cell r="J88">
            <v>5801111</v>
          </cell>
          <cell r="M88">
            <v>5801111</v>
          </cell>
        </row>
        <row r="89">
          <cell r="B89">
            <v>1110014100</v>
          </cell>
          <cell r="C89" t="str">
            <v>0141 - Scotianbank-pac</v>
          </cell>
          <cell r="J89">
            <v>70985584</v>
          </cell>
          <cell r="M89">
            <v>70985584</v>
          </cell>
        </row>
        <row r="90">
          <cell r="B90">
            <v>1110014141</v>
          </cell>
          <cell r="C90" t="str">
            <v>0141 - sudamericano-pac (depósitos propios)</v>
          </cell>
          <cell r="J90">
            <v>-60192178</v>
          </cell>
          <cell r="M90">
            <v>-60192178</v>
          </cell>
        </row>
        <row r="91">
          <cell r="B91">
            <v>1110014180</v>
          </cell>
          <cell r="C91" t="str">
            <v>0141 - sudamericano-pac (cargos por aclarar)</v>
          </cell>
          <cell r="J91">
            <v>43438797</v>
          </cell>
          <cell r="M91">
            <v>43438797</v>
          </cell>
        </row>
        <row r="92">
          <cell r="B92" t="str">
            <v>1110014A00</v>
          </cell>
          <cell r="C92" t="str">
            <v>014A - Sudamericano-pac</v>
          </cell>
          <cell r="E92">
            <v>13236517</v>
          </cell>
          <cell r="M92">
            <v>13236517</v>
          </cell>
        </row>
        <row r="93">
          <cell r="B93" t="str">
            <v>1110014A41</v>
          </cell>
          <cell r="C93" t="str">
            <v>014A - Sudamericano-Pac (depósitos propios)</v>
          </cell>
          <cell r="E93">
            <v>-3762939</v>
          </cell>
          <cell r="M93">
            <v>-3762939</v>
          </cell>
        </row>
        <row r="94">
          <cell r="B94">
            <v>1110016100</v>
          </cell>
          <cell r="C94" t="str">
            <v>0161 - credito-pac</v>
          </cell>
          <cell r="J94">
            <v>385050573</v>
          </cell>
          <cell r="M94">
            <v>385050573</v>
          </cell>
        </row>
        <row r="95">
          <cell r="B95">
            <v>1110016141</v>
          </cell>
          <cell r="C95" t="str">
            <v>0161 - credito-pac (depósitos propios)</v>
          </cell>
          <cell r="J95">
            <v>1692066271</v>
          </cell>
          <cell r="M95">
            <v>1692066271</v>
          </cell>
        </row>
        <row r="96">
          <cell r="B96">
            <v>1110016160</v>
          </cell>
          <cell r="C96" t="str">
            <v>0161 - credito-pac (depósitos por aclarar)</v>
          </cell>
          <cell r="J96">
            <v>-141684101</v>
          </cell>
          <cell r="M96">
            <v>-141684101</v>
          </cell>
        </row>
        <row r="97">
          <cell r="B97">
            <v>1110016165</v>
          </cell>
          <cell r="C97" t="str">
            <v>0161 - credito pac (recaudación pac)</v>
          </cell>
          <cell r="J97">
            <v>-98665538</v>
          </cell>
          <cell r="M97">
            <v>-98665538</v>
          </cell>
        </row>
        <row r="98">
          <cell r="B98">
            <v>1110016180</v>
          </cell>
          <cell r="C98" t="str">
            <v>0161 - credito-pac (cargos por aclarar)</v>
          </cell>
          <cell r="J98">
            <v>29877952</v>
          </cell>
          <cell r="M98">
            <v>29877952</v>
          </cell>
        </row>
        <row r="99">
          <cell r="B99">
            <v>1110016181</v>
          </cell>
          <cell r="C99" t="str">
            <v>0161 - credito-pac (cheques protestados)</v>
          </cell>
          <cell r="J99">
            <v>8584000</v>
          </cell>
          <cell r="M99">
            <v>8584000</v>
          </cell>
        </row>
        <row r="100">
          <cell r="B100" t="str">
            <v>1110016A00</v>
          </cell>
          <cell r="C100" t="str">
            <v>016A - Banco de Crédito PAC</v>
          </cell>
          <cell r="E100">
            <v>47630396</v>
          </cell>
          <cell r="M100">
            <v>47630396</v>
          </cell>
        </row>
        <row r="101">
          <cell r="B101" t="str">
            <v>1110016A41</v>
          </cell>
          <cell r="C101" t="str">
            <v>016A - Credito - Pac (depósitos propios)</v>
          </cell>
          <cell r="E101">
            <v>406551985</v>
          </cell>
          <cell r="M101">
            <v>406551985</v>
          </cell>
        </row>
        <row r="102">
          <cell r="B102" t="str">
            <v>1110016A65</v>
          </cell>
          <cell r="C102" t="str">
            <v>016A - Credito - Pac (recaudación pac)</v>
          </cell>
          <cell r="E102">
            <v>-1066390</v>
          </cell>
          <cell r="M102">
            <v>-1066390</v>
          </cell>
        </row>
        <row r="103">
          <cell r="B103" t="str">
            <v>1110016K00</v>
          </cell>
          <cell r="C103" t="str">
            <v>161K - BCI  (disponible)</v>
          </cell>
          <cell r="G103">
            <v>1745512</v>
          </cell>
          <cell r="M103">
            <v>1745512</v>
          </cell>
        </row>
        <row r="104">
          <cell r="B104" t="str">
            <v>1110016Q00</v>
          </cell>
          <cell r="C104" t="str">
            <v>016Q - CREDITO  (SALDO CARTOLA)</v>
          </cell>
          <cell r="D104">
            <v>144640535</v>
          </cell>
          <cell r="M104">
            <v>144640535</v>
          </cell>
        </row>
        <row r="105">
          <cell r="B105" t="str">
            <v>1110016Q41</v>
          </cell>
          <cell r="C105" t="str">
            <v>016Q - CREDITO   (Depósitos Propios)</v>
          </cell>
          <cell r="D105">
            <v>138318258</v>
          </cell>
          <cell r="M105">
            <v>138318258</v>
          </cell>
        </row>
        <row r="106">
          <cell r="B106">
            <v>1110028100</v>
          </cell>
          <cell r="C106" t="str">
            <v>0281 - bice pac</v>
          </cell>
          <cell r="J106">
            <v>235223455</v>
          </cell>
          <cell r="M106">
            <v>235223455</v>
          </cell>
        </row>
        <row r="107">
          <cell r="B107">
            <v>1110028120</v>
          </cell>
          <cell r="C107" t="str">
            <v>0281 - bice pac (cargos esperados)</v>
          </cell>
          <cell r="J107">
            <v>-213500000</v>
          </cell>
          <cell r="M107">
            <v>-213500000</v>
          </cell>
        </row>
        <row r="108">
          <cell r="B108">
            <v>1110028141</v>
          </cell>
          <cell r="C108" t="str">
            <v>0281 - bice pac (depósitos propios)</v>
          </cell>
          <cell r="J108">
            <v>-3143230</v>
          </cell>
          <cell r="M108">
            <v>-3143230</v>
          </cell>
        </row>
        <row r="109">
          <cell r="B109">
            <v>1110028180</v>
          </cell>
          <cell r="C109" t="str">
            <v>0281 - bice pac (cargos por aclarar)</v>
          </cell>
          <cell r="J109">
            <v>9531442</v>
          </cell>
          <cell r="M109">
            <v>9531442</v>
          </cell>
        </row>
        <row r="110">
          <cell r="B110" t="str">
            <v>1110028A00</v>
          </cell>
          <cell r="C110" t="str">
            <v>028A - Banco Bice PAC</v>
          </cell>
          <cell r="E110">
            <v>3962010</v>
          </cell>
          <cell r="M110">
            <v>3962010</v>
          </cell>
        </row>
        <row r="111">
          <cell r="B111" t="str">
            <v>1110028A41</v>
          </cell>
          <cell r="C111" t="str">
            <v>028A  - bice pac (depósitos propios)</v>
          </cell>
          <cell r="E111">
            <v>-993635</v>
          </cell>
          <cell r="M111">
            <v>-993635</v>
          </cell>
        </row>
        <row r="112">
          <cell r="B112" t="str">
            <v>1110028Q00</v>
          </cell>
          <cell r="C112" t="str">
            <v>028Q - BICE   (SALDO CARTOLA)</v>
          </cell>
          <cell r="D112">
            <v>5786352</v>
          </cell>
          <cell r="M112">
            <v>5786352</v>
          </cell>
        </row>
        <row r="113">
          <cell r="B113">
            <v>1110035100</v>
          </cell>
          <cell r="C113" t="str">
            <v>0351 - Santander Santiago</v>
          </cell>
          <cell r="J113">
            <v>257378763</v>
          </cell>
          <cell r="M113">
            <v>257378763</v>
          </cell>
        </row>
        <row r="114">
          <cell r="B114">
            <v>1110035141</v>
          </cell>
          <cell r="C114" t="str">
            <v>0351 - santiago (depósitos propios)</v>
          </cell>
          <cell r="J114">
            <v>545375009</v>
          </cell>
          <cell r="M114">
            <v>545375009</v>
          </cell>
        </row>
        <row r="115">
          <cell r="B115">
            <v>1110035160</v>
          </cell>
          <cell r="C115" t="str">
            <v>0351 - santiago (depósitos por aclarar)</v>
          </cell>
          <cell r="J115">
            <v>-2529288</v>
          </cell>
          <cell r="M115">
            <v>-2529288</v>
          </cell>
        </row>
        <row r="116">
          <cell r="B116">
            <v>1110035300</v>
          </cell>
          <cell r="C116" t="str">
            <v>0353 - Banco Santander (Disponible)</v>
          </cell>
          <cell r="J116">
            <v>-147003462</v>
          </cell>
          <cell r="M116">
            <v>-147003462</v>
          </cell>
        </row>
        <row r="117">
          <cell r="B117" t="str">
            <v>1110035A00</v>
          </cell>
          <cell r="C117" t="str">
            <v>0351 - Banco Santiago PAC</v>
          </cell>
          <cell r="E117">
            <v>59391343</v>
          </cell>
          <cell r="M117">
            <v>59391343</v>
          </cell>
        </row>
        <row r="118">
          <cell r="B118" t="str">
            <v>1110035A41</v>
          </cell>
          <cell r="C118" t="str">
            <v>035A - Santiago (depósitos propios)</v>
          </cell>
          <cell r="E118">
            <v>-12589213</v>
          </cell>
          <cell r="M118">
            <v>-12589213</v>
          </cell>
        </row>
        <row r="119">
          <cell r="B119" t="str">
            <v>1110035A60</v>
          </cell>
          <cell r="C119" t="str">
            <v>035A - Santiago (depósitos por aclarar)</v>
          </cell>
          <cell r="E119">
            <v>-3740220</v>
          </cell>
          <cell r="M119">
            <v>-3740220</v>
          </cell>
        </row>
        <row r="120">
          <cell r="B120" t="str">
            <v>1110035G00</v>
          </cell>
          <cell r="C120" t="str">
            <v>035G - Banco Santiago</v>
          </cell>
          <cell r="G120">
            <v>78807155</v>
          </cell>
          <cell r="M120">
            <v>78807155</v>
          </cell>
        </row>
        <row r="121">
          <cell r="B121" t="str">
            <v>OTROS ACTIVOS NO FINANCIEROS, CO</v>
          </cell>
          <cell r="C121" t="str">
            <v>Otros Activos No Financieros, Corriente</v>
          </cell>
          <cell r="D121">
            <v>307146747</v>
          </cell>
          <cell r="E121">
            <v>472771696</v>
          </cell>
          <cell r="F121">
            <v>31642820</v>
          </cell>
          <cell r="G121">
            <v>13941654</v>
          </cell>
          <cell r="H121">
            <v>30185954</v>
          </cell>
          <cell r="I121">
            <v>678131137</v>
          </cell>
          <cell r="J121">
            <v>5646735366</v>
          </cell>
          <cell r="K121">
            <v>0</v>
          </cell>
          <cell r="M121">
            <v>7180555374</v>
          </cell>
          <cell r="O121">
            <v>7180555</v>
          </cell>
          <cell r="P121">
            <v>0</v>
          </cell>
        </row>
        <row r="122">
          <cell r="B122">
            <v>1160002500</v>
          </cell>
          <cell r="C122" t="str">
            <v>Remanente credito Fiscal</v>
          </cell>
          <cell r="D122">
            <v>127439221</v>
          </cell>
          <cell r="E122">
            <v>0</v>
          </cell>
          <cell r="G122">
            <v>0</v>
          </cell>
          <cell r="I122">
            <v>662020049</v>
          </cell>
          <cell r="M122">
            <v>789459270</v>
          </cell>
        </row>
        <row r="123">
          <cell r="B123">
            <v>1185001000</v>
          </cell>
          <cell r="C123" t="str">
            <v>Nuevos proyectos</v>
          </cell>
          <cell r="J123">
            <v>14378998</v>
          </cell>
          <cell r="M123">
            <v>14378998</v>
          </cell>
        </row>
        <row r="124">
          <cell r="B124">
            <v>1170004000</v>
          </cell>
          <cell r="C124" t="str">
            <v>Gastos anticipados</v>
          </cell>
          <cell r="D124">
            <v>58225260</v>
          </cell>
          <cell r="E124">
            <v>232238494</v>
          </cell>
          <cell r="H124">
            <v>0</v>
          </cell>
          <cell r="J124">
            <v>2358479636</v>
          </cell>
          <cell r="M124">
            <v>2648943390</v>
          </cell>
        </row>
        <row r="125">
          <cell r="B125">
            <v>1170001000</v>
          </cell>
          <cell r="C125" t="str">
            <v>Seguros anticipados</v>
          </cell>
          <cell r="D125">
            <v>121482266</v>
          </cell>
          <cell r="E125">
            <v>240533202</v>
          </cell>
          <cell r="F125">
            <v>31642820</v>
          </cell>
          <cell r="G125">
            <v>13941654</v>
          </cell>
          <cell r="H125">
            <v>30185954</v>
          </cell>
          <cell r="I125">
            <v>16111088</v>
          </cell>
          <cell r="J125">
            <v>3273876732</v>
          </cell>
          <cell r="K125">
            <v>0</v>
          </cell>
          <cell r="M125">
            <v>3727773716</v>
          </cell>
          <cell r="P125">
            <v>0</v>
          </cell>
        </row>
        <row r="126">
          <cell r="B126" t="str">
            <v>DEUDORES COMERCIALES Y OTRAS CUE</v>
          </cell>
          <cell r="C126" t="str">
            <v>Deudores Comerciales y Otras Cuentas por Cobrar, Neto, Corri</v>
          </cell>
          <cell r="D126">
            <v>4726331459</v>
          </cell>
          <cell r="E126">
            <v>13705674128</v>
          </cell>
          <cell r="F126">
            <v>7342960844</v>
          </cell>
          <cell r="G126">
            <v>1116303410</v>
          </cell>
          <cell r="H126">
            <v>6294733517</v>
          </cell>
          <cell r="I126">
            <v>1040572814</v>
          </cell>
          <cell r="J126">
            <v>97781466570</v>
          </cell>
          <cell r="K126">
            <v>1828886</v>
          </cell>
          <cell r="M126">
            <v>132009871628</v>
          </cell>
          <cell r="O126">
            <v>132009872</v>
          </cell>
          <cell r="P126">
            <v>1829</v>
          </cell>
        </row>
        <row r="127">
          <cell r="B127">
            <v>1112002000</v>
          </cell>
          <cell r="C127" t="str">
            <v>Deposito por Aclarar Rendiciones</v>
          </cell>
          <cell r="E127">
            <v>390266</v>
          </cell>
          <cell r="F127">
            <v>67521</v>
          </cell>
          <cell r="H127">
            <v>0</v>
          </cell>
          <cell r="J127">
            <v>3855611</v>
          </cell>
          <cell r="M127">
            <v>4313398</v>
          </cell>
          <cell r="P127">
            <v>0</v>
          </cell>
        </row>
        <row r="128">
          <cell r="B128">
            <v>1140003200</v>
          </cell>
          <cell r="C128" t="str">
            <v>Anticipo bienestar AA</v>
          </cell>
          <cell r="J128">
            <v>39226</v>
          </cell>
          <cell r="M128">
            <v>39226</v>
          </cell>
        </row>
        <row r="129">
          <cell r="B129">
            <v>1142005700</v>
          </cell>
          <cell r="C129" t="str">
            <v>Anticipo Bono termino de negociación</v>
          </cell>
          <cell r="D129">
            <v>11148423</v>
          </cell>
          <cell r="E129">
            <v>105947679</v>
          </cell>
          <cell r="F129">
            <v>93018299</v>
          </cell>
          <cell r="G129">
            <v>2806486</v>
          </cell>
          <cell r="H129">
            <v>105513148</v>
          </cell>
          <cell r="J129">
            <v>2472623464</v>
          </cell>
          <cell r="M129">
            <v>2791057499</v>
          </cell>
        </row>
        <row r="130">
          <cell r="B130">
            <v>1142004000</v>
          </cell>
          <cell r="C130" t="str">
            <v>Descuentos sharing</v>
          </cell>
          <cell r="E130">
            <v>-1289382</v>
          </cell>
          <cell r="J130">
            <v>600847259</v>
          </cell>
          <cell r="M130">
            <v>599557877</v>
          </cell>
        </row>
        <row r="131">
          <cell r="B131">
            <v>1131002500</v>
          </cell>
          <cell r="C131" t="str">
            <v>Transitoria de APA y CPA  (2)</v>
          </cell>
          <cell r="D131">
            <v>324590</v>
          </cell>
          <cell r="E131">
            <v>19017858</v>
          </cell>
          <cell r="J131">
            <v>166148056</v>
          </cell>
          <cell r="M131">
            <v>185490504</v>
          </cell>
        </row>
        <row r="132">
          <cell r="B132">
            <v>1140004000</v>
          </cell>
          <cell r="C132" t="str">
            <v>Depósito en garantia por arriendo</v>
          </cell>
          <cell r="D132">
            <v>2602860</v>
          </cell>
          <cell r="E132">
            <v>1717791</v>
          </cell>
          <cell r="F132">
            <v>1040000</v>
          </cell>
          <cell r="G132">
            <v>10267416</v>
          </cell>
          <cell r="H132">
            <v>4151638</v>
          </cell>
          <cell r="J132">
            <v>74935051</v>
          </cell>
          <cell r="M132">
            <v>94714756</v>
          </cell>
          <cell r="P132">
            <v>0</v>
          </cell>
        </row>
        <row r="133">
          <cell r="B133">
            <v>1140099999</v>
          </cell>
          <cell r="C133" t="str">
            <v>Valorm/e deudores</v>
          </cell>
          <cell r="D133">
            <v>1504290</v>
          </cell>
          <cell r="E133">
            <v>1041411</v>
          </cell>
          <cell r="J133">
            <v>42758625</v>
          </cell>
          <cell r="M133">
            <v>45304326</v>
          </cell>
        </row>
        <row r="134">
          <cell r="B134">
            <v>1185003000</v>
          </cell>
          <cell r="C134" t="str">
            <v>Ingresos por recibir</v>
          </cell>
          <cell r="E134">
            <v>26973000</v>
          </cell>
          <cell r="M134">
            <v>26973000</v>
          </cell>
        </row>
        <row r="135">
          <cell r="B135">
            <v>1142003300</v>
          </cell>
          <cell r="C135" t="str">
            <v>Convenios Unidad de bienestar</v>
          </cell>
          <cell r="D135">
            <v>-119018</v>
          </cell>
          <cell r="E135">
            <v>-692887</v>
          </cell>
          <cell r="F135">
            <v>-451378</v>
          </cell>
          <cell r="G135">
            <v>18266203</v>
          </cell>
          <cell r="H135">
            <v>-620540</v>
          </cell>
          <cell r="J135">
            <v>-2544155</v>
          </cell>
          <cell r="M135">
            <v>13838225</v>
          </cell>
        </row>
        <row r="136">
          <cell r="B136">
            <v>1142002500</v>
          </cell>
          <cell r="C136" t="str">
            <v>Cta de paso licencias médicas</v>
          </cell>
          <cell r="D136">
            <v>32442</v>
          </cell>
          <cell r="E136">
            <v>-72253</v>
          </cell>
          <cell r="F136">
            <v>4941274</v>
          </cell>
          <cell r="G136">
            <v>-1246406</v>
          </cell>
          <cell r="H136">
            <v>69990</v>
          </cell>
          <cell r="J136">
            <v>-11564457</v>
          </cell>
          <cell r="M136">
            <v>-7839410</v>
          </cell>
        </row>
        <row r="137">
          <cell r="B137">
            <v>1142005500</v>
          </cell>
          <cell r="C137" t="str">
            <v>Prestamos al personal</v>
          </cell>
          <cell r="D137">
            <v>-5371263</v>
          </cell>
          <cell r="E137">
            <v>-18907493</v>
          </cell>
          <cell r="F137">
            <v>38959301</v>
          </cell>
          <cell r="G137">
            <v>13823696</v>
          </cell>
          <cell r="H137">
            <v>13161641</v>
          </cell>
          <cell r="J137">
            <v>1704610489</v>
          </cell>
          <cell r="M137">
            <v>1746276371</v>
          </cell>
        </row>
        <row r="138">
          <cell r="B138">
            <v>1112001000</v>
          </cell>
          <cell r="C138" t="str">
            <v>Fondo fijo caja chica</v>
          </cell>
          <cell r="E138">
            <v>1300000</v>
          </cell>
          <cell r="F138">
            <v>18300000</v>
          </cell>
          <cell r="G138">
            <v>3700000</v>
          </cell>
          <cell r="H138">
            <v>15400000</v>
          </cell>
          <cell r="J138">
            <v>16391668</v>
          </cell>
          <cell r="M138">
            <v>55091668</v>
          </cell>
        </row>
        <row r="139">
          <cell r="B139">
            <v>1112003000</v>
          </cell>
          <cell r="C139" t="str">
            <v>Fondos de rendicion inmediata</v>
          </cell>
          <cell r="D139">
            <v>16176577</v>
          </cell>
          <cell r="E139">
            <v>83229746</v>
          </cell>
          <cell r="F139">
            <v>7593425</v>
          </cell>
          <cell r="G139">
            <v>17523208</v>
          </cell>
          <cell r="H139">
            <v>54814185</v>
          </cell>
          <cell r="I139">
            <v>0</v>
          </cell>
          <cell r="J139">
            <v>939575856</v>
          </cell>
          <cell r="M139">
            <v>1118912997</v>
          </cell>
        </row>
        <row r="140">
          <cell r="B140">
            <v>1140002000</v>
          </cell>
          <cell r="C140" t="str">
            <v>Anticipo a proveedores y contratistas</v>
          </cell>
          <cell r="F140">
            <v>0</v>
          </cell>
          <cell r="G140">
            <v>247995367</v>
          </cell>
          <cell r="H140">
            <v>154600961</v>
          </cell>
          <cell r="I140">
            <v>0</v>
          </cell>
          <cell r="J140">
            <v>426524669</v>
          </cell>
          <cell r="K140">
            <v>1828886</v>
          </cell>
          <cell r="M140">
            <v>830949883</v>
          </cell>
        </row>
        <row r="141">
          <cell r="B141">
            <v>1142002000</v>
          </cell>
          <cell r="C141" t="str">
            <v>Ctas por cobrar  licencias medicas</v>
          </cell>
          <cell r="D141">
            <v>4356058</v>
          </cell>
          <cell r="E141">
            <v>-736175</v>
          </cell>
          <cell r="F141">
            <v>-2208765</v>
          </cell>
          <cell r="G141">
            <v>5848119</v>
          </cell>
          <cell r="H141">
            <v>16752807</v>
          </cell>
          <cell r="J141">
            <v>166211921</v>
          </cell>
          <cell r="M141">
            <v>190223965</v>
          </cell>
        </row>
        <row r="142">
          <cell r="B142">
            <v>1142003000</v>
          </cell>
          <cell r="C142" t="str">
            <v>Cuenta por cobrar al personal</v>
          </cell>
          <cell r="D142">
            <v>60097</v>
          </cell>
          <cell r="E142">
            <v>38008</v>
          </cell>
          <cell r="F142">
            <v>1099231</v>
          </cell>
          <cell r="G142">
            <v>7492</v>
          </cell>
          <cell r="H142">
            <v>2140068</v>
          </cell>
          <cell r="J142">
            <v>1590963</v>
          </cell>
          <cell r="M142">
            <v>4935859</v>
          </cell>
        </row>
        <row r="143">
          <cell r="B143">
            <v>1142003500</v>
          </cell>
          <cell r="C143" t="str">
            <v>Cuenta por cobrar ejecutivos</v>
          </cell>
          <cell r="E143">
            <v>0</v>
          </cell>
          <cell r="J143">
            <v>13011385</v>
          </cell>
          <cell r="M143">
            <v>13011385</v>
          </cell>
        </row>
        <row r="144">
          <cell r="B144">
            <v>1142005000</v>
          </cell>
          <cell r="C144" t="str">
            <v>Cuentas x cobrar personal SAP</v>
          </cell>
          <cell r="D144">
            <v>2287341</v>
          </cell>
          <cell r="E144">
            <v>13126082</v>
          </cell>
          <cell r="F144">
            <v>-15749406</v>
          </cell>
          <cell r="G144">
            <v>-1189209</v>
          </cell>
          <cell r="H144">
            <v>3647835</v>
          </cell>
          <cell r="J144">
            <v>6004317</v>
          </cell>
          <cell r="K144">
            <v>0</v>
          </cell>
          <cell r="M144">
            <v>8126960</v>
          </cell>
        </row>
        <row r="145">
          <cell r="B145">
            <v>1112004000</v>
          </cell>
          <cell r="C145" t="str">
            <v>Documentos entregado en garantía</v>
          </cell>
          <cell r="J145">
            <v>11097706</v>
          </cell>
          <cell r="M145">
            <v>11097706</v>
          </cell>
        </row>
        <row r="146">
          <cell r="B146">
            <v>1130001000</v>
          </cell>
          <cell r="C146" t="str">
            <v>Clientes ventas ocasionales</v>
          </cell>
          <cell r="D146">
            <v>97096176</v>
          </cell>
          <cell r="E146">
            <v>281426858</v>
          </cell>
          <cell r="F146">
            <v>3922251817</v>
          </cell>
          <cell r="G146">
            <v>658061263</v>
          </cell>
          <cell r="H146">
            <v>1647417916</v>
          </cell>
          <cell r="I146">
            <v>676912437</v>
          </cell>
          <cell r="J146">
            <v>2025933566</v>
          </cell>
          <cell r="M146">
            <v>9309100033</v>
          </cell>
        </row>
        <row r="147">
          <cell r="B147">
            <v>1130005000</v>
          </cell>
          <cell r="C147" t="str">
            <v>Recaudación por abonar ventas ocasionales</v>
          </cell>
          <cell r="D147">
            <v>0</v>
          </cell>
          <cell r="E147">
            <v>149896522</v>
          </cell>
          <cell r="F147">
            <v>-4527282</v>
          </cell>
          <cell r="G147">
            <v>-608074</v>
          </cell>
          <cell r="H147">
            <v>-20349552</v>
          </cell>
          <cell r="J147">
            <v>522720801</v>
          </cell>
          <cell r="M147">
            <v>647132415</v>
          </cell>
        </row>
        <row r="148">
          <cell r="B148">
            <v>1130009900</v>
          </cell>
          <cell r="C148" t="str">
            <v>Prov.deudores por ventas ocas. incobrable</v>
          </cell>
          <cell r="G148">
            <v>-11838648</v>
          </cell>
          <cell r="H148">
            <v>-27760671</v>
          </cell>
          <cell r="I148">
            <v>-14730451</v>
          </cell>
          <cell r="J148">
            <v>-8512380</v>
          </cell>
          <cell r="M148">
            <v>-62842150</v>
          </cell>
        </row>
        <row r="149">
          <cell r="B149">
            <v>1131000500</v>
          </cell>
          <cell r="C149" t="str">
            <v>Deudores por consumos</v>
          </cell>
          <cell r="D149">
            <v>3447038054</v>
          </cell>
          <cell r="E149">
            <v>9337068824</v>
          </cell>
          <cell r="J149">
            <v>91813233598</v>
          </cell>
          <cell r="M149">
            <v>104597340476</v>
          </cell>
        </row>
        <row r="150">
          <cell r="B150">
            <v>1131000600</v>
          </cell>
          <cell r="C150" t="str">
            <v>Recaudacion por abonar clientes</v>
          </cell>
          <cell r="D150">
            <v>155918</v>
          </cell>
          <cell r="E150">
            <v>1684982</v>
          </cell>
          <cell r="J150">
            <v>-4677362</v>
          </cell>
          <cell r="M150">
            <v>-2836462</v>
          </cell>
        </row>
        <row r="151">
          <cell r="B151">
            <v>1131001500</v>
          </cell>
          <cell r="C151" t="str">
            <v>Provision ingresos devengados</v>
          </cell>
          <cell r="D151">
            <v>1260820030</v>
          </cell>
          <cell r="E151">
            <v>4654343805</v>
          </cell>
          <cell r="F151">
            <v>3298593393</v>
          </cell>
          <cell r="G151">
            <v>122091647</v>
          </cell>
          <cell r="H151">
            <v>4275930536</v>
          </cell>
          <cell r="I151">
            <v>378390828</v>
          </cell>
          <cell r="J151">
            <v>39503161564</v>
          </cell>
          <cell r="M151">
            <v>53493331803</v>
          </cell>
        </row>
        <row r="152">
          <cell r="B152">
            <v>1131006500</v>
          </cell>
          <cell r="C152" t="str">
            <v>Pac trabajadores SAP</v>
          </cell>
          <cell r="J152">
            <v>420318</v>
          </cell>
          <cell r="M152">
            <v>420318</v>
          </cell>
        </row>
        <row r="153">
          <cell r="B153">
            <v>1131009900</v>
          </cell>
          <cell r="C153" t="str">
            <v>Provision deudores incobrables</v>
          </cell>
          <cell r="D153">
            <v>-341046447</v>
          </cell>
          <cell r="E153">
            <v>-995578204</v>
          </cell>
          <cell r="F153">
            <v>-24879427</v>
          </cell>
          <cell r="J153">
            <v>-43713063932</v>
          </cell>
          <cell r="M153">
            <v>-45074568010</v>
          </cell>
        </row>
        <row r="154">
          <cell r="B154">
            <v>1132000000</v>
          </cell>
          <cell r="C154" t="str">
            <v>Documentos por cobrar a clientes</v>
          </cell>
          <cell r="D154">
            <v>-3732477</v>
          </cell>
          <cell r="E154">
            <v>-24055221</v>
          </cell>
          <cell r="J154">
            <v>-138174043</v>
          </cell>
          <cell r="M154">
            <v>-165961741</v>
          </cell>
        </row>
        <row r="155">
          <cell r="B155">
            <v>1132000500</v>
          </cell>
          <cell r="C155" t="str">
            <v>Documentos por cobrar</v>
          </cell>
          <cell r="D155">
            <v>144234736</v>
          </cell>
          <cell r="E155">
            <v>61880479</v>
          </cell>
          <cell r="J155">
            <v>907342474</v>
          </cell>
          <cell r="M155">
            <v>1113457689</v>
          </cell>
        </row>
        <row r="156">
          <cell r="B156">
            <v>1132000999</v>
          </cell>
          <cell r="C156" t="str">
            <v>Valoracion m/e deudores</v>
          </cell>
          <cell r="D156">
            <v>73501620</v>
          </cell>
          <cell r="J156">
            <v>80866861</v>
          </cell>
          <cell r="M156">
            <v>154368481</v>
          </cell>
        </row>
        <row r="157">
          <cell r="B157">
            <v>1132001000</v>
          </cell>
          <cell r="C157" t="str">
            <v>Cheques protestados por cobrar</v>
          </cell>
          <cell r="D157">
            <v>6018392</v>
          </cell>
          <cell r="E157">
            <v>27214135</v>
          </cell>
          <cell r="F157">
            <v>17534826</v>
          </cell>
          <cell r="G157">
            <v>47513072</v>
          </cell>
          <cell r="H157">
            <v>6954113</v>
          </cell>
          <cell r="J157">
            <v>256605737</v>
          </cell>
          <cell r="M157">
            <v>361840275</v>
          </cell>
        </row>
        <row r="158">
          <cell r="B158">
            <v>1132003000</v>
          </cell>
          <cell r="C158" t="str">
            <v>Cheque a fecha por cobrar</v>
          </cell>
          <cell r="E158">
            <v>121175</v>
          </cell>
          <cell r="F158">
            <v>1307841</v>
          </cell>
          <cell r="G158">
            <v>30794850</v>
          </cell>
          <cell r="H158">
            <v>0</v>
          </cell>
          <cell r="J158">
            <v>2375945</v>
          </cell>
          <cell r="M158">
            <v>34599811</v>
          </cell>
        </row>
        <row r="159">
          <cell r="B159">
            <v>1132009900</v>
          </cell>
          <cell r="C159" t="str">
            <v>Provision documentos incobrables</v>
          </cell>
          <cell r="D159">
            <v>-6018392</v>
          </cell>
          <cell r="E159">
            <v>-27214135</v>
          </cell>
          <cell r="F159">
            <v>-17534826</v>
          </cell>
          <cell r="G159">
            <v>-47513072</v>
          </cell>
          <cell r="H159">
            <v>-6954113</v>
          </cell>
          <cell r="J159">
            <v>-256605737</v>
          </cell>
          <cell r="M159">
            <v>-361840275</v>
          </cell>
        </row>
        <row r="160">
          <cell r="B160">
            <v>1140001700</v>
          </cell>
          <cell r="C160" t="str">
            <v>Deudores varios</v>
          </cell>
          <cell r="F160">
            <v>3605000</v>
          </cell>
          <cell r="G160">
            <v>0</v>
          </cell>
          <cell r="H160">
            <v>49863555</v>
          </cell>
          <cell r="M160">
            <v>53468555</v>
          </cell>
        </row>
        <row r="161">
          <cell r="B161">
            <v>1140005000</v>
          </cell>
          <cell r="C161" t="str">
            <v>Faltantes de recaudacion</v>
          </cell>
          <cell r="D161">
            <v>20319030</v>
          </cell>
          <cell r="E161">
            <v>24607837</v>
          </cell>
          <cell r="J161">
            <v>574060374</v>
          </cell>
          <cell r="M161">
            <v>618987241</v>
          </cell>
        </row>
        <row r="162">
          <cell r="B162">
            <v>2110002000</v>
          </cell>
          <cell r="C162" t="str">
            <v>Sobrantes por recaudaciones</v>
          </cell>
          <cell r="D162">
            <v>-5057578</v>
          </cell>
          <cell r="E162">
            <v>-16806580</v>
          </cell>
          <cell r="J162">
            <v>-416338868</v>
          </cell>
          <cell r="M162">
            <v>-438203026</v>
          </cell>
        </row>
        <row r="163">
          <cell r="B163" t="str">
            <v>CUENTAS POR COBRAR A ENTIDADES R</v>
          </cell>
          <cell r="C163" t="str">
            <v>Cuentas por Cobrar a Entidades Relacionadas, Corriente</v>
          </cell>
          <cell r="D163">
            <v>2722398</v>
          </cell>
          <cell r="E163">
            <v>1622841126</v>
          </cell>
          <cell r="F163">
            <v>98961344</v>
          </cell>
          <cell r="G163">
            <v>1510599776</v>
          </cell>
          <cell r="H163">
            <v>820397578</v>
          </cell>
          <cell r="I163">
            <v>882945</v>
          </cell>
          <cell r="J163">
            <v>49551568323</v>
          </cell>
          <cell r="L163">
            <v>-53594167860</v>
          </cell>
          <cell r="M163">
            <v>13805630</v>
          </cell>
          <cell r="O163">
            <v>13806</v>
          </cell>
          <cell r="P163">
            <v>0</v>
          </cell>
        </row>
        <row r="164">
          <cell r="B164">
            <v>1145001000</v>
          </cell>
          <cell r="C164" t="str">
            <v>Ptmos por cobrar Empresas Relacionadas</v>
          </cell>
          <cell r="J164">
            <v>27705422833</v>
          </cell>
          <cell r="L164">
            <v>-27705422833</v>
          </cell>
          <cell r="M164">
            <v>0</v>
          </cell>
        </row>
        <row r="165">
          <cell r="B165">
            <v>1145002000</v>
          </cell>
          <cell r="C165" t="str">
            <v>Factura por cobrar a EERR</v>
          </cell>
          <cell r="D165">
            <v>0</v>
          </cell>
          <cell r="E165">
            <v>73844481</v>
          </cell>
          <cell r="F165">
            <v>6552141</v>
          </cell>
          <cell r="G165">
            <v>1016463337</v>
          </cell>
          <cell r="H165">
            <v>83898734</v>
          </cell>
          <cell r="J165">
            <v>2018954387</v>
          </cell>
          <cell r="L165">
            <v>-3185907450</v>
          </cell>
          <cell r="M165">
            <v>13805630</v>
          </cell>
        </row>
        <row r="166">
          <cell r="B166">
            <v>1145003000</v>
          </cell>
          <cell r="C166" t="str">
            <v>Materiales por facturar  Empresas Relacionadas</v>
          </cell>
          <cell r="D166">
            <v>308877</v>
          </cell>
          <cell r="E166">
            <v>237512761</v>
          </cell>
          <cell r="F166">
            <v>1610000</v>
          </cell>
          <cell r="J166">
            <v>176153015</v>
          </cell>
          <cell r="L166">
            <v>-415584653</v>
          </cell>
          <cell r="M166">
            <v>0</v>
          </cell>
        </row>
        <row r="167">
          <cell r="B167">
            <v>1145003500</v>
          </cell>
          <cell r="C167" t="str">
            <v>Dividendos por cobrar a empresas relacionadas</v>
          </cell>
          <cell r="E167">
            <v>1233874123</v>
          </cell>
          <cell r="J167">
            <v>7174886353</v>
          </cell>
          <cell r="L167">
            <v>-8408760476</v>
          </cell>
          <cell r="M167">
            <v>0</v>
          </cell>
        </row>
        <row r="168">
          <cell r="B168">
            <v>1145004000</v>
          </cell>
          <cell r="C168" t="str">
            <v>Recaudación por cobrar empresas relacionadas</v>
          </cell>
          <cell r="D168">
            <v>2092350</v>
          </cell>
          <cell r="E168">
            <v>10059382</v>
          </cell>
          <cell r="J168">
            <v>-525749</v>
          </cell>
          <cell r="L168">
            <v>-11625983</v>
          </cell>
          <cell r="M168">
            <v>0</v>
          </cell>
        </row>
        <row r="169">
          <cell r="B169">
            <v>1145005000</v>
          </cell>
          <cell r="C169" t="str">
            <v>Deudas x Cobrar  Empresas Relacionadas</v>
          </cell>
          <cell r="D169">
            <v>321171</v>
          </cell>
          <cell r="E169">
            <v>67550379</v>
          </cell>
          <cell r="F169">
            <v>90799203</v>
          </cell>
          <cell r="G169">
            <v>494136439</v>
          </cell>
          <cell r="H169">
            <v>736498844</v>
          </cell>
          <cell r="I169">
            <v>882945</v>
          </cell>
          <cell r="J169">
            <v>4136936159</v>
          </cell>
          <cell r="L169">
            <v>-5527125140</v>
          </cell>
          <cell r="M169">
            <v>0</v>
          </cell>
        </row>
        <row r="170">
          <cell r="B170">
            <v>1145005300</v>
          </cell>
          <cell r="C170" t="str">
            <v>Int devengados ptmo a empresas Relacionadas</v>
          </cell>
          <cell r="J170">
            <v>8339741325</v>
          </cell>
          <cell r="L170">
            <v>-8339741325</v>
          </cell>
          <cell r="M170">
            <v>0</v>
          </cell>
          <cell r="P170">
            <v>0</v>
          </cell>
        </row>
        <row r="171">
          <cell r="B171" t="str">
            <v>INVENTARIOS</v>
          </cell>
          <cell r="C171" t="str">
            <v>Inventarios</v>
          </cell>
          <cell r="D171">
            <v>121142809</v>
          </cell>
          <cell r="E171">
            <v>378749704</v>
          </cell>
          <cell r="F171">
            <v>621650208</v>
          </cell>
          <cell r="G171">
            <v>2974165302</v>
          </cell>
          <cell r="H171">
            <v>131186331</v>
          </cell>
          <cell r="J171">
            <v>8585588206</v>
          </cell>
          <cell r="M171">
            <v>12812482560</v>
          </cell>
          <cell r="O171">
            <v>12812483</v>
          </cell>
          <cell r="P171">
            <v>0</v>
          </cell>
        </row>
        <row r="172">
          <cell r="B172">
            <v>1150000900</v>
          </cell>
          <cell r="C172" t="str">
            <v>Cal Apagada</v>
          </cell>
          <cell r="J172">
            <v>6229660</v>
          </cell>
          <cell r="M172">
            <v>6229660</v>
          </cell>
        </row>
        <row r="173">
          <cell r="B173">
            <v>1150006000</v>
          </cell>
          <cell r="C173" t="str">
            <v>Soda Caustica</v>
          </cell>
          <cell r="F173">
            <v>3305573</v>
          </cell>
          <cell r="J173">
            <v>59088648</v>
          </cell>
          <cell r="M173">
            <v>62394221</v>
          </cell>
        </row>
        <row r="174">
          <cell r="B174">
            <v>1150000610</v>
          </cell>
          <cell r="C174" t="str">
            <v>Polímeros</v>
          </cell>
          <cell r="F174">
            <v>23303070</v>
          </cell>
          <cell r="J174">
            <v>16606176</v>
          </cell>
          <cell r="M174">
            <v>39909246</v>
          </cell>
        </row>
        <row r="175">
          <cell r="B175">
            <v>1150003600</v>
          </cell>
          <cell r="C175" t="str">
            <v>Art. Escritorio computacionales y formularios</v>
          </cell>
          <cell r="E175">
            <v>2410</v>
          </cell>
          <cell r="J175">
            <v>61601538</v>
          </cell>
          <cell r="M175">
            <v>61603948</v>
          </cell>
        </row>
        <row r="176">
          <cell r="B176">
            <v>1150001700</v>
          </cell>
          <cell r="C176" t="str">
            <v>Materiales para laboratorios</v>
          </cell>
          <cell r="G176">
            <v>0</v>
          </cell>
          <cell r="H176">
            <v>71223148</v>
          </cell>
          <cell r="J176">
            <v>8839058</v>
          </cell>
          <cell r="M176">
            <v>80062206</v>
          </cell>
        </row>
        <row r="177">
          <cell r="B177">
            <v>1150003000</v>
          </cell>
          <cell r="C177" t="str">
            <v>Mat.y equipos de seguridad</v>
          </cell>
          <cell r="E177">
            <v>10950000</v>
          </cell>
          <cell r="G177">
            <v>0</v>
          </cell>
          <cell r="J177">
            <v>131534357</v>
          </cell>
          <cell r="M177">
            <v>142484357</v>
          </cell>
          <cell r="P177">
            <v>0</v>
          </cell>
        </row>
        <row r="178">
          <cell r="B178">
            <v>1150001510</v>
          </cell>
          <cell r="C178" t="str">
            <v>Ajuste materiales a FV</v>
          </cell>
          <cell r="G178">
            <v>-383908</v>
          </cell>
          <cell r="M178">
            <v>-383908</v>
          </cell>
        </row>
        <row r="179">
          <cell r="B179">
            <v>1150000100</v>
          </cell>
          <cell r="C179" t="str">
            <v>Cloro</v>
          </cell>
          <cell r="D179">
            <v>74</v>
          </cell>
          <cell r="E179">
            <v>23619358</v>
          </cell>
          <cell r="F179">
            <v>3928130</v>
          </cell>
          <cell r="J179">
            <v>116992888</v>
          </cell>
          <cell r="M179">
            <v>144540450</v>
          </cell>
        </row>
        <row r="180">
          <cell r="B180">
            <v>1150000200</v>
          </cell>
          <cell r="C180" t="str">
            <v>Sulfato de aluminio</v>
          </cell>
          <cell r="E180">
            <v>2906822</v>
          </cell>
          <cell r="F180">
            <v>1073489</v>
          </cell>
          <cell r="J180">
            <v>10239907</v>
          </cell>
          <cell r="M180">
            <v>14220218</v>
          </cell>
        </row>
        <row r="181">
          <cell r="B181">
            <v>1150000300</v>
          </cell>
          <cell r="C181" t="str">
            <v>Hipoclorito de sodio</v>
          </cell>
          <cell r="D181">
            <v>48135220</v>
          </cell>
          <cell r="E181">
            <v>88500017</v>
          </cell>
          <cell r="F181">
            <v>11140434</v>
          </cell>
          <cell r="J181">
            <v>488460331</v>
          </cell>
          <cell r="M181">
            <v>636236002</v>
          </cell>
        </row>
        <row r="182">
          <cell r="B182">
            <v>1150000400</v>
          </cell>
          <cell r="C182" t="str">
            <v>Cloruro ferrico</v>
          </cell>
          <cell r="D182">
            <v>9047692</v>
          </cell>
          <cell r="E182">
            <v>59749485</v>
          </cell>
          <cell r="F182">
            <v>48529447</v>
          </cell>
          <cell r="G182">
            <v>0</v>
          </cell>
          <cell r="J182">
            <v>90891726</v>
          </cell>
          <cell r="M182">
            <v>208218350</v>
          </cell>
        </row>
        <row r="183">
          <cell r="B183">
            <v>1150000500</v>
          </cell>
          <cell r="C183" t="str">
            <v>Otros insumos</v>
          </cell>
          <cell r="D183">
            <v>42962920</v>
          </cell>
          <cell r="E183">
            <v>160570174</v>
          </cell>
          <cell r="F183">
            <v>318663439</v>
          </cell>
          <cell r="G183">
            <v>0</v>
          </cell>
          <cell r="J183">
            <v>2543145474</v>
          </cell>
          <cell r="M183">
            <v>3065342007</v>
          </cell>
        </row>
        <row r="184">
          <cell r="B184">
            <v>1150000700</v>
          </cell>
          <cell r="C184" t="str">
            <v>Fluor</v>
          </cell>
          <cell r="D184">
            <v>18168429</v>
          </cell>
          <cell r="E184">
            <v>23601493</v>
          </cell>
          <cell r="J184">
            <v>170553847</v>
          </cell>
          <cell r="M184">
            <v>212323769</v>
          </cell>
        </row>
        <row r="185">
          <cell r="B185">
            <v>1150001000</v>
          </cell>
          <cell r="C185" t="str">
            <v>Combustibles y lubricantes</v>
          </cell>
          <cell r="J185">
            <v>234851127</v>
          </cell>
          <cell r="M185">
            <v>234851127</v>
          </cell>
        </row>
        <row r="186">
          <cell r="B186">
            <v>1150001400</v>
          </cell>
          <cell r="C186" t="str">
            <v>Materiales de construccion</v>
          </cell>
          <cell r="E186">
            <v>18552996</v>
          </cell>
          <cell r="G186">
            <v>95503</v>
          </cell>
          <cell r="J186">
            <v>4601704714</v>
          </cell>
          <cell r="M186">
            <v>4620353213</v>
          </cell>
        </row>
        <row r="187">
          <cell r="B187">
            <v>1150001500</v>
          </cell>
          <cell r="C187" t="str">
            <v>Mat.y rep.de mantencion</v>
          </cell>
          <cell r="D187">
            <v>123988969</v>
          </cell>
          <cell r="E187">
            <v>291616432</v>
          </cell>
          <cell r="F187">
            <v>182460559</v>
          </cell>
          <cell r="G187">
            <v>2571078401</v>
          </cell>
          <cell r="H187">
            <v>59963183</v>
          </cell>
          <cell r="J187">
            <v>5932743359</v>
          </cell>
          <cell r="M187">
            <v>9161850903</v>
          </cell>
        </row>
        <row r="188">
          <cell r="B188">
            <v>1150001600</v>
          </cell>
          <cell r="C188" t="str">
            <v>Medidores de a.p.</v>
          </cell>
          <cell r="D188">
            <v>57606465</v>
          </cell>
          <cell r="E188">
            <v>81898491</v>
          </cell>
          <cell r="G188">
            <v>494921595</v>
          </cell>
          <cell r="J188">
            <v>693047910</v>
          </cell>
          <cell r="M188">
            <v>1327474461</v>
          </cell>
        </row>
        <row r="189">
          <cell r="B189">
            <v>1150004000</v>
          </cell>
          <cell r="C189" t="str">
            <v>Herramientas y accesorios</v>
          </cell>
          <cell r="G189">
            <v>0</v>
          </cell>
          <cell r="J189">
            <v>37088130</v>
          </cell>
          <cell r="M189">
            <v>37088130</v>
          </cell>
        </row>
        <row r="190">
          <cell r="B190">
            <v>1150005300</v>
          </cell>
          <cell r="C190" t="str">
            <v>Vestuario y calzado seguridad</v>
          </cell>
          <cell r="F190">
            <v>41990</v>
          </cell>
          <cell r="G190">
            <v>0</v>
          </cell>
          <cell r="J190">
            <v>44819641</v>
          </cell>
          <cell r="M190">
            <v>44861631</v>
          </cell>
        </row>
        <row r="191">
          <cell r="B191">
            <v>1150007000</v>
          </cell>
          <cell r="C191" t="str">
            <v>Materiales de activo fijo</v>
          </cell>
          <cell r="D191">
            <v>-175465493</v>
          </cell>
          <cell r="E191">
            <v>-380756907</v>
          </cell>
          <cell r="F191">
            <v>29204077</v>
          </cell>
          <cell r="J191">
            <v>-6507361746</v>
          </cell>
          <cell r="M191">
            <v>-7034380069</v>
          </cell>
        </row>
        <row r="192">
          <cell r="B192">
            <v>1150008500</v>
          </cell>
          <cell r="C192" t="str">
            <v>Provision obsolescencia de materiales</v>
          </cell>
          <cell r="D192">
            <v>-3301467</v>
          </cell>
          <cell r="E192">
            <v>-2461067</v>
          </cell>
          <cell r="G192">
            <v>-91546289</v>
          </cell>
          <cell r="J192">
            <v>-155488539</v>
          </cell>
          <cell r="M192">
            <v>-252797362</v>
          </cell>
        </row>
        <row r="193">
          <cell r="B193" t="str">
            <v>ACTIVOS POR IMPUESTOS CORRIENTES</v>
          </cell>
          <cell r="C193" t="str">
            <v>Activos por impuestos corrientes</v>
          </cell>
          <cell r="D193">
            <v>1238723993</v>
          </cell>
          <cell r="E193">
            <v>1354293789</v>
          </cell>
          <cell r="F193">
            <v>33178079</v>
          </cell>
          <cell r="G193">
            <v>0</v>
          </cell>
          <cell r="H193">
            <v>122795716</v>
          </cell>
          <cell r="I193">
            <v>56255675</v>
          </cell>
          <cell r="J193">
            <v>10848834846</v>
          </cell>
          <cell r="K193">
            <v>136081395</v>
          </cell>
          <cell r="L193">
            <v>175346523</v>
          </cell>
          <cell r="M193">
            <v>13965510016</v>
          </cell>
          <cell r="O193">
            <v>13965510</v>
          </cell>
          <cell r="P193">
            <v>136081</v>
          </cell>
        </row>
        <row r="194">
          <cell r="B194" t="str">
            <v>116000200C</v>
          </cell>
          <cell r="C194" t="str">
            <v>Activo x imptos corrientes</v>
          </cell>
          <cell r="D194">
            <v>697248642</v>
          </cell>
          <cell r="E194">
            <v>653663451</v>
          </cell>
          <cell r="F194">
            <v>17404993</v>
          </cell>
          <cell r="G194">
            <v>-3789552</v>
          </cell>
          <cell r="H194">
            <v>102082709</v>
          </cell>
          <cell r="I194">
            <v>25816743</v>
          </cell>
          <cell r="J194">
            <v>10552670085</v>
          </cell>
          <cell r="L194">
            <v>175346523</v>
          </cell>
          <cell r="M194">
            <v>12220443594</v>
          </cell>
        </row>
        <row r="195">
          <cell r="B195">
            <v>1160002000</v>
          </cell>
          <cell r="C195" t="str">
            <v>Impto.por recuperar</v>
          </cell>
          <cell r="D195">
            <v>495410954</v>
          </cell>
          <cell r="E195">
            <v>700630338</v>
          </cell>
          <cell r="F195">
            <v>15773086</v>
          </cell>
          <cell r="G195">
            <v>3789552</v>
          </cell>
          <cell r="H195">
            <v>20713007</v>
          </cell>
          <cell r="I195">
            <v>30438932</v>
          </cell>
          <cell r="J195">
            <v>272074361</v>
          </cell>
          <cell r="M195">
            <v>1538830230</v>
          </cell>
        </row>
        <row r="196">
          <cell r="B196">
            <v>1160007500</v>
          </cell>
          <cell r="C196" t="str">
            <v>Credito pago de patente D°Agua no utilizada</v>
          </cell>
          <cell r="D196">
            <v>46064397</v>
          </cell>
          <cell r="J196">
            <v>24090400</v>
          </cell>
          <cell r="M196">
            <v>70154797</v>
          </cell>
        </row>
        <row r="197">
          <cell r="B197">
            <v>1160001200</v>
          </cell>
          <cell r="C197" t="str">
            <v>PPM Utilidades Absorbidas</v>
          </cell>
          <cell r="K197">
            <v>136081395</v>
          </cell>
          <cell r="M197">
            <v>136081395</v>
          </cell>
        </row>
        <row r="198">
          <cell r="B198" t="str">
            <v>ACTIVOS NO CTES MANTENIDOS P VTA</v>
          </cell>
          <cell r="C198" t="str">
            <v>Activos no corrientes mantenidos para la venta</v>
          </cell>
          <cell r="J198">
            <v>3413918</v>
          </cell>
          <cell r="M198">
            <v>3413918</v>
          </cell>
          <cell r="O198">
            <v>3414</v>
          </cell>
          <cell r="P198">
            <v>0</v>
          </cell>
        </row>
        <row r="199">
          <cell r="B199">
            <v>1190002000</v>
          </cell>
          <cell r="C199" t="str">
            <v>Act mantenido p. vta</v>
          </cell>
          <cell r="J199">
            <v>3413918</v>
          </cell>
          <cell r="M199">
            <v>3413918</v>
          </cell>
          <cell r="P199">
            <v>0</v>
          </cell>
        </row>
        <row r="200">
          <cell r="B200" t="str">
            <v>ACTIVOS, NO CORRIENTES</v>
          </cell>
          <cell r="C200" t="str">
            <v>Activos, No Corrientes</v>
          </cell>
          <cell r="D200">
            <v>99888202632</v>
          </cell>
          <cell r="E200">
            <v>415895233381</v>
          </cell>
          <cell r="F200">
            <v>1344331281</v>
          </cell>
          <cell r="G200">
            <v>3998185362</v>
          </cell>
          <cell r="H200">
            <v>6383878760</v>
          </cell>
          <cell r="I200">
            <v>11341463160</v>
          </cell>
          <cell r="J200">
            <v>2029337734129</v>
          </cell>
          <cell r="K200">
            <v>715312431853</v>
          </cell>
          <cell r="L200">
            <v>-863806438717</v>
          </cell>
          <cell r="M200">
            <v>2419695021841</v>
          </cell>
          <cell r="O200">
            <v>2419695022</v>
          </cell>
          <cell r="P200">
            <v>715312432</v>
          </cell>
        </row>
        <row r="201">
          <cell r="B201" t="str">
            <v>OTROS ACTIVOS FINANCIEROS NO COR</v>
          </cell>
          <cell r="C201" t="str">
            <v>Otros activos financieros no corrientes</v>
          </cell>
          <cell r="D201">
            <v>468182950</v>
          </cell>
          <cell r="I201">
            <v>7349718522</v>
          </cell>
          <cell r="J201">
            <v>77961487</v>
          </cell>
          <cell r="M201">
            <v>7895862959</v>
          </cell>
          <cell r="O201">
            <v>7895863</v>
          </cell>
          <cell r="P201">
            <v>0</v>
          </cell>
        </row>
        <row r="202">
          <cell r="B202">
            <v>1320004000</v>
          </cell>
          <cell r="C202" t="str">
            <v>Otras inversiones en empresas</v>
          </cell>
          <cell r="D202">
            <v>468182950</v>
          </cell>
          <cell r="I202">
            <v>7349718522</v>
          </cell>
          <cell r="J202">
            <v>77961487</v>
          </cell>
          <cell r="M202">
            <v>7895862959</v>
          </cell>
        </row>
        <row r="203">
          <cell r="B203" t="str">
            <v>OTROS ACTIVOS NO FINANCIEROS NO</v>
          </cell>
          <cell r="C203" t="str">
            <v>Otros activos no financieros no corrientes</v>
          </cell>
          <cell r="D203">
            <v>191601308</v>
          </cell>
          <cell r="E203">
            <v>132963863</v>
          </cell>
          <cell r="J203">
            <v>1157331686</v>
          </cell>
          <cell r="M203">
            <v>1481896857</v>
          </cell>
          <cell r="O203">
            <v>1481897</v>
          </cell>
          <cell r="P203">
            <v>0</v>
          </cell>
        </row>
        <row r="204">
          <cell r="B204">
            <v>1370003000</v>
          </cell>
          <cell r="C204" t="str">
            <v>Activacion impuestos de pagare</v>
          </cell>
          <cell r="D204">
            <v>0</v>
          </cell>
          <cell r="E204">
            <v>0</v>
          </cell>
          <cell r="J204">
            <v>4657670</v>
          </cell>
          <cell r="M204">
            <v>4657670</v>
          </cell>
          <cell r="P204">
            <v>0</v>
          </cell>
        </row>
        <row r="205">
          <cell r="B205">
            <v>1370005000</v>
          </cell>
          <cell r="C205" t="str">
            <v>Impuesto de timbre activado</v>
          </cell>
          <cell r="D205">
            <v>92703527</v>
          </cell>
          <cell r="E205">
            <v>108392997</v>
          </cell>
          <cell r="J205">
            <v>665013546</v>
          </cell>
          <cell r="M205">
            <v>866110070</v>
          </cell>
        </row>
        <row r="206">
          <cell r="B206">
            <v>1370005500</v>
          </cell>
          <cell r="C206" t="str">
            <v>Amortiz acum. impuesto de timbre activado</v>
          </cell>
          <cell r="D206">
            <v>-65163661</v>
          </cell>
          <cell r="E206">
            <v>-68317877</v>
          </cell>
          <cell r="J206">
            <v>-396952397</v>
          </cell>
          <cell r="M206">
            <v>-530433935</v>
          </cell>
          <cell r="P206">
            <v>0</v>
          </cell>
        </row>
        <row r="207">
          <cell r="B207">
            <v>1324004000</v>
          </cell>
          <cell r="C207" t="str">
            <v>Gastos anticipados L.P.</v>
          </cell>
          <cell r="D207">
            <v>164061442</v>
          </cell>
          <cell r="E207">
            <v>92888743</v>
          </cell>
          <cell r="J207">
            <v>884612867</v>
          </cell>
          <cell r="M207">
            <v>1141563052</v>
          </cell>
          <cell r="P207">
            <v>0</v>
          </cell>
        </row>
        <row r="208">
          <cell r="B208" t="str">
            <v>DERECHOS POR COBRAR NO CORRIENTE</v>
          </cell>
          <cell r="C208" t="str">
            <v>Derechos por cobrar no corrientes</v>
          </cell>
          <cell r="D208">
            <v>9646291</v>
          </cell>
          <cell r="E208">
            <v>2396550770</v>
          </cell>
          <cell r="G208">
            <v>7916988</v>
          </cell>
          <cell r="H208">
            <v>0</v>
          </cell>
          <cell r="J208">
            <v>1364610030</v>
          </cell>
          <cell r="M208">
            <v>3778724079</v>
          </cell>
          <cell r="O208">
            <v>3778724</v>
          </cell>
          <cell r="P208">
            <v>0</v>
          </cell>
        </row>
        <row r="209">
          <cell r="B209">
            <v>1350003000</v>
          </cell>
          <cell r="C209" t="str">
            <v>Devolucion Expropiaciones</v>
          </cell>
          <cell r="J209">
            <v>49090483</v>
          </cell>
          <cell r="M209">
            <v>49090483</v>
          </cell>
          <cell r="P209">
            <v>0</v>
          </cell>
        </row>
        <row r="210">
          <cell r="B210">
            <v>1321009900</v>
          </cell>
          <cell r="C210" t="str">
            <v>Provision deudores incobrables largo plazo</v>
          </cell>
          <cell r="D210">
            <v>-6609430</v>
          </cell>
          <cell r="E210">
            <v>-31263433</v>
          </cell>
          <cell r="J210">
            <v>-424657076</v>
          </cell>
          <cell r="M210">
            <v>-462529939</v>
          </cell>
        </row>
        <row r="211">
          <cell r="B211">
            <v>1321002500</v>
          </cell>
          <cell r="C211" t="str">
            <v>Deudores en quiebra</v>
          </cell>
          <cell r="D211">
            <v>6609430</v>
          </cell>
          <cell r="E211">
            <v>31263433</v>
          </cell>
          <cell r="J211">
            <v>424657076</v>
          </cell>
          <cell r="M211">
            <v>462529939</v>
          </cell>
        </row>
        <row r="212">
          <cell r="B212">
            <v>1324005000</v>
          </cell>
          <cell r="C212" t="str">
            <v>Anticipo Bono termino de negociación  LP</v>
          </cell>
          <cell r="G212">
            <v>7916988</v>
          </cell>
          <cell r="H212">
            <v>0</v>
          </cell>
          <cell r="J212">
            <v>1303555251</v>
          </cell>
          <cell r="M212">
            <v>1311472239</v>
          </cell>
        </row>
        <row r="213">
          <cell r="B213">
            <v>1324009999</v>
          </cell>
          <cell r="C213" t="str">
            <v>Val m/e deudores varios LP</v>
          </cell>
          <cell r="E213">
            <v>1114375804</v>
          </cell>
          <cell r="M213">
            <v>1114375804</v>
          </cell>
        </row>
        <row r="214">
          <cell r="B214">
            <v>1324001000</v>
          </cell>
          <cell r="C214" t="str">
            <v>Deudores varios  largo plazo</v>
          </cell>
          <cell r="E214">
            <v>1184317871</v>
          </cell>
          <cell r="M214">
            <v>1184317871</v>
          </cell>
          <cell r="P214">
            <v>0</v>
          </cell>
        </row>
        <row r="215">
          <cell r="B215">
            <v>1324001500</v>
          </cell>
          <cell r="C215" t="str">
            <v>Prestamos al personal largo plazo</v>
          </cell>
          <cell r="D215">
            <v>9646291</v>
          </cell>
          <cell r="E215">
            <v>97857095</v>
          </cell>
          <cell r="J215">
            <v>11964296</v>
          </cell>
          <cell r="M215">
            <v>119467682</v>
          </cell>
        </row>
        <row r="216">
          <cell r="B216" t="str">
            <v>INVERSIONES CONTABILIZADAS UTILI</v>
          </cell>
          <cell r="C216" t="str">
            <v>Inversiones contabilizadas utilizando el método de la partic</v>
          </cell>
          <cell r="D216">
            <v>642017425</v>
          </cell>
          <cell r="E216">
            <v>71596672546</v>
          </cell>
          <cell r="J216">
            <v>346368533312</v>
          </cell>
          <cell r="K216">
            <v>443960729250</v>
          </cell>
          <cell r="L216">
            <v>-862567952533</v>
          </cell>
          <cell r="M216">
            <v>0</v>
          </cell>
          <cell r="O216">
            <v>0</v>
          </cell>
          <cell r="P216">
            <v>443960729</v>
          </cell>
        </row>
        <row r="217">
          <cell r="B217">
            <v>1320000500</v>
          </cell>
          <cell r="C217" t="str">
            <v>Inversion en empresas relacionadas</v>
          </cell>
          <cell r="D217">
            <v>642017425</v>
          </cell>
          <cell r="E217">
            <v>71596672546</v>
          </cell>
          <cell r="J217">
            <v>346368533312</v>
          </cell>
          <cell r="K217">
            <v>443960729250</v>
          </cell>
          <cell r="L217">
            <v>-862567952533</v>
          </cell>
          <cell r="M217">
            <v>0</v>
          </cell>
        </row>
        <row r="218">
          <cell r="B218" t="str">
            <v>ACTIVOS INTANGIBLES DISTINTOS DE</v>
          </cell>
          <cell r="C218" t="str">
            <v>Activos intangibles distintos de la plusvalía</v>
          </cell>
          <cell r="D218">
            <v>22810958014</v>
          </cell>
          <cell r="E218">
            <v>101661008419</v>
          </cell>
          <cell r="F218">
            <v>48281994</v>
          </cell>
          <cell r="G218">
            <v>18977732</v>
          </cell>
          <cell r="H218">
            <v>200089578</v>
          </cell>
          <cell r="I218">
            <v>13700000</v>
          </cell>
          <cell r="J218">
            <v>107335973180</v>
          </cell>
          <cell r="K218">
            <v>4</v>
          </cell>
          <cell r="L218">
            <v>-341275943</v>
          </cell>
          <cell r="M218">
            <v>231747712978</v>
          </cell>
          <cell r="O218">
            <v>231747713</v>
          </cell>
          <cell r="P218">
            <v>0</v>
          </cell>
        </row>
        <row r="219">
          <cell r="B219">
            <v>1350002050</v>
          </cell>
          <cell r="C219" t="str">
            <v>Software en tramite</v>
          </cell>
          <cell r="D219">
            <v>0</v>
          </cell>
          <cell r="E219">
            <v>798198</v>
          </cell>
          <cell r="G219">
            <v>0</v>
          </cell>
          <cell r="J219">
            <v>799433735</v>
          </cell>
          <cell r="M219">
            <v>800231933</v>
          </cell>
        </row>
        <row r="220">
          <cell r="B220">
            <v>1320003000</v>
          </cell>
          <cell r="C220" t="str">
            <v>Derecho usufructo</v>
          </cell>
          <cell r="J220">
            <v>31238043</v>
          </cell>
          <cell r="M220">
            <v>31238043</v>
          </cell>
        </row>
        <row r="221">
          <cell r="B221">
            <v>1315009900</v>
          </cell>
          <cell r="C221" t="str">
            <v>Amort.Gratuidad AP</v>
          </cell>
          <cell r="J221">
            <v>-3975135292</v>
          </cell>
          <cell r="M221">
            <v>-3975135292</v>
          </cell>
        </row>
        <row r="222">
          <cell r="B222">
            <v>1315001100</v>
          </cell>
          <cell r="C222" t="str">
            <v>Derechos de Agua  IM Stgo</v>
          </cell>
          <cell r="J222">
            <v>7395600667</v>
          </cell>
          <cell r="M222">
            <v>7395600667</v>
          </cell>
          <cell r="P222">
            <v>0</v>
          </cell>
        </row>
        <row r="223">
          <cell r="B223">
            <v>1312009900</v>
          </cell>
          <cell r="C223" t="str">
            <v>Amortizacion acumulada servidumbre</v>
          </cell>
          <cell r="D223">
            <v>-3161834</v>
          </cell>
          <cell r="E223">
            <v>-2512401584</v>
          </cell>
          <cell r="J223">
            <v>-1735992565</v>
          </cell>
          <cell r="M223">
            <v>-4251555983</v>
          </cell>
        </row>
        <row r="224">
          <cell r="B224">
            <v>1312005000</v>
          </cell>
          <cell r="C224" t="str">
            <v>Registro de marcas</v>
          </cell>
          <cell r="J224">
            <v>15933450</v>
          </cell>
          <cell r="M224">
            <v>15933450</v>
          </cell>
          <cell r="P224">
            <v>0</v>
          </cell>
        </row>
        <row r="225">
          <cell r="B225">
            <v>1312001000</v>
          </cell>
          <cell r="C225" t="str">
            <v>Servidumbres</v>
          </cell>
          <cell r="D225">
            <v>869834484</v>
          </cell>
          <cell r="E225">
            <v>10274333606</v>
          </cell>
          <cell r="J225">
            <v>12290303789</v>
          </cell>
          <cell r="L225">
            <v>-113794722</v>
          </cell>
          <cell r="M225">
            <v>23320677157</v>
          </cell>
        </row>
        <row r="226">
          <cell r="B226">
            <v>1310009900</v>
          </cell>
          <cell r="C226" t="str">
            <v>Amortizacion acumulada derechos de agua</v>
          </cell>
          <cell r="D226">
            <v>-1807700010</v>
          </cell>
          <cell r="E226">
            <v>-2483922398</v>
          </cell>
          <cell r="J226">
            <v>-1115204166</v>
          </cell>
          <cell r="M226">
            <v>-5406826574</v>
          </cell>
        </row>
        <row r="227">
          <cell r="B227">
            <v>1310001000</v>
          </cell>
          <cell r="C227" t="str">
            <v>Derechos de agua</v>
          </cell>
          <cell r="D227">
            <v>23742350235</v>
          </cell>
          <cell r="E227">
            <v>96264787559</v>
          </cell>
          <cell r="F227">
            <v>13700000</v>
          </cell>
          <cell r="G227">
            <v>13700000</v>
          </cell>
          <cell r="H227">
            <v>13700000</v>
          </cell>
          <cell r="I227">
            <v>13700000</v>
          </cell>
          <cell r="J227">
            <v>80905145882</v>
          </cell>
          <cell r="L227">
            <v>-227481221</v>
          </cell>
          <cell r="M227">
            <v>200739602455</v>
          </cell>
        </row>
        <row r="228">
          <cell r="B228">
            <v>1270003000</v>
          </cell>
          <cell r="C228" t="str">
            <v>Depreciacion acumulada software</v>
          </cell>
          <cell r="D228">
            <v>-209455826</v>
          </cell>
          <cell r="E228">
            <v>-1667125881</v>
          </cell>
          <cell r="F228">
            <v>-75683343</v>
          </cell>
          <cell r="G228">
            <v>-42307979</v>
          </cell>
          <cell r="H228">
            <v>-446756054</v>
          </cell>
          <cell r="I228">
            <v>-873950682</v>
          </cell>
          <cell r="J228">
            <v>-57064740534</v>
          </cell>
          <cell r="M228">
            <v>-60380020299</v>
          </cell>
        </row>
        <row r="229">
          <cell r="B229">
            <v>1220003000</v>
          </cell>
          <cell r="C229" t="str">
            <v>Software</v>
          </cell>
          <cell r="D229">
            <v>215774391</v>
          </cell>
          <cell r="E229">
            <v>1769960799</v>
          </cell>
          <cell r="F229">
            <v>110265337</v>
          </cell>
          <cell r="G229">
            <v>47585711</v>
          </cell>
          <cell r="H229">
            <v>633145632</v>
          </cell>
          <cell r="I229">
            <v>873950682</v>
          </cell>
          <cell r="J229">
            <v>69132307047</v>
          </cell>
          <cell r="M229">
            <v>72782989599</v>
          </cell>
        </row>
        <row r="230">
          <cell r="B230">
            <v>1270003100</v>
          </cell>
          <cell r="C230" t="str">
            <v>Depreciación Acum Software</v>
          </cell>
          <cell r="K230">
            <v>-8221613</v>
          </cell>
          <cell r="M230">
            <v>-8221613</v>
          </cell>
        </row>
        <row r="231">
          <cell r="B231">
            <v>1220003100</v>
          </cell>
          <cell r="C231" t="str">
            <v>Software</v>
          </cell>
          <cell r="K231">
            <v>8221617</v>
          </cell>
          <cell r="M231">
            <v>8221617</v>
          </cell>
        </row>
        <row r="232">
          <cell r="B232">
            <v>1350002200</v>
          </cell>
          <cell r="C232" t="str">
            <v>Derechos de agua en tramite</v>
          </cell>
          <cell r="D232">
            <v>3316574</v>
          </cell>
          <cell r="E232">
            <v>14578120</v>
          </cell>
          <cell r="J232">
            <v>459825371</v>
          </cell>
          <cell r="M232">
            <v>477720065</v>
          </cell>
        </row>
        <row r="233">
          <cell r="B233">
            <v>1350005000</v>
          </cell>
          <cell r="C233" t="str">
            <v>Otros derechos intangibles</v>
          </cell>
          <cell r="J233">
            <v>230198639</v>
          </cell>
          <cell r="M233">
            <v>230198639</v>
          </cell>
        </row>
        <row r="234">
          <cell r="B234">
            <v>1350005500</v>
          </cell>
          <cell r="C234" t="str">
            <v>Amortización acum otros derechos intagibles</v>
          </cell>
          <cell r="J234">
            <v>-32940886</v>
          </cell>
          <cell r="M234">
            <v>-32940886</v>
          </cell>
        </row>
        <row r="235">
          <cell r="B235" t="str">
            <v>PLUSVALIA</v>
          </cell>
          <cell r="C235" t="str">
            <v>Plusvalia</v>
          </cell>
          <cell r="J235">
            <v>33823049472</v>
          </cell>
          <cell r="K235">
            <v>271348419004</v>
          </cell>
          <cell r="M235">
            <v>305171468476</v>
          </cell>
          <cell r="O235">
            <v>305171468</v>
          </cell>
          <cell r="P235">
            <v>271348419</v>
          </cell>
        </row>
        <row r="236">
          <cell r="B236">
            <v>1320001000</v>
          </cell>
          <cell r="C236" t="str">
            <v>Menor valor de inversion</v>
          </cell>
          <cell r="J236">
            <v>33823049472</v>
          </cell>
          <cell r="K236">
            <v>271348419004</v>
          </cell>
          <cell r="M236">
            <v>305171468476</v>
          </cell>
        </row>
        <row r="237">
          <cell r="B237" t="str">
            <v>PROPIEDADES, PLANTAS Y EQUIPOS,</v>
          </cell>
          <cell r="C237" t="str">
            <v>Propiedades, Plantas y Equipos, Neto</v>
          </cell>
          <cell r="D237">
            <v>75759250683</v>
          </cell>
          <cell r="E237">
            <v>239870444199</v>
          </cell>
          <cell r="F237">
            <v>824511181</v>
          </cell>
          <cell r="G237">
            <v>2042923442</v>
          </cell>
          <cell r="H237">
            <v>5098521951</v>
          </cell>
          <cell r="I237">
            <v>3178427113</v>
          </cell>
          <cell r="J237">
            <v>1479286717045</v>
          </cell>
          <cell r="K237">
            <v>0</v>
          </cell>
          <cell r="L237">
            <v>-689863718</v>
          </cell>
          <cell r="M237">
            <v>1805370931896</v>
          </cell>
          <cell r="O237">
            <v>1805370932</v>
          </cell>
          <cell r="P237">
            <v>0</v>
          </cell>
        </row>
        <row r="238">
          <cell r="B238">
            <v>1314001000</v>
          </cell>
          <cell r="C238" t="str">
            <v>Gastos puesta en marcha</v>
          </cell>
          <cell r="D238">
            <v>30422611</v>
          </cell>
          <cell r="E238">
            <v>37031954</v>
          </cell>
          <cell r="F238">
            <v>41424474</v>
          </cell>
          <cell r="G238">
            <v>604362912</v>
          </cell>
          <cell r="H238">
            <v>683641618</v>
          </cell>
          <cell r="J238">
            <v>571163459</v>
          </cell>
          <cell r="M238">
            <v>1968047028</v>
          </cell>
        </row>
        <row r="239">
          <cell r="B239">
            <v>1314009900</v>
          </cell>
          <cell r="C239" t="str">
            <v>Amortizacion acumulada puesta en marcha</v>
          </cell>
          <cell r="D239">
            <v>-30422608</v>
          </cell>
          <cell r="E239">
            <v>-37031951</v>
          </cell>
          <cell r="F239">
            <v>-41122985</v>
          </cell>
          <cell r="G239">
            <v>-202005815</v>
          </cell>
          <cell r="H239">
            <v>-321255250</v>
          </cell>
          <cell r="J239">
            <v>-549277131</v>
          </cell>
          <cell r="M239">
            <v>-1181115740</v>
          </cell>
        </row>
        <row r="240">
          <cell r="B240">
            <v>1220002100</v>
          </cell>
          <cell r="C240" t="str">
            <v>Hardware</v>
          </cell>
          <cell r="K240">
            <v>9948046</v>
          </cell>
          <cell r="M240">
            <v>9948046</v>
          </cell>
        </row>
        <row r="241">
          <cell r="B241">
            <v>1224001100</v>
          </cell>
          <cell r="C241" t="str">
            <v>Muebles y enseres</v>
          </cell>
          <cell r="K241">
            <v>33666829</v>
          </cell>
          <cell r="M241">
            <v>33666829</v>
          </cell>
          <cell r="P241">
            <v>33667</v>
          </cell>
        </row>
        <row r="242">
          <cell r="B242">
            <v>1270002100</v>
          </cell>
          <cell r="C242" t="str">
            <v>Depreciación Acum Hardware</v>
          </cell>
          <cell r="K242">
            <v>-9948046</v>
          </cell>
          <cell r="M242">
            <v>-9948046</v>
          </cell>
        </row>
        <row r="243">
          <cell r="B243">
            <v>1274001100</v>
          </cell>
          <cell r="C243" t="str">
            <v>Depreciacion acumulada muebles y enseres</v>
          </cell>
          <cell r="K243">
            <v>-33666827</v>
          </cell>
          <cell r="M243">
            <v>-33666827</v>
          </cell>
          <cell r="P243">
            <v>-33667</v>
          </cell>
        </row>
        <row r="244">
          <cell r="B244">
            <v>1202001000</v>
          </cell>
          <cell r="C244" t="str">
            <v>Terrenos</v>
          </cell>
          <cell r="D244">
            <v>8508785247</v>
          </cell>
          <cell r="E244">
            <v>87509018722</v>
          </cell>
          <cell r="H244">
            <v>587024145</v>
          </cell>
          <cell r="J244">
            <v>262177717439</v>
          </cell>
          <cell r="L244">
            <v>-239838666</v>
          </cell>
          <cell r="M244">
            <v>358542706887</v>
          </cell>
        </row>
        <row r="245">
          <cell r="B245">
            <v>1210001000</v>
          </cell>
          <cell r="C245" t="str">
            <v>Edificaciones</v>
          </cell>
          <cell r="D245">
            <v>3947844753</v>
          </cell>
          <cell r="E245">
            <v>8627802956</v>
          </cell>
          <cell r="F245">
            <v>77861594</v>
          </cell>
          <cell r="G245">
            <v>4142235</v>
          </cell>
          <cell r="H245">
            <v>2172766395</v>
          </cell>
          <cell r="I245">
            <v>1728000</v>
          </cell>
          <cell r="J245">
            <v>79420571288</v>
          </cell>
          <cell r="L245">
            <v>-382711450</v>
          </cell>
          <cell r="M245">
            <v>93870005771</v>
          </cell>
        </row>
        <row r="246">
          <cell r="B246">
            <v>1210002000</v>
          </cell>
          <cell r="C246" t="str">
            <v>Obras complementarias</v>
          </cell>
          <cell r="D246">
            <v>2112396779</v>
          </cell>
          <cell r="E246">
            <v>4871644411</v>
          </cell>
          <cell r="F246">
            <v>958595</v>
          </cell>
          <cell r="H246">
            <v>206657681</v>
          </cell>
          <cell r="J246">
            <v>44791411403</v>
          </cell>
          <cell r="L246">
            <v>-36966681</v>
          </cell>
          <cell r="M246">
            <v>51946102188</v>
          </cell>
        </row>
        <row r="247">
          <cell r="B247">
            <v>1212001000</v>
          </cell>
          <cell r="C247" t="str">
            <v>Instalaciones de produccion</v>
          </cell>
          <cell r="D247">
            <v>42001146713</v>
          </cell>
          <cell r="E247">
            <v>69549448293</v>
          </cell>
          <cell r="J247">
            <v>355198582995</v>
          </cell>
          <cell r="M247">
            <v>466749178001</v>
          </cell>
        </row>
        <row r="248">
          <cell r="B248">
            <v>1214001000</v>
          </cell>
          <cell r="C248" t="str">
            <v>Redes de agua potable</v>
          </cell>
          <cell r="D248">
            <v>9136680076</v>
          </cell>
          <cell r="E248">
            <v>67679979356</v>
          </cell>
          <cell r="J248">
            <v>486218924156</v>
          </cell>
          <cell r="M248">
            <v>563035583588</v>
          </cell>
        </row>
        <row r="249">
          <cell r="B249">
            <v>1216001000</v>
          </cell>
          <cell r="C249" t="str">
            <v>Redes de alcantarillado</v>
          </cell>
          <cell r="D249">
            <v>13379623319</v>
          </cell>
          <cell r="E249">
            <v>13652860065</v>
          </cell>
          <cell r="J249">
            <v>518249693868</v>
          </cell>
          <cell r="M249">
            <v>545282177252</v>
          </cell>
        </row>
        <row r="250">
          <cell r="B250">
            <v>1217001000</v>
          </cell>
          <cell r="C250" t="str">
            <v>Plantas de tratamiento de aguas servidas</v>
          </cell>
          <cell r="D250">
            <v>679423519</v>
          </cell>
          <cell r="E250">
            <v>1</v>
          </cell>
          <cell r="F250">
            <v>32109667</v>
          </cell>
          <cell r="I250">
            <v>2332475979</v>
          </cell>
          <cell r="J250">
            <v>235491878314</v>
          </cell>
          <cell r="M250">
            <v>238535887480</v>
          </cell>
        </row>
        <row r="251">
          <cell r="B251">
            <v>1218001000</v>
          </cell>
          <cell r="C251" t="str">
            <v>Otras instalaciones de infraestructura</v>
          </cell>
          <cell r="D251">
            <v>10963520993</v>
          </cell>
          <cell r="E251">
            <v>20371336567</v>
          </cell>
          <cell r="F251">
            <v>49674568</v>
          </cell>
          <cell r="G251">
            <v>39605866</v>
          </cell>
          <cell r="H251">
            <v>242669811</v>
          </cell>
          <cell r="I251">
            <v>2436615285</v>
          </cell>
          <cell r="J251">
            <v>160700226174</v>
          </cell>
          <cell r="L251">
            <v>-17942840</v>
          </cell>
          <cell r="M251">
            <v>194785706424</v>
          </cell>
        </row>
        <row r="252">
          <cell r="B252">
            <v>1220001000</v>
          </cell>
          <cell r="C252" t="str">
            <v>Maquinas y equipos</v>
          </cell>
          <cell r="D252">
            <v>16542587255</v>
          </cell>
          <cell r="E252">
            <v>40984668231</v>
          </cell>
          <cell r="F252">
            <v>1115731582</v>
          </cell>
          <cell r="G252">
            <v>1266835721</v>
          </cell>
          <cell r="H252">
            <v>5636856946</v>
          </cell>
          <cell r="I252">
            <v>2057887613</v>
          </cell>
          <cell r="J252">
            <v>388943351629</v>
          </cell>
          <cell r="K252">
            <v>45737587</v>
          </cell>
          <cell r="L252">
            <v>-248058119</v>
          </cell>
          <cell r="M252">
            <v>456345598445</v>
          </cell>
        </row>
        <row r="253">
          <cell r="B253">
            <v>1220002000</v>
          </cell>
          <cell r="C253" t="str">
            <v>Hardware</v>
          </cell>
          <cell r="D253">
            <v>23507368</v>
          </cell>
          <cell r="E253">
            <v>152345818</v>
          </cell>
          <cell r="F253">
            <v>177943618</v>
          </cell>
          <cell r="G253">
            <v>63077528</v>
          </cell>
          <cell r="H253">
            <v>223208930</v>
          </cell>
          <cell r="J253">
            <v>14500834425</v>
          </cell>
          <cell r="L253">
            <v>-118549</v>
          </cell>
          <cell r="M253">
            <v>15140799138</v>
          </cell>
        </row>
        <row r="254">
          <cell r="B254">
            <v>1221001000</v>
          </cell>
          <cell r="C254" t="str">
            <v>Equipos en leasing</v>
          </cell>
          <cell r="E254">
            <v>0</v>
          </cell>
          <cell r="F254">
            <v>70227166</v>
          </cell>
          <cell r="J254">
            <v>0</v>
          </cell>
          <cell r="M254">
            <v>70227166</v>
          </cell>
        </row>
        <row r="255">
          <cell r="B255">
            <v>1222001000</v>
          </cell>
          <cell r="C255" t="str">
            <v>Vehiculos</v>
          </cell>
          <cell r="D255">
            <v>8088270</v>
          </cell>
          <cell r="E255">
            <v>7170006</v>
          </cell>
          <cell r="F255">
            <v>77735350</v>
          </cell>
          <cell r="G255">
            <v>28689411</v>
          </cell>
          <cell r="J255">
            <v>5552615916</v>
          </cell>
          <cell r="M255">
            <v>5674298953</v>
          </cell>
        </row>
        <row r="256">
          <cell r="B256">
            <v>1224001000</v>
          </cell>
          <cell r="C256" t="str">
            <v>Muebles y enseres</v>
          </cell>
          <cell r="D256">
            <v>45735952</v>
          </cell>
          <cell r="E256">
            <v>372247884</v>
          </cell>
          <cell r="F256">
            <v>24270560</v>
          </cell>
          <cell r="G256">
            <v>143260772</v>
          </cell>
          <cell r="H256">
            <v>443302978</v>
          </cell>
          <cell r="J256">
            <v>5634757631</v>
          </cell>
          <cell r="L256">
            <v>-42121355</v>
          </cell>
          <cell r="M256">
            <v>6621454422</v>
          </cell>
        </row>
        <row r="257">
          <cell r="B257">
            <v>1230001000</v>
          </cell>
          <cell r="C257" t="str">
            <v>Activo fijo en construccion</v>
          </cell>
          <cell r="D257">
            <v>3970304369</v>
          </cell>
          <cell r="E257">
            <v>15161083896</v>
          </cell>
          <cell r="F257">
            <v>35543608</v>
          </cell>
          <cell r="G257">
            <v>65488095</v>
          </cell>
          <cell r="H257">
            <v>149400034</v>
          </cell>
          <cell r="I257">
            <v>370787268</v>
          </cell>
          <cell r="J257">
            <v>180120501106</v>
          </cell>
          <cell r="M257">
            <v>199873108376</v>
          </cell>
        </row>
        <row r="258">
          <cell r="B258">
            <v>1230005000</v>
          </cell>
          <cell r="C258" t="str">
            <v>Activo fijo (FI)</v>
          </cell>
          <cell r="D258">
            <v>0</v>
          </cell>
          <cell r="E258">
            <v>313054159</v>
          </cell>
          <cell r="G258">
            <v>0</v>
          </cell>
          <cell r="J258">
            <v>-802847653</v>
          </cell>
          <cell r="M258">
            <v>-489793494</v>
          </cell>
        </row>
        <row r="259">
          <cell r="B259">
            <v>1230006000</v>
          </cell>
          <cell r="C259" t="str">
            <v>Obras devengadas</v>
          </cell>
          <cell r="D259">
            <v>1883147329</v>
          </cell>
          <cell r="E259">
            <v>7895714782</v>
          </cell>
          <cell r="F259">
            <v>108725095</v>
          </cell>
          <cell r="G259">
            <v>507238342</v>
          </cell>
          <cell r="H259">
            <v>140491760</v>
          </cell>
          <cell r="I259">
            <v>298302864</v>
          </cell>
          <cell r="J259">
            <v>26369940444</v>
          </cell>
          <cell r="M259">
            <v>37203560616</v>
          </cell>
        </row>
        <row r="260">
          <cell r="B260">
            <v>1230006500</v>
          </cell>
          <cell r="C260" t="str">
            <v>Repuestos de activo fijo</v>
          </cell>
          <cell r="D260">
            <v>175465493</v>
          </cell>
          <cell r="E260">
            <v>380756907</v>
          </cell>
          <cell r="J260">
            <v>6507361746</v>
          </cell>
          <cell r="M260">
            <v>7063584146</v>
          </cell>
        </row>
        <row r="261">
          <cell r="B261">
            <v>1260001000</v>
          </cell>
          <cell r="C261" t="str">
            <v>Depreciacion acumulada edificaciones</v>
          </cell>
          <cell r="D261">
            <v>-693875833</v>
          </cell>
          <cell r="E261">
            <v>-2008433806</v>
          </cell>
          <cell r="F261">
            <v>-17320300</v>
          </cell>
          <cell r="G261">
            <v>-489941</v>
          </cell>
          <cell r="H261">
            <v>-234088922</v>
          </cell>
          <cell r="I261">
            <v>-829440</v>
          </cell>
          <cell r="J261">
            <v>-22931243862</v>
          </cell>
          <cell r="L261">
            <v>40983822</v>
          </cell>
          <cell r="M261">
            <v>-25845298282</v>
          </cell>
        </row>
        <row r="262">
          <cell r="B262">
            <v>1260002000</v>
          </cell>
          <cell r="C262" t="str">
            <v>Depreciacion acumulada obras complementarias</v>
          </cell>
          <cell r="D262">
            <v>-768861307</v>
          </cell>
          <cell r="E262">
            <v>-2131740618</v>
          </cell>
          <cell r="F262">
            <v>-274077</v>
          </cell>
          <cell r="H262">
            <v>-63060897</v>
          </cell>
          <cell r="J262">
            <v>-22101327714</v>
          </cell>
          <cell r="L262">
            <v>8747145</v>
          </cell>
          <cell r="M262">
            <v>-25056517468</v>
          </cell>
        </row>
        <row r="263">
          <cell r="B263">
            <v>1262001000</v>
          </cell>
          <cell r="C263" t="str">
            <v>Depreciacion acumulada instalaciones de produccion</v>
          </cell>
          <cell r="D263">
            <v>-10757317881</v>
          </cell>
          <cell r="E263">
            <v>-24442339859</v>
          </cell>
          <cell r="J263">
            <v>-139614571305</v>
          </cell>
          <cell r="M263">
            <v>-174814229045</v>
          </cell>
        </row>
        <row r="264">
          <cell r="B264">
            <v>1264001000</v>
          </cell>
          <cell r="C264" t="str">
            <v>Depreciacion acumulada redes de agua potable</v>
          </cell>
          <cell r="D264">
            <v>-2622569666</v>
          </cell>
          <cell r="E264">
            <v>-29319280315</v>
          </cell>
          <cell r="J264">
            <v>-302520782667</v>
          </cell>
          <cell r="M264">
            <v>-334462632648</v>
          </cell>
        </row>
        <row r="265">
          <cell r="B265">
            <v>1266001000</v>
          </cell>
          <cell r="C265" t="str">
            <v>Depreciacion acumulada redes de alcantarillado</v>
          </cell>
          <cell r="D265">
            <v>-4630738145</v>
          </cell>
          <cell r="E265">
            <v>-5681474631</v>
          </cell>
          <cell r="J265">
            <v>-286349291373</v>
          </cell>
          <cell r="M265">
            <v>-296661504149</v>
          </cell>
        </row>
        <row r="266">
          <cell r="B266">
            <v>1267001000</v>
          </cell>
          <cell r="C266" t="str">
            <v>Depreciacion acumulada plantas de tratamiento a.s.</v>
          </cell>
          <cell r="D266">
            <v>-267916848</v>
          </cell>
          <cell r="F266">
            <v>-9097740</v>
          </cell>
          <cell r="I266">
            <v>-1133896272</v>
          </cell>
          <cell r="J266">
            <v>-80178307001</v>
          </cell>
          <cell r="M266">
            <v>-81589217861</v>
          </cell>
        </row>
        <row r="267">
          <cell r="B267">
            <v>1268001000</v>
          </cell>
          <cell r="C267" t="str">
            <v>Depreciacion acumulada otras instalaciones</v>
          </cell>
          <cell r="D267">
            <v>-6891134023</v>
          </cell>
          <cell r="E267">
            <v>-11497640321</v>
          </cell>
          <cell r="F267">
            <v>-19925489</v>
          </cell>
          <cell r="G267">
            <v>-21328886</v>
          </cell>
          <cell r="H267">
            <v>-139456294</v>
          </cell>
          <cell r="I267">
            <v>-1737036963</v>
          </cell>
          <cell r="J267">
            <v>-114201222771</v>
          </cell>
          <cell r="L267">
            <v>14802975</v>
          </cell>
          <cell r="M267">
            <v>-134492941772</v>
          </cell>
        </row>
        <row r="268">
          <cell r="B268">
            <v>1270001000</v>
          </cell>
          <cell r="C268" t="str">
            <v>Depreciacion acumulada maquinas y equipos</v>
          </cell>
          <cell r="D268">
            <v>-10926043881</v>
          </cell>
          <cell r="E268">
            <v>-22262281424</v>
          </cell>
          <cell r="F268">
            <v>-588966407</v>
          </cell>
          <cell r="G268">
            <v>-330640163</v>
          </cell>
          <cell r="H268">
            <v>-4081479721</v>
          </cell>
          <cell r="I268">
            <v>-1447607221</v>
          </cell>
          <cell r="J268">
            <v>-298734629301</v>
          </cell>
          <cell r="K268">
            <v>-45737589</v>
          </cell>
          <cell r="L268">
            <v>178491362</v>
          </cell>
          <cell r="M268">
            <v>-338238894345</v>
          </cell>
        </row>
        <row r="269">
          <cell r="B269">
            <v>1270002000</v>
          </cell>
          <cell r="C269" t="str">
            <v>Depreciacion acumulada hardware</v>
          </cell>
          <cell r="D269">
            <v>-17641215</v>
          </cell>
          <cell r="E269">
            <v>-120189032</v>
          </cell>
          <cell r="F269">
            <v>-147133539</v>
          </cell>
          <cell r="G269">
            <v>-49941577</v>
          </cell>
          <cell r="H269">
            <v>-185006087</v>
          </cell>
          <cell r="J269">
            <v>-13597986248</v>
          </cell>
          <cell r="L269">
            <v>118549</v>
          </cell>
          <cell r="M269">
            <v>-14117779149</v>
          </cell>
        </row>
        <row r="270">
          <cell r="B270">
            <v>1271001000</v>
          </cell>
          <cell r="C270" t="str">
            <v>Depreciacion acumulada equipos en leasing</v>
          </cell>
          <cell r="E270">
            <v>0</v>
          </cell>
          <cell r="F270">
            <v>-70227166</v>
          </cell>
          <cell r="J270">
            <v>0</v>
          </cell>
          <cell r="M270">
            <v>-70227166</v>
          </cell>
        </row>
        <row r="271">
          <cell r="B271">
            <v>1272001000</v>
          </cell>
          <cell r="C271" t="str">
            <v>Depreciacion acumulada vehiculos</v>
          </cell>
          <cell r="D271">
            <v>-8088268</v>
          </cell>
          <cell r="E271">
            <v>-1536435</v>
          </cell>
          <cell r="F271">
            <v>-77735350</v>
          </cell>
          <cell r="G271">
            <v>-17421985</v>
          </cell>
          <cell r="J271">
            <v>-4415410271</v>
          </cell>
          <cell r="M271">
            <v>-4520192309</v>
          </cell>
        </row>
        <row r="272">
          <cell r="B272">
            <v>1274001000</v>
          </cell>
          <cell r="C272" t="str">
            <v>Depreciacion acumulada muebles y enseres</v>
          </cell>
          <cell r="D272">
            <v>-34819688</v>
          </cell>
          <cell r="E272">
            <v>-342578195</v>
          </cell>
          <cell r="F272">
            <v>-15891643</v>
          </cell>
          <cell r="G272">
            <v>-57949073</v>
          </cell>
          <cell r="H272">
            <v>-363151176</v>
          </cell>
          <cell r="J272">
            <v>-4840673201</v>
          </cell>
          <cell r="L272">
            <v>34750089</v>
          </cell>
          <cell r="M272">
            <v>-5620312887</v>
          </cell>
        </row>
        <row r="273">
          <cell r="B273">
            <v>1275001000</v>
          </cell>
          <cell r="C273" t="str">
            <v>Dep acum complementaria</v>
          </cell>
          <cell r="E273">
            <v>-929230</v>
          </cell>
          <cell r="J273">
            <v>-367817072</v>
          </cell>
          <cell r="M273">
            <v>-368746302</v>
          </cell>
        </row>
        <row r="274">
          <cell r="B274">
            <v>1340001000</v>
          </cell>
          <cell r="C274" t="str">
            <v>Bienes fuera de operacion</v>
          </cell>
          <cell r="E274">
            <v>279517254</v>
          </cell>
          <cell r="J274">
            <v>1577332810</v>
          </cell>
          <cell r="M274">
            <v>1856850064</v>
          </cell>
        </row>
        <row r="275">
          <cell r="B275">
            <v>1340009900</v>
          </cell>
          <cell r="C275" t="str">
            <v>Depreciacion bienes fuera operacion</v>
          </cell>
          <cell r="E275">
            <v>-129781246</v>
          </cell>
          <cell r="J275">
            <v>-1534760188</v>
          </cell>
          <cell r="M275">
            <v>-1664541434</v>
          </cell>
        </row>
        <row r="276">
          <cell r="B276" t="str">
            <v>ACTIVOS POR DERECHO DE USO</v>
          </cell>
          <cell r="C276" t="str">
            <v>Activos por derecho de uso</v>
          </cell>
          <cell r="D276">
            <v>6545961</v>
          </cell>
          <cell r="E276">
            <v>237593584</v>
          </cell>
          <cell r="F276">
            <v>218487962</v>
          </cell>
          <cell r="G276">
            <v>1157706344</v>
          </cell>
          <cell r="H276">
            <v>482504965</v>
          </cell>
          <cell r="I276">
            <v>0</v>
          </cell>
          <cell r="J276">
            <v>2204233035</v>
          </cell>
          <cell r="K276">
            <v>3283381</v>
          </cell>
          <cell r="L276">
            <v>0</v>
          </cell>
          <cell r="M276">
            <v>4310355232</v>
          </cell>
          <cell r="O276">
            <v>4310355</v>
          </cell>
          <cell r="P276">
            <v>3283</v>
          </cell>
        </row>
        <row r="277">
          <cell r="B277">
            <v>1271003000</v>
          </cell>
          <cell r="C277" t="str">
            <v>Depreciacion acumulada derecho uso elemento transp</v>
          </cell>
          <cell r="D277">
            <v>-4735526</v>
          </cell>
          <cell r="E277">
            <v>-46447303</v>
          </cell>
          <cell r="F277">
            <v>-172081128</v>
          </cell>
          <cell r="G277">
            <v>-143007968</v>
          </cell>
          <cell r="H277">
            <v>-326984567</v>
          </cell>
          <cell r="I277">
            <v>0</v>
          </cell>
          <cell r="J277">
            <v>-1044343241</v>
          </cell>
          <cell r="K277">
            <v>-15674597</v>
          </cell>
          <cell r="M277">
            <v>-1753274330</v>
          </cell>
        </row>
        <row r="278">
          <cell r="B278">
            <v>1271002000</v>
          </cell>
          <cell r="C278" t="str">
            <v>Depreciacion acumulada derecho uso edificio</v>
          </cell>
          <cell r="D278">
            <v>-1071</v>
          </cell>
          <cell r="E278">
            <v>-148590994</v>
          </cell>
          <cell r="G278">
            <v>-317925555</v>
          </cell>
          <cell r="H278">
            <v>-63596295</v>
          </cell>
          <cell r="J278">
            <v>-199421875</v>
          </cell>
          <cell r="L278">
            <v>0</v>
          </cell>
          <cell r="M278">
            <v>-729535790</v>
          </cell>
        </row>
        <row r="279">
          <cell r="B279">
            <v>1221003000</v>
          </cell>
          <cell r="C279" t="str">
            <v>Derecho de uso elementos de transporte</v>
          </cell>
          <cell r="D279">
            <v>11282561</v>
          </cell>
          <cell r="E279">
            <v>98747793</v>
          </cell>
          <cell r="F279">
            <v>390569090</v>
          </cell>
          <cell r="G279">
            <v>519401014</v>
          </cell>
          <cell r="H279">
            <v>783007079</v>
          </cell>
          <cell r="I279">
            <v>0</v>
          </cell>
          <cell r="J279">
            <v>3043984757</v>
          </cell>
          <cell r="K279">
            <v>18957978</v>
          </cell>
          <cell r="M279">
            <v>4865950272</v>
          </cell>
        </row>
        <row r="280">
          <cell r="B280">
            <v>1221002000</v>
          </cell>
          <cell r="C280" t="str">
            <v>Derecho de uso Edificio</v>
          </cell>
          <cell r="D280">
            <v>-3</v>
          </cell>
          <cell r="E280">
            <v>333884088</v>
          </cell>
          <cell r="F280">
            <v>0</v>
          </cell>
          <cell r="G280">
            <v>1099238853</v>
          </cell>
          <cell r="H280">
            <v>90078748</v>
          </cell>
          <cell r="J280">
            <v>404013394</v>
          </cell>
          <cell r="L280">
            <v>0</v>
          </cell>
          <cell r="M280">
            <v>1927215080</v>
          </cell>
        </row>
        <row r="281">
          <cell r="B281" t="str">
            <v>ACTIVOS POR IMPUESTOS DIFERIDOS</v>
          </cell>
          <cell r="C281" t="str">
            <v>Activos por Impuestos Diferidos</v>
          </cell>
          <cell r="D281">
            <v>0</v>
          </cell>
          <cell r="E281">
            <v>0</v>
          </cell>
          <cell r="F281">
            <v>253050144</v>
          </cell>
          <cell r="G281">
            <v>770660856</v>
          </cell>
          <cell r="H281">
            <v>602762266</v>
          </cell>
          <cell r="I281">
            <v>799617525</v>
          </cell>
          <cell r="J281">
            <v>57687324882</v>
          </cell>
          <cell r="K281">
            <v>214</v>
          </cell>
          <cell r="L281">
            <v>-175346523</v>
          </cell>
          <cell r="M281">
            <v>59938069364</v>
          </cell>
          <cell r="O281">
            <v>59938069</v>
          </cell>
          <cell r="P281">
            <v>0</v>
          </cell>
        </row>
        <row r="282">
          <cell r="B282">
            <v>1360000700</v>
          </cell>
          <cell r="C282" t="str">
            <v>Deterioro Impuesto diferido</v>
          </cell>
          <cell r="K282">
            <v>-177065000</v>
          </cell>
          <cell r="M282">
            <v>-177065000</v>
          </cell>
          <cell r="P282">
            <v>-177065</v>
          </cell>
        </row>
        <row r="283">
          <cell r="B283" t="str">
            <v>118000050C</v>
          </cell>
          <cell r="C283" t="str">
            <v>Activo x impuestos diferidos</v>
          </cell>
          <cell r="D283">
            <v>-450153287</v>
          </cell>
          <cell r="E283">
            <v>-11820180731</v>
          </cell>
          <cell r="F283">
            <v>-58114502</v>
          </cell>
          <cell r="G283">
            <v>-314005701</v>
          </cell>
          <cell r="H283">
            <v>-180601527</v>
          </cell>
          <cell r="I283">
            <v>0</v>
          </cell>
          <cell r="J283">
            <v>-41530643310</v>
          </cell>
          <cell r="L283">
            <v>0</v>
          </cell>
          <cell r="M283">
            <v>-54353699058</v>
          </cell>
        </row>
        <row r="284">
          <cell r="B284">
            <v>1360000600</v>
          </cell>
          <cell r="C284" t="str">
            <v>Activo impuesto diferido IFRS 16</v>
          </cell>
          <cell r="D284">
            <v>-1539055</v>
          </cell>
          <cell r="E284">
            <v>172012513</v>
          </cell>
          <cell r="F284">
            <v>61875337</v>
          </cell>
          <cell r="G284">
            <v>331106591</v>
          </cell>
          <cell r="H284">
            <v>137346442</v>
          </cell>
          <cell r="I284">
            <v>0</v>
          </cell>
          <cell r="J284">
            <v>620837237</v>
          </cell>
          <cell r="K284">
            <v>76309</v>
          </cell>
          <cell r="L284">
            <v>0</v>
          </cell>
          <cell r="M284">
            <v>1321715374</v>
          </cell>
        </row>
        <row r="285">
          <cell r="B285">
            <v>1360000500</v>
          </cell>
          <cell r="C285" t="str">
            <v>Impuesto diferido largo plazo</v>
          </cell>
          <cell r="D285">
            <v>451692342</v>
          </cell>
          <cell r="E285">
            <v>11648168218</v>
          </cell>
          <cell r="F285">
            <v>249289309</v>
          </cell>
          <cell r="G285">
            <v>753559966</v>
          </cell>
          <cell r="H285">
            <v>646017351</v>
          </cell>
          <cell r="I285">
            <v>799617525</v>
          </cell>
          <cell r="J285">
            <v>98597130955</v>
          </cell>
          <cell r="K285">
            <v>176988905</v>
          </cell>
          <cell r="L285">
            <v>-175346523</v>
          </cell>
          <cell r="M285">
            <v>113147118048</v>
          </cell>
        </row>
        <row r="286">
          <cell r="B286" t="str">
            <v>CUENTAS POR COBRAR A ENTIDADES</v>
          </cell>
          <cell r="C286" t="str">
            <v>Cuentas por Cobrar a Entidades Relacionadas, No Corriente</v>
          </cell>
          <cell r="J286">
            <v>32000000</v>
          </cell>
          <cell r="L286">
            <v>-32000000</v>
          </cell>
          <cell r="M286">
            <v>0</v>
          </cell>
          <cell r="O286">
            <v>0</v>
          </cell>
          <cell r="P286">
            <v>0</v>
          </cell>
        </row>
        <row r="287">
          <cell r="B287">
            <v>1322004000</v>
          </cell>
          <cell r="C287" t="str">
            <v>Ptmo x Cobrar  Emp Relac no corriente</v>
          </cell>
          <cell r="J287">
            <v>32000000</v>
          </cell>
          <cell r="L287">
            <v>-32000000</v>
          </cell>
          <cell r="M287">
            <v>0</v>
          </cell>
          <cell r="P287">
            <v>0</v>
          </cell>
        </row>
        <row r="288">
          <cell r="B288" t="str">
            <v>PATRIMONIO NETO Y PASIVOS</v>
          </cell>
          <cell r="C288" t="str">
            <v>Patrimonio Neto y Pasivos</v>
          </cell>
          <cell r="D288">
            <v>-107443351972</v>
          </cell>
          <cell r="E288">
            <v>-437800742136</v>
          </cell>
          <cell r="F288">
            <v>-13080412984</v>
          </cell>
          <cell r="G288">
            <v>-11380366437</v>
          </cell>
          <cell r="H288">
            <v>-14200799611</v>
          </cell>
          <cell r="I288">
            <v>-13124365215</v>
          </cell>
          <cell r="J288">
            <v>-2299582221832</v>
          </cell>
          <cell r="K288">
            <v>-717089070728</v>
          </cell>
          <cell r="L288">
            <v>917225260054</v>
          </cell>
          <cell r="M288">
            <v>-2696476070861</v>
          </cell>
          <cell r="O288">
            <v>-2696476071</v>
          </cell>
          <cell r="P288">
            <v>-717089071</v>
          </cell>
        </row>
        <row r="289">
          <cell r="B289" t="str">
            <v>PASIVOS, CORRIENTE</v>
          </cell>
          <cell r="C289" t="str">
            <v>Pasivos, Corriente</v>
          </cell>
          <cell r="D289">
            <v>-18308085445</v>
          </cell>
          <cell r="E289">
            <v>-63680911804</v>
          </cell>
          <cell r="F289">
            <v>-4040545840</v>
          </cell>
          <cell r="G289">
            <v>-5857967493</v>
          </cell>
          <cell r="H289">
            <v>-3096340810</v>
          </cell>
          <cell r="I289">
            <v>-5967778127</v>
          </cell>
          <cell r="J289">
            <v>-315341804404</v>
          </cell>
          <cell r="K289">
            <v>-966217741</v>
          </cell>
          <cell r="L289">
            <v>54625307521</v>
          </cell>
          <cell r="M289">
            <v>-362634344143</v>
          </cell>
          <cell r="O289">
            <v>-362634344</v>
          </cell>
          <cell r="P289">
            <v>-966218</v>
          </cell>
        </row>
        <row r="290">
          <cell r="B290" t="str">
            <v>PASIVOS CORRIENTES EN OPERACIÓN</v>
          </cell>
          <cell r="C290" t="str">
            <v>Pasivos Corrientes en Operación</v>
          </cell>
          <cell r="D290">
            <v>-18308085445</v>
          </cell>
          <cell r="E290">
            <v>-63680911804</v>
          </cell>
          <cell r="F290">
            <v>-4040545840</v>
          </cell>
          <cell r="G290">
            <v>-5857967493</v>
          </cell>
          <cell r="H290">
            <v>-3096340810</v>
          </cell>
          <cell r="I290">
            <v>-5967778127</v>
          </cell>
          <cell r="J290">
            <v>-315341804404</v>
          </cell>
          <cell r="K290">
            <v>-966217741</v>
          </cell>
          <cell r="L290">
            <v>54625307521</v>
          </cell>
          <cell r="M290">
            <v>-362634344143</v>
          </cell>
          <cell r="O290">
            <v>-362634344</v>
          </cell>
          <cell r="P290">
            <v>-966218</v>
          </cell>
        </row>
        <row r="291">
          <cell r="B291" t="str">
            <v>OTROS PASIVOS FINANCIEROS CORRIE</v>
          </cell>
          <cell r="C291" t="str">
            <v>Otros pasivos financieros corrientes</v>
          </cell>
          <cell r="D291">
            <v>-3066093707</v>
          </cell>
          <cell r="E291">
            <v>-4027875185</v>
          </cell>
          <cell r="G291">
            <v>0</v>
          </cell>
          <cell r="J291">
            <v>-148322831725</v>
          </cell>
          <cell r="L291">
            <v>0</v>
          </cell>
          <cell r="M291">
            <v>-155416800617</v>
          </cell>
          <cell r="O291">
            <v>-155416801</v>
          </cell>
          <cell r="P291">
            <v>0</v>
          </cell>
        </row>
        <row r="292">
          <cell r="B292">
            <v>2114003000</v>
          </cell>
          <cell r="C292" t="str">
            <v>Mayor valor bonos CP</v>
          </cell>
          <cell r="J292">
            <v>-260660682</v>
          </cell>
          <cell r="M292">
            <v>-260660682</v>
          </cell>
          <cell r="P292">
            <v>0</v>
          </cell>
        </row>
        <row r="293">
          <cell r="B293">
            <v>2115005000</v>
          </cell>
          <cell r="C293" t="str">
            <v>AFR documentados CP</v>
          </cell>
          <cell r="D293">
            <v>-3034635934</v>
          </cell>
          <cell r="E293">
            <v>-3880002745</v>
          </cell>
          <cell r="J293">
            <v>-20412926804</v>
          </cell>
          <cell r="M293">
            <v>-27327565483</v>
          </cell>
        </row>
        <row r="294">
          <cell r="B294">
            <v>2114002000</v>
          </cell>
          <cell r="C294" t="str">
            <v>Provision intereses devengados bonos</v>
          </cell>
          <cell r="J294">
            <v>-6907407807</v>
          </cell>
          <cell r="M294">
            <v>-6907407807</v>
          </cell>
          <cell r="P294">
            <v>0</v>
          </cell>
        </row>
        <row r="295">
          <cell r="B295">
            <v>2114001000</v>
          </cell>
          <cell r="C295" t="str">
            <v>Oblig bonos corto plazo en UF</v>
          </cell>
          <cell r="J295">
            <v>-13796010000</v>
          </cell>
          <cell r="M295">
            <v>-13796010000</v>
          </cell>
          <cell r="P295">
            <v>0</v>
          </cell>
        </row>
        <row r="296">
          <cell r="B296">
            <v>1185002000</v>
          </cell>
          <cell r="C296" t="str">
            <v>Menor valor bonos cte</v>
          </cell>
          <cell r="J296">
            <v>205113686</v>
          </cell>
          <cell r="M296">
            <v>205113686</v>
          </cell>
          <cell r="P296">
            <v>0</v>
          </cell>
        </row>
        <row r="297">
          <cell r="B297">
            <v>2115003700</v>
          </cell>
          <cell r="C297" t="str">
            <v>Prov intereses devengados AFR corriente</v>
          </cell>
          <cell r="D297">
            <v>-31457773</v>
          </cell>
          <cell r="E297">
            <v>-38872440</v>
          </cell>
          <cell r="J297">
            <v>-176083148</v>
          </cell>
          <cell r="M297">
            <v>-246413361</v>
          </cell>
          <cell r="P297">
            <v>0</v>
          </cell>
        </row>
        <row r="298">
          <cell r="B298">
            <v>2110001300</v>
          </cell>
          <cell r="C298" t="str">
            <v>Provision intereses devengados prestamos</v>
          </cell>
          <cell r="E298">
            <v>-109000000</v>
          </cell>
          <cell r="J298">
            <v>-3439828634</v>
          </cell>
          <cell r="M298">
            <v>-3548828634</v>
          </cell>
        </row>
        <row r="299">
          <cell r="B299">
            <v>2110001000</v>
          </cell>
          <cell r="C299" t="str">
            <v>Prestamos bancarios C:P m/n</v>
          </cell>
          <cell r="J299">
            <v>-103849781000</v>
          </cell>
          <cell r="M299">
            <v>-103849781000</v>
          </cell>
        </row>
        <row r="300">
          <cell r="B300">
            <v>1185002500</v>
          </cell>
          <cell r="C300" t="str">
            <v>Activación gtos bancarios cte</v>
          </cell>
          <cell r="J300">
            <v>314752664</v>
          </cell>
          <cell r="M300">
            <v>314752664</v>
          </cell>
        </row>
        <row r="301">
          <cell r="B301" t="str">
            <v>PASIVOS POR ARRENDAMIENTOS CORRI</v>
          </cell>
          <cell r="C301" t="str">
            <v>Pasivos por arrendamientos corrientes</v>
          </cell>
          <cell r="D301">
            <v>-3191846</v>
          </cell>
          <cell r="E301">
            <v>-100953787</v>
          </cell>
          <cell r="F301">
            <v>-107501453</v>
          </cell>
          <cell r="G301">
            <v>-276348428</v>
          </cell>
          <cell r="H301">
            <v>-307405270</v>
          </cell>
          <cell r="I301">
            <v>0</v>
          </cell>
          <cell r="J301">
            <v>-957510786</v>
          </cell>
          <cell r="K301">
            <v>-3566007</v>
          </cell>
          <cell r="L301">
            <v>0</v>
          </cell>
          <cell r="M301">
            <v>-1756477577</v>
          </cell>
          <cell r="O301">
            <v>-1756478</v>
          </cell>
          <cell r="P301">
            <v>-3566</v>
          </cell>
        </row>
        <row r="302">
          <cell r="B302">
            <v>2115006000</v>
          </cell>
          <cell r="C302" t="str">
            <v>Deuda por Arrendamiento operativo CP</v>
          </cell>
          <cell r="D302">
            <v>-3191846</v>
          </cell>
          <cell r="E302">
            <v>-100953787</v>
          </cell>
          <cell r="F302">
            <v>-107501453</v>
          </cell>
          <cell r="G302">
            <v>-276348428</v>
          </cell>
          <cell r="H302">
            <v>-307405270</v>
          </cell>
          <cell r="I302">
            <v>0</v>
          </cell>
          <cell r="J302">
            <v>-957510786</v>
          </cell>
          <cell r="K302">
            <v>-3566007</v>
          </cell>
          <cell r="L302">
            <v>0</v>
          </cell>
          <cell r="M302">
            <v>-1756477577</v>
          </cell>
        </row>
        <row r="303">
          <cell r="B303" t="str">
            <v>CUENTAS POR PAGAR COMERCIALES Y</v>
          </cell>
          <cell r="C303" t="str">
            <v>Cuentas por pagar comerciales y otras cuentas por pagar</v>
          </cell>
          <cell r="D303">
            <v>-7704489941</v>
          </cell>
          <cell r="E303">
            <v>-19792756407</v>
          </cell>
          <cell r="F303">
            <v>-2131164200</v>
          </cell>
          <cell r="G303">
            <v>-4520256309</v>
          </cell>
          <cell r="H303">
            <v>-1505045690</v>
          </cell>
          <cell r="I303">
            <v>-713498671</v>
          </cell>
          <cell r="J303">
            <v>-141187913111</v>
          </cell>
          <cell r="K303">
            <v>-581685272</v>
          </cell>
          <cell r="M303">
            <v>-178136809601</v>
          </cell>
          <cell r="O303">
            <v>-178136810</v>
          </cell>
          <cell r="P303">
            <v>-581685</v>
          </cell>
        </row>
        <row r="304">
          <cell r="B304">
            <v>2164003100</v>
          </cell>
          <cell r="C304" t="str">
            <v>Retención Adic 3% Prest Solidario</v>
          </cell>
          <cell r="K304">
            <v>1724</v>
          </cell>
          <cell r="M304">
            <v>1724</v>
          </cell>
        </row>
        <row r="305">
          <cell r="B305">
            <v>2150007600</v>
          </cell>
          <cell r="C305" t="str">
            <v>Provision boletas en garantía</v>
          </cell>
          <cell r="E305">
            <v>-171000000</v>
          </cell>
          <cell r="G305">
            <v>-2009774041</v>
          </cell>
          <cell r="J305">
            <v>-829593437</v>
          </cell>
          <cell r="M305">
            <v>-3010367478</v>
          </cell>
        </row>
        <row r="306">
          <cell r="B306">
            <v>2140004300</v>
          </cell>
          <cell r="C306" t="str">
            <v>Provision IVA-registrado en SII</v>
          </cell>
          <cell r="D306">
            <v>-3471535</v>
          </cell>
          <cell r="E306">
            <v>-4452765</v>
          </cell>
          <cell r="F306">
            <v>-35014245</v>
          </cell>
          <cell r="G306">
            <v>-15050301</v>
          </cell>
          <cell r="H306">
            <v>-27525375</v>
          </cell>
          <cell r="I306">
            <v>-11590965</v>
          </cell>
          <cell r="J306">
            <v>-12361566</v>
          </cell>
          <cell r="M306">
            <v>-109466752</v>
          </cell>
        </row>
        <row r="307">
          <cell r="B307">
            <v>2150005000</v>
          </cell>
          <cell r="C307" t="str">
            <v>Prov.gastos documentados HR</v>
          </cell>
          <cell r="D307">
            <v>-24808</v>
          </cell>
          <cell r="E307">
            <v>153034624</v>
          </cell>
          <cell r="F307">
            <v>-4829834</v>
          </cell>
          <cell r="G307">
            <v>1033058</v>
          </cell>
          <cell r="H307">
            <v>49001007</v>
          </cell>
          <cell r="I307">
            <v>199307</v>
          </cell>
          <cell r="J307">
            <v>124262545</v>
          </cell>
          <cell r="M307">
            <v>322675899</v>
          </cell>
          <cell r="P307">
            <v>0</v>
          </cell>
        </row>
        <row r="308">
          <cell r="B308">
            <v>2140007500</v>
          </cell>
          <cell r="C308" t="str">
            <v>Vale vista entregado en garantia</v>
          </cell>
          <cell r="D308">
            <v>-138012750</v>
          </cell>
          <cell r="E308">
            <v>3999051</v>
          </cell>
          <cell r="M308">
            <v>-134013699</v>
          </cell>
        </row>
        <row r="309">
          <cell r="B309">
            <v>2115001000</v>
          </cell>
          <cell r="C309" t="str">
            <v>AFR devolucion Agua Potable</v>
          </cell>
          <cell r="D309">
            <v>-17296345</v>
          </cell>
          <cell r="E309">
            <v>-4838707</v>
          </cell>
          <cell r="J309">
            <v>-78138110</v>
          </cell>
          <cell r="M309">
            <v>-100273162</v>
          </cell>
          <cell r="P309">
            <v>0</v>
          </cell>
        </row>
        <row r="310">
          <cell r="B310">
            <v>2115003000</v>
          </cell>
          <cell r="C310" t="str">
            <v>AFR vencidos documentados</v>
          </cell>
          <cell r="D310">
            <v>-242423184</v>
          </cell>
          <cell r="E310">
            <v>-1880514791</v>
          </cell>
          <cell r="J310">
            <v>-7158849047</v>
          </cell>
          <cell r="M310">
            <v>-9281787022</v>
          </cell>
        </row>
        <row r="311">
          <cell r="B311">
            <v>2120000600</v>
          </cell>
          <cell r="C311" t="str">
            <v>Tránsito pago préstamo</v>
          </cell>
          <cell r="J311">
            <v>-279310</v>
          </cell>
          <cell r="M311">
            <v>-279310</v>
          </cell>
        </row>
        <row r="312">
          <cell r="B312">
            <v>2150004000</v>
          </cell>
          <cell r="C312" t="str">
            <v>Prov.gastos del ejercicio</v>
          </cell>
          <cell r="F312">
            <v>297264</v>
          </cell>
          <cell r="G312">
            <v>-107184</v>
          </cell>
          <cell r="H312">
            <v>-2439103</v>
          </cell>
          <cell r="J312">
            <v>2378344</v>
          </cell>
          <cell r="K312">
            <v>-266801663</v>
          </cell>
          <cell r="M312">
            <v>-266672342</v>
          </cell>
        </row>
        <row r="313">
          <cell r="B313">
            <v>2145002000</v>
          </cell>
          <cell r="C313" t="str">
            <v>Acredores varios corto plazo</v>
          </cell>
          <cell r="D313">
            <v>-110698000</v>
          </cell>
          <cell r="J313">
            <v>-60121432</v>
          </cell>
          <cell r="M313">
            <v>-170819432</v>
          </cell>
        </row>
        <row r="314">
          <cell r="B314">
            <v>2145001000</v>
          </cell>
          <cell r="C314" t="str">
            <v>Ch.reint.de proveedores</v>
          </cell>
          <cell r="D314">
            <v>-3689153</v>
          </cell>
          <cell r="E314">
            <v>-16190164</v>
          </cell>
          <cell r="F314">
            <v>-17607617</v>
          </cell>
          <cell r="G314">
            <v>-8587531</v>
          </cell>
          <cell r="H314">
            <v>-3415356</v>
          </cell>
          <cell r="I314">
            <v>-8913055</v>
          </cell>
          <cell r="J314">
            <v>-227560143</v>
          </cell>
          <cell r="M314">
            <v>-285963019</v>
          </cell>
        </row>
        <row r="315">
          <cell r="B315">
            <v>2140007000</v>
          </cell>
          <cell r="C315" t="str">
            <v>Garantias recibidas</v>
          </cell>
          <cell r="E315">
            <v>-13176109</v>
          </cell>
          <cell r="J315">
            <v>-284502710</v>
          </cell>
          <cell r="M315">
            <v>-297678819</v>
          </cell>
        </row>
        <row r="316">
          <cell r="B316">
            <v>2140005000</v>
          </cell>
          <cell r="C316" t="str">
            <v>Retencion a contratistas</v>
          </cell>
          <cell r="D316">
            <v>-119950005</v>
          </cell>
          <cell r="E316">
            <v>-1054524249</v>
          </cell>
          <cell r="G316">
            <v>-782899</v>
          </cell>
          <cell r="J316">
            <v>-5805900479</v>
          </cell>
          <cell r="M316">
            <v>-6981157632</v>
          </cell>
        </row>
        <row r="317">
          <cell r="B317">
            <v>2140004600</v>
          </cell>
          <cell r="C317" t="str">
            <v>Facturas por recibir Siebel</v>
          </cell>
          <cell r="D317">
            <v>-57631693</v>
          </cell>
          <cell r="E317">
            <v>-196776395</v>
          </cell>
          <cell r="J317">
            <v>-5461456903</v>
          </cell>
          <cell r="M317">
            <v>-5715864991</v>
          </cell>
        </row>
        <row r="318">
          <cell r="B318">
            <v>2140004550</v>
          </cell>
          <cell r="C318" t="str">
            <v>Avance obra devengado</v>
          </cell>
          <cell r="D318">
            <v>-1883147329</v>
          </cell>
          <cell r="E318">
            <v>-7514867962</v>
          </cell>
          <cell r="F318">
            <v>-108725095</v>
          </cell>
          <cell r="G318">
            <v>-507238342</v>
          </cell>
          <cell r="H318">
            <v>-140491760</v>
          </cell>
          <cell r="I318">
            <v>-298302864</v>
          </cell>
          <cell r="J318">
            <v>-26085428276</v>
          </cell>
          <cell r="M318">
            <v>-36538201628</v>
          </cell>
        </row>
        <row r="319">
          <cell r="B319">
            <v>2140004200</v>
          </cell>
          <cell r="C319" t="str">
            <v>Facturas por recibir finanzas</v>
          </cell>
          <cell r="G319">
            <v>-6</v>
          </cell>
          <cell r="H319">
            <v>0</v>
          </cell>
          <cell r="J319">
            <v>189143863</v>
          </cell>
          <cell r="K319">
            <v>0</v>
          </cell>
          <cell r="M319">
            <v>189143857</v>
          </cell>
        </row>
        <row r="320">
          <cell r="B320">
            <v>2140004100</v>
          </cell>
          <cell r="C320" t="str">
            <v>Es/rf (entrada servicios/fact.por recibir)</v>
          </cell>
          <cell r="D320">
            <v>-117586738</v>
          </cell>
          <cell r="E320">
            <v>-339170440</v>
          </cell>
          <cell r="F320">
            <v>-96015434</v>
          </cell>
          <cell r="G320">
            <v>-73376580</v>
          </cell>
          <cell r="H320">
            <v>-96508945</v>
          </cell>
          <cell r="I320">
            <v>-14947613</v>
          </cell>
          <cell r="J320">
            <v>-3933974307</v>
          </cell>
          <cell r="K320">
            <v>-482462</v>
          </cell>
          <cell r="M320">
            <v>-4672062519</v>
          </cell>
        </row>
        <row r="321">
          <cell r="B321">
            <v>2140004000</v>
          </cell>
          <cell r="C321" t="str">
            <v>Em/rf (entrada mat./fact.por recibir)</v>
          </cell>
          <cell r="D321">
            <v>-163520401</v>
          </cell>
          <cell r="E321">
            <v>-148915227</v>
          </cell>
          <cell r="F321">
            <v>-128482040</v>
          </cell>
          <cell r="G321">
            <v>-837477953</v>
          </cell>
          <cell r="H321">
            <v>-14104080</v>
          </cell>
          <cell r="I321">
            <v>-8865795</v>
          </cell>
          <cell r="J321">
            <v>-1179055096</v>
          </cell>
          <cell r="K321">
            <v>33281</v>
          </cell>
          <cell r="M321">
            <v>-2480387311</v>
          </cell>
        </row>
        <row r="322">
          <cell r="B322">
            <v>2140002050</v>
          </cell>
          <cell r="C322" t="str">
            <v>Valoracion m/e proveedores</v>
          </cell>
          <cell r="D322">
            <v>-4670593</v>
          </cell>
          <cell r="E322">
            <v>-6728237</v>
          </cell>
          <cell r="J322">
            <v>-133613539</v>
          </cell>
          <cell r="M322">
            <v>-145012369</v>
          </cell>
        </row>
        <row r="323">
          <cell r="B323">
            <v>2140002000</v>
          </cell>
          <cell r="C323" t="str">
            <v>Proveedores nacionales</v>
          </cell>
          <cell r="D323">
            <v>-1358612011</v>
          </cell>
          <cell r="E323">
            <v>-3517741622</v>
          </cell>
          <cell r="F323">
            <v>-1156070586</v>
          </cell>
          <cell r="G323">
            <v>-672158929</v>
          </cell>
          <cell r="H323">
            <v>-399793977</v>
          </cell>
          <cell r="I323">
            <v>-275116177</v>
          </cell>
          <cell r="J323">
            <v>-48709544405</v>
          </cell>
          <cell r="K323">
            <v>51848415</v>
          </cell>
          <cell r="M323">
            <v>-56037189292</v>
          </cell>
        </row>
        <row r="324">
          <cell r="B324">
            <v>2150004500</v>
          </cell>
          <cell r="C324" t="str">
            <v>Provisión gastos del ejercicio con PA</v>
          </cell>
          <cell r="D324">
            <v>-3435818423</v>
          </cell>
          <cell r="E324">
            <v>-4378407679</v>
          </cell>
          <cell r="F324">
            <v>-283961363</v>
          </cell>
          <cell r="G324">
            <v>-304493965</v>
          </cell>
          <cell r="H324">
            <v>-494993520</v>
          </cell>
          <cell r="I324">
            <v>-88261099</v>
          </cell>
          <cell r="J324">
            <v>-35459445414</v>
          </cell>
          <cell r="K324">
            <v>-228360691</v>
          </cell>
          <cell r="M324">
            <v>-44673742154</v>
          </cell>
        </row>
        <row r="325">
          <cell r="B325">
            <v>2180003000</v>
          </cell>
          <cell r="C325" t="str">
            <v>Otros pasivos circulantes</v>
          </cell>
          <cell r="J325">
            <v>-195102226</v>
          </cell>
          <cell r="M325">
            <v>-195102226</v>
          </cell>
        </row>
        <row r="326">
          <cell r="B326">
            <v>2170001000</v>
          </cell>
          <cell r="C326" t="str">
            <v>Dividendos por pagar</v>
          </cell>
          <cell r="E326">
            <v>-573261</v>
          </cell>
          <cell r="J326">
            <v>0</v>
          </cell>
          <cell r="K326">
            <v>0</v>
          </cell>
          <cell r="M326">
            <v>-573261</v>
          </cell>
        </row>
        <row r="327">
          <cell r="B327">
            <v>2160009900</v>
          </cell>
          <cell r="C327" t="str">
            <v>Prevision</v>
          </cell>
          <cell r="D327">
            <v>-9778230</v>
          </cell>
          <cell r="E327">
            <v>-75072916</v>
          </cell>
          <cell r="F327">
            <v>-96155980</v>
          </cell>
          <cell r="G327">
            <v>-27949622</v>
          </cell>
          <cell r="H327">
            <v>-118173621</v>
          </cell>
          <cell r="I327">
            <v>-1473561</v>
          </cell>
          <cell r="J327">
            <v>-881479348</v>
          </cell>
          <cell r="M327">
            <v>-1210083278</v>
          </cell>
        </row>
        <row r="328">
          <cell r="B328">
            <v>2160009000</v>
          </cell>
          <cell r="C328" t="str">
            <v>Transitoria de sueldos</v>
          </cell>
          <cell r="E328">
            <v>0</v>
          </cell>
          <cell r="F328">
            <v>-1029277</v>
          </cell>
          <cell r="G328">
            <v>-564943</v>
          </cell>
          <cell r="H328">
            <v>217221</v>
          </cell>
          <cell r="J328">
            <v>0</v>
          </cell>
          <cell r="M328">
            <v>-1376999</v>
          </cell>
        </row>
        <row r="329">
          <cell r="B329">
            <v>2160008000</v>
          </cell>
          <cell r="C329" t="str">
            <v>Devolucion descuento</v>
          </cell>
          <cell r="D329">
            <v>186131</v>
          </cell>
          <cell r="E329">
            <v>1090995</v>
          </cell>
          <cell r="F329">
            <v>2062246</v>
          </cell>
          <cell r="G329">
            <v>0</v>
          </cell>
          <cell r="H329">
            <v>418407</v>
          </cell>
          <cell r="J329">
            <v>348555</v>
          </cell>
          <cell r="M329">
            <v>4106334</v>
          </cell>
        </row>
        <row r="330">
          <cell r="B330">
            <v>2160006000</v>
          </cell>
          <cell r="C330" t="str">
            <v>Retenciones al personal</v>
          </cell>
          <cell r="D330">
            <v>-420982</v>
          </cell>
          <cell r="E330">
            <v>-4036216</v>
          </cell>
          <cell r="F330">
            <v>-12000</v>
          </cell>
          <cell r="G330">
            <v>-58600</v>
          </cell>
          <cell r="H330">
            <v>-163400</v>
          </cell>
          <cell r="J330">
            <v>-27023503</v>
          </cell>
          <cell r="M330">
            <v>-31714701</v>
          </cell>
        </row>
        <row r="331">
          <cell r="B331">
            <v>2160004500</v>
          </cell>
          <cell r="C331" t="str">
            <v>Sindicatos</v>
          </cell>
          <cell r="D331">
            <v>-149262</v>
          </cell>
          <cell r="E331">
            <v>-1840845</v>
          </cell>
          <cell r="G331">
            <v>-785286</v>
          </cell>
          <cell r="J331">
            <v>-1694995</v>
          </cell>
          <cell r="M331">
            <v>-4470388</v>
          </cell>
        </row>
        <row r="332">
          <cell r="B332">
            <v>2160003500</v>
          </cell>
          <cell r="C332" t="str">
            <v>Retenciones judiciales</v>
          </cell>
          <cell r="F332">
            <v>715733</v>
          </cell>
          <cell r="H332">
            <v>227225</v>
          </cell>
          <cell r="J332">
            <v>97944</v>
          </cell>
          <cell r="M332">
            <v>1040902</v>
          </cell>
        </row>
        <row r="333">
          <cell r="B333">
            <v>2160002500</v>
          </cell>
          <cell r="C333" t="str">
            <v>Reintegro remuneraciones</v>
          </cell>
          <cell r="E333">
            <v>-2911319</v>
          </cell>
          <cell r="F333">
            <v>-6064381</v>
          </cell>
          <cell r="H333">
            <v>-626763</v>
          </cell>
          <cell r="J333">
            <v>-3562536</v>
          </cell>
          <cell r="M333">
            <v>-13164999</v>
          </cell>
        </row>
        <row r="334">
          <cell r="B334">
            <v>2160001000</v>
          </cell>
          <cell r="C334" t="str">
            <v>Pagos varios al personal</v>
          </cell>
          <cell r="D334">
            <v>-14288</v>
          </cell>
          <cell r="E334">
            <v>-1553614</v>
          </cell>
          <cell r="F334">
            <v>-3573005</v>
          </cell>
          <cell r="G334">
            <v>-284772</v>
          </cell>
          <cell r="H334">
            <v>-7251293</v>
          </cell>
          <cell r="J334">
            <v>-7194671</v>
          </cell>
          <cell r="K334">
            <v>-40290994</v>
          </cell>
          <cell r="M334">
            <v>-60162637</v>
          </cell>
        </row>
        <row r="335">
          <cell r="B335">
            <v>2160000500</v>
          </cell>
          <cell r="C335" t="str">
            <v>Remuneraciones por pagar</v>
          </cell>
          <cell r="D335">
            <v>3429480</v>
          </cell>
          <cell r="E335">
            <v>43367617</v>
          </cell>
          <cell r="F335">
            <v>166937331</v>
          </cell>
          <cell r="G335">
            <v>17234834</v>
          </cell>
          <cell r="H335">
            <v>54938262</v>
          </cell>
          <cell r="I335">
            <v>31122</v>
          </cell>
          <cell r="J335">
            <v>10437337</v>
          </cell>
          <cell r="K335">
            <v>23216505</v>
          </cell>
          <cell r="M335">
            <v>319592488</v>
          </cell>
        </row>
        <row r="336">
          <cell r="B336">
            <v>2150006000</v>
          </cell>
          <cell r="C336" t="str">
            <v>Prov gastos del personal</v>
          </cell>
          <cell r="F336">
            <v>-56225480</v>
          </cell>
          <cell r="M336">
            <v>-56225480</v>
          </cell>
        </row>
        <row r="337">
          <cell r="B337">
            <v>2150001500</v>
          </cell>
          <cell r="C337" t="str">
            <v>Prov.vacaciones devengadas</v>
          </cell>
          <cell r="D337">
            <v>-41189822</v>
          </cell>
          <cell r="E337">
            <v>-375959677</v>
          </cell>
          <cell r="F337">
            <v>-307410437</v>
          </cell>
          <cell r="G337">
            <v>-79833247</v>
          </cell>
          <cell r="H337">
            <v>-304360619</v>
          </cell>
          <cell r="I337">
            <v>-6257971</v>
          </cell>
          <cell r="J337">
            <v>-4597919769</v>
          </cell>
          <cell r="K337">
            <v>-41868459</v>
          </cell>
          <cell r="M337">
            <v>-5754800001</v>
          </cell>
        </row>
        <row r="338">
          <cell r="B338">
            <v>2145004000</v>
          </cell>
          <cell r="C338" t="str">
            <v>Reintegro cupones bonos</v>
          </cell>
          <cell r="E338">
            <v>-61226237</v>
          </cell>
          <cell r="M338">
            <v>-61226237</v>
          </cell>
        </row>
        <row r="339">
          <cell r="B339">
            <v>2145001500</v>
          </cell>
          <cell r="C339" t="str">
            <v>Cheque reintegrado  dividendo</v>
          </cell>
          <cell r="J339">
            <v>-124794007</v>
          </cell>
          <cell r="K339">
            <v>-78980928</v>
          </cell>
          <cell r="M339">
            <v>-203774935</v>
          </cell>
        </row>
        <row r="340">
          <cell r="B340">
            <v>2115003500</v>
          </cell>
          <cell r="C340" t="str">
            <v>AFR vencidos NO documentados</v>
          </cell>
          <cell r="E340">
            <v>-223770262</v>
          </cell>
          <cell r="M340">
            <v>-223770262</v>
          </cell>
        </row>
        <row r="341">
          <cell r="B341">
            <v>2150007500</v>
          </cell>
          <cell r="C341" t="str">
            <v>Provisión Litigios con PA</v>
          </cell>
          <cell r="D341">
            <v>0</v>
          </cell>
          <cell r="J341">
            <v>-250772763</v>
          </cell>
          <cell r="M341">
            <v>-250772763</v>
          </cell>
        </row>
        <row r="342">
          <cell r="B342">
            <v>2115003100</v>
          </cell>
          <cell r="C342" t="str">
            <v>AFR vencidos bloqueados</v>
          </cell>
          <cell r="J342">
            <v>-5213707</v>
          </cell>
          <cell r="M342">
            <v>-5213707</v>
          </cell>
        </row>
        <row r="343">
          <cell r="B343" t="str">
            <v>CUENTAS POR PAGAR A ENTIDADES RE</v>
          </cell>
          <cell r="C343" t="str">
            <v>Cuentas por pagar a Entidades Relacionadas , Corriente</v>
          </cell>
          <cell r="D343">
            <v>-6974791634</v>
          </cell>
          <cell r="E343">
            <v>-37454745121</v>
          </cell>
          <cell r="F343">
            <v>-1074101892</v>
          </cell>
          <cell r="G343">
            <v>-773572270</v>
          </cell>
          <cell r="H343">
            <v>-954333680</v>
          </cell>
          <cell r="I343">
            <v>-5239395756</v>
          </cell>
          <cell r="J343">
            <v>-3465847668</v>
          </cell>
          <cell r="K343">
            <v>-4947065</v>
          </cell>
          <cell r="L343">
            <v>54625307521</v>
          </cell>
          <cell r="M343">
            <v>-1316427565</v>
          </cell>
          <cell r="O343">
            <v>-1316428</v>
          </cell>
          <cell r="P343">
            <v>-4947</v>
          </cell>
        </row>
        <row r="344">
          <cell r="B344">
            <v>2155006000</v>
          </cell>
          <cell r="C344" t="str">
            <v>Dividendo x pagar  Empresas Relacionadas</v>
          </cell>
          <cell r="D344">
            <v>-1216023866</v>
          </cell>
          <cell r="E344">
            <v>-5749286293</v>
          </cell>
          <cell r="F344">
            <v>-758631034</v>
          </cell>
          <cell r="G344">
            <v>-322239931</v>
          </cell>
          <cell r="H344">
            <v>-362579352</v>
          </cell>
          <cell r="J344">
            <v>0</v>
          </cell>
          <cell r="L344">
            <v>8408760476</v>
          </cell>
          <cell r="M344">
            <v>0</v>
          </cell>
        </row>
        <row r="345">
          <cell r="B345">
            <v>2155001000</v>
          </cell>
          <cell r="C345" t="str">
            <v>Prestamos de  Empresa Relacionadas</v>
          </cell>
          <cell r="D345">
            <v>-4038322833</v>
          </cell>
          <cell r="E345">
            <v>-20592200000</v>
          </cell>
          <cell r="G345">
            <v>0</v>
          </cell>
          <cell r="I345">
            <v>-3074900000</v>
          </cell>
          <cell r="J345">
            <v>0</v>
          </cell>
          <cell r="L345">
            <v>27705422833</v>
          </cell>
          <cell r="M345">
            <v>0</v>
          </cell>
        </row>
        <row r="346">
          <cell r="B346">
            <v>2155002000</v>
          </cell>
          <cell r="C346" t="str">
            <v>Prov. intereses por prestamos Empresa  Relacionada</v>
          </cell>
          <cell r="D346">
            <v>-1143653252</v>
          </cell>
          <cell r="E346">
            <v>-5334358720</v>
          </cell>
          <cell r="G346">
            <v>0</v>
          </cell>
          <cell r="H346">
            <v>-591331827</v>
          </cell>
          <cell r="I346">
            <v>-1270397526</v>
          </cell>
          <cell r="L346">
            <v>8339741325</v>
          </cell>
          <cell r="M346">
            <v>0</v>
          </cell>
        </row>
        <row r="347">
          <cell r="B347">
            <v>2155003000</v>
          </cell>
          <cell r="C347" t="str">
            <v>CxP Empresas Relacionadas</v>
          </cell>
          <cell r="D347">
            <v>-318524962</v>
          </cell>
          <cell r="E347">
            <v>-1801814737</v>
          </cell>
          <cell r="F347">
            <v>-87508495</v>
          </cell>
          <cell r="G347">
            <v>-237928539</v>
          </cell>
          <cell r="H347">
            <v>-422501</v>
          </cell>
          <cell r="I347">
            <v>0</v>
          </cell>
          <cell r="J347">
            <v>-1504226730</v>
          </cell>
          <cell r="K347">
            <v>0</v>
          </cell>
          <cell r="L347">
            <v>3182467014</v>
          </cell>
          <cell r="M347">
            <v>-767958950</v>
          </cell>
        </row>
        <row r="348">
          <cell r="B348">
            <v>2155003500</v>
          </cell>
          <cell r="C348" t="str">
            <v>Deudas x Pagar  Empresas Relacionadas</v>
          </cell>
          <cell r="D348">
            <v>-238589220</v>
          </cell>
          <cell r="E348">
            <v>-3441859513</v>
          </cell>
          <cell r="F348">
            <v>-227962363</v>
          </cell>
          <cell r="G348">
            <v>-213403800</v>
          </cell>
          <cell r="I348">
            <v>-894098230</v>
          </cell>
          <cell r="J348">
            <v>-1058174000</v>
          </cell>
          <cell r="K348">
            <v>-4947065</v>
          </cell>
          <cell r="L348">
            <v>5530565576</v>
          </cell>
          <cell r="M348">
            <v>-548468615</v>
          </cell>
        </row>
        <row r="349">
          <cell r="B349">
            <v>2155004500</v>
          </cell>
          <cell r="C349" t="str">
            <v>Recaudacion por pagar empresas relacionadas</v>
          </cell>
          <cell r="D349">
            <v>0</v>
          </cell>
          <cell r="E349">
            <v>-124426706</v>
          </cell>
          <cell r="J349">
            <v>112800723</v>
          </cell>
          <cell r="L349">
            <v>11625983</v>
          </cell>
          <cell r="M349">
            <v>0</v>
          </cell>
        </row>
        <row r="350">
          <cell r="B350">
            <v>2155005000</v>
          </cell>
          <cell r="C350" t="str">
            <v>Verificación  facturas a Empresas Relacionadas</v>
          </cell>
          <cell r="D350">
            <v>-19677501</v>
          </cell>
          <cell r="E350">
            <v>-159627755</v>
          </cell>
          <cell r="G350">
            <v>0</v>
          </cell>
          <cell r="J350">
            <v>-236279397</v>
          </cell>
          <cell r="L350">
            <v>415584653</v>
          </cell>
          <cell r="M350">
            <v>0</v>
          </cell>
          <cell r="P350">
            <v>0</v>
          </cell>
        </row>
        <row r="351">
          <cell r="B351">
            <v>2155006500</v>
          </cell>
          <cell r="C351" t="str">
            <v>Prov utilidad no realizada</v>
          </cell>
          <cell r="E351">
            <v>-251171397</v>
          </cell>
          <cell r="J351">
            <v>-779968264</v>
          </cell>
          <cell r="L351">
            <v>1031139661</v>
          </cell>
          <cell r="M351">
            <v>0</v>
          </cell>
        </row>
        <row r="352">
          <cell r="B352" t="str">
            <v>OTRAS PROVISIONES A CORTO PLAZO</v>
          </cell>
          <cell r="C352" t="str">
            <v>Otras provisiones a corto plazo</v>
          </cell>
          <cell r="D352">
            <v>0</v>
          </cell>
          <cell r="E352">
            <v>-36354262</v>
          </cell>
          <cell r="J352">
            <v>-699425588</v>
          </cell>
          <cell r="M352">
            <v>-735779850</v>
          </cell>
          <cell r="O352">
            <v>-735780</v>
          </cell>
          <cell r="P352">
            <v>0</v>
          </cell>
        </row>
        <row r="353">
          <cell r="B353">
            <v>2150007000</v>
          </cell>
          <cell r="C353" t="str">
            <v>Litigios</v>
          </cell>
          <cell r="D353">
            <v>0</v>
          </cell>
          <cell r="E353">
            <v>-36354262</v>
          </cell>
          <cell r="J353">
            <v>-699425588</v>
          </cell>
          <cell r="M353">
            <v>-735779850</v>
          </cell>
        </row>
        <row r="354">
          <cell r="B354" t="str">
            <v>PASIVOS POR IMPUESTOS CORRIENTES</v>
          </cell>
          <cell r="C354" t="str">
            <v>Pasivos por Impuestos corrientes</v>
          </cell>
          <cell r="D354">
            <v>0</v>
          </cell>
          <cell r="E354">
            <v>-31699</v>
          </cell>
          <cell r="F354">
            <v>-1429527</v>
          </cell>
          <cell r="G354">
            <v>-124106843</v>
          </cell>
          <cell r="H354">
            <v>-3135877</v>
          </cell>
          <cell r="I354">
            <v>0</v>
          </cell>
          <cell r="J354">
            <v>-112043751</v>
          </cell>
          <cell r="K354">
            <v>-4252636</v>
          </cell>
          <cell r="L354">
            <v>0</v>
          </cell>
          <cell r="M354">
            <v>-245000333</v>
          </cell>
          <cell r="O354">
            <v>-245000</v>
          </cell>
          <cell r="P354">
            <v>-4253</v>
          </cell>
        </row>
        <row r="355">
          <cell r="B355">
            <v>1160004500</v>
          </cell>
          <cell r="C355" t="str">
            <v>Crédito de Investigación y desarrollo</v>
          </cell>
          <cell r="J355">
            <v>103954179</v>
          </cell>
          <cell r="M355">
            <v>103954179</v>
          </cell>
        </row>
        <row r="356">
          <cell r="B356" t="str">
            <v>216400600C</v>
          </cell>
          <cell r="C356" t="str">
            <v>Pasivo x impuestos corrientes</v>
          </cell>
          <cell r="D356">
            <v>-697248642</v>
          </cell>
          <cell r="E356">
            <v>-653663451</v>
          </cell>
          <cell r="F356">
            <v>-17404993</v>
          </cell>
          <cell r="G356">
            <v>3789552</v>
          </cell>
          <cell r="H356">
            <v>-102082709</v>
          </cell>
          <cell r="I356">
            <v>-25816743</v>
          </cell>
          <cell r="J356">
            <v>-10552670085</v>
          </cell>
          <cell r="L356">
            <v>-175346523</v>
          </cell>
          <cell r="M356">
            <v>-12220443594</v>
          </cell>
        </row>
        <row r="357">
          <cell r="B357">
            <v>2150003500</v>
          </cell>
          <cell r="C357" t="str">
            <v>Prov.impuesto art. 21</v>
          </cell>
          <cell r="E357">
            <v>-31699</v>
          </cell>
          <cell r="F357">
            <v>-1429527</v>
          </cell>
          <cell r="G357">
            <v>-3630921</v>
          </cell>
          <cell r="H357">
            <v>-3135877</v>
          </cell>
          <cell r="J357">
            <v>-112043751</v>
          </cell>
          <cell r="K357">
            <v>-4252636</v>
          </cell>
          <cell r="M357">
            <v>-124524411</v>
          </cell>
        </row>
        <row r="358">
          <cell r="B358">
            <v>2150003000</v>
          </cell>
          <cell r="C358" t="str">
            <v>Prov.impuesto a la renta</v>
          </cell>
          <cell r="D358">
            <v>-985559134</v>
          </cell>
          <cell r="E358">
            <v>-2648523437</v>
          </cell>
          <cell r="F358">
            <v>-879765127</v>
          </cell>
          <cell r="G358">
            <v>-254913816</v>
          </cell>
          <cell r="H358">
            <v>-302360305</v>
          </cell>
          <cell r="J358">
            <v>-33355310363</v>
          </cell>
          <cell r="L358">
            <v>175346523</v>
          </cell>
          <cell r="M358">
            <v>-38251085659</v>
          </cell>
          <cell r="P358">
            <v>0</v>
          </cell>
        </row>
        <row r="359">
          <cell r="B359">
            <v>1160004000</v>
          </cell>
          <cell r="C359" t="str">
            <v>Cr.gtos.capacitacion</v>
          </cell>
          <cell r="D359">
            <v>2930868</v>
          </cell>
          <cell r="E359">
            <v>27411932</v>
          </cell>
          <cell r="F359">
            <v>39991398</v>
          </cell>
          <cell r="G359">
            <v>7725540</v>
          </cell>
          <cell r="H359">
            <v>40937993</v>
          </cell>
          <cell r="J359">
            <v>314861844</v>
          </cell>
          <cell r="M359">
            <v>433859575</v>
          </cell>
        </row>
        <row r="360">
          <cell r="B360">
            <v>1160001500</v>
          </cell>
          <cell r="C360" t="str">
            <v>Credito  por donaciones</v>
          </cell>
          <cell r="J360">
            <v>107690899</v>
          </cell>
          <cell r="M360">
            <v>107690899</v>
          </cell>
          <cell r="P360">
            <v>0</v>
          </cell>
        </row>
        <row r="361">
          <cell r="B361">
            <v>1160001000</v>
          </cell>
          <cell r="C361" t="str">
            <v>Pagos provisionales mensuales</v>
          </cell>
          <cell r="D361">
            <v>1679876908</v>
          </cell>
          <cell r="E361">
            <v>3274774956</v>
          </cell>
          <cell r="F361">
            <v>857178722</v>
          </cell>
          <cell r="G361">
            <v>122922802</v>
          </cell>
          <cell r="H361">
            <v>363505021</v>
          </cell>
          <cell r="I361">
            <v>25816743</v>
          </cell>
          <cell r="J361">
            <v>43381473526</v>
          </cell>
          <cell r="K361">
            <v>0</v>
          </cell>
          <cell r="M361">
            <v>49705548678</v>
          </cell>
        </row>
        <row r="362">
          <cell r="B362" t="str">
            <v>PROVISIONES CORRIENTES POR BENEF</v>
          </cell>
          <cell r="C362" t="str">
            <v>Provisiones corrientes por beneficios a los empleados</v>
          </cell>
          <cell r="D362">
            <v>-96214540</v>
          </cell>
          <cell r="E362">
            <v>-523692535</v>
          </cell>
          <cell r="F362">
            <v>-112308661</v>
          </cell>
          <cell r="G362">
            <v>-57857614</v>
          </cell>
          <cell r="H362">
            <v>-160991142</v>
          </cell>
          <cell r="I362">
            <v>-9466652</v>
          </cell>
          <cell r="J362">
            <v>-4995189287</v>
          </cell>
          <cell r="K362">
            <v>-30103426</v>
          </cell>
          <cell r="M362">
            <v>-5985823857</v>
          </cell>
          <cell r="O362">
            <v>-5985824</v>
          </cell>
          <cell r="P362">
            <v>-30103</v>
          </cell>
        </row>
        <row r="363">
          <cell r="B363">
            <v>2150002000</v>
          </cell>
          <cell r="C363" t="str">
            <v>Prov. gratificacion</v>
          </cell>
          <cell r="D363">
            <v>-36924276</v>
          </cell>
          <cell r="E363">
            <v>-427897488</v>
          </cell>
          <cell r="F363">
            <v>-110308661</v>
          </cell>
          <cell r="G363">
            <v>-57857614</v>
          </cell>
          <cell r="H363">
            <v>-158188022</v>
          </cell>
          <cell r="I363">
            <v>-9466652</v>
          </cell>
          <cell r="J363">
            <v>-4906576608</v>
          </cell>
          <cell r="K363">
            <v>-30103426</v>
          </cell>
          <cell r="M363">
            <v>-5737322747</v>
          </cell>
        </row>
        <row r="364">
          <cell r="B364">
            <v>2150001000</v>
          </cell>
          <cell r="C364" t="str">
            <v>Indemnización años de servicio cp</v>
          </cell>
          <cell r="D364">
            <v>2000000</v>
          </cell>
          <cell r="E364">
            <v>-77539840</v>
          </cell>
          <cell r="F364">
            <v>-2000000</v>
          </cell>
          <cell r="H364">
            <v>-2803120</v>
          </cell>
          <cell r="J364">
            <v>-232924525</v>
          </cell>
          <cell r="M364">
            <v>-313267485</v>
          </cell>
        </row>
        <row r="365">
          <cell r="B365">
            <v>2150001100</v>
          </cell>
          <cell r="C365" t="str">
            <v>Prov Indemnización Actuarial corriente</v>
          </cell>
          <cell r="D365">
            <v>-61290264</v>
          </cell>
          <cell r="E365">
            <v>-18255207</v>
          </cell>
          <cell r="J365">
            <v>144311846</v>
          </cell>
          <cell r="M365">
            <v>64766375</v>
          </cell>
        </row>
        <row r="366">
          <cell r="B366" t="str">
            <v>OTROS PASIVOS NO FINANCIEROS COR</v>
          </cell>
          <cell r="C366" t="str">
            <v>Otros pasivos no financieros corrientes</v>
          </cell>
          <cell r="D366">
            <v>-463303777</v>
          </cell>
          <cell r="E366">
            <v>-1744502808</v>
          </cell>
          <cell r="F366">
            <v>-614040107</v>
          </cell>
          <cell r="G366">
            <v>-105826029</v>
          </cell>
          <cell r="H366">
            <v>-165429151</v>
          </cell>
          <cell r="I366">
            <v>-5417048</v>
          </cell>
          <cell r="J366">
            <v>-15601042488</v>
          </cell>
          <cell r="K366">
            <v>-341663335</v>
          </cell>
          <cell r="M366">
            <v>-19041224743</v>
          </cell>
          <cell r="O366">
            <v>-19041225</v>
          </cell>
          <cell r="P366">
            <v>-341663</v>
          </cell>
        </row>
        <row r="367">
          <cell r="B367">
            <v>2164002500</v>
          </cell>
          <cell r="C367" t="str">
            <v>Impto retencion extranjero</v>
          </cell>
          <cell r="F367">
            <v>0</v>
          </cell>
          <cell r="G367">
            <v>0</v>
          </cell>
          <cell r="H367">
            <v>-296443</v>
          </cell>
          <cell r="J367">
            <v>-1596897086</v>
          </cell>
          <cell r="K367">
            <v>-341165597</v>
          </cell>
          <cell r="M367">
            <v>-1938359126</v>
          </cell>
        </row>
        <row r="368">
          <cell r="B368">
            <v>2164003000</v>
          </cell>
          <cell r="C368" t="str">
            <v>Impuesto unico a los trabajadores</v>
          </cell>
          <cell r="D368">
            <v>-633544</v>
          </cell>
          <cell r="E368">
            <v>-10411912</v>
          </cell>
          <cell r="F368">
            <v>-6460491</v>
          </cell>
          <cell r="G368">
            <v>-2626119</v>
          </cell>
          <cell r="H368">
            <v>-8598244</v>
          </cell>
          <cell r="I368">
            <v>-241403</v>
          </cell>
          <cell r="J368">
            <v>-264423443</v>
          </cell>
          <cell r="K368">
            <v>0</v>
          </cell>
          <cell r="M368">
            <v>-293395156</v>
          </cell>
          <cell r="P368">
            <v>0</v>
          </cell>
        </row>
        <row r="369">
          <cell r="B369">
            <v>1160008000</v>
          </cell>
          <cell r="C369" t="str">
            <v>Impto especifico petroleo</v>
          </cell>
          <cell r="D369">
            <v>110207</v>
          </cell>
          <cell r="E369">
            <v>257148</v>
          </cell>
          <cell r="G369">
            <v>0</v>
          </cell>
          <cell r="J369">
            <v>2961002</v>
          </cell>
          <cell r="M369">
            <v>3328357</v>
          </cell>
        </row>
        <row r="370">
          <cell r="B370">
            <v>2164001000</v>
          </cell>
          <cell r="C370" t="str">
            <v>Impuesto al valor agregado (iva debito)</v>
          </cell>
          <cell r="D370">
            <v>-298973943</v>
          </cell>
          <cell r="E370">
            <v>-1043903312</v>
          </cell>
          <cell r="J370">
            <v>-14663031423</v>
          </cell>
          <cell r="M370">
            <v>-16005908678</v>
          </cell>
        </row>
        <row r="371">
          <cell r="B371">
            <v>2164001500</v>
          </cell>
          <cell r="C371" t="str">
            <v>Iva por pagar</v>
          </cell>
          <cell r="D371">
            <v>-12545373</v>
          </cell>
          <cell r="E371">
            <v>-268582825</v>
          </cell>
          <cell r="F371">
            <v>-316845155</v>
          </cell>
          <cell r="G371">
            <v>-92292348</v>
          </cell>
          <cell r="H371">
            <v>-129955294</v>
          </cell>
          <cell r="J371">
            <v>5827584097</v>
          </cell>
          <cell r="M371">
            <v>5007363102</v>
          </cell>
        </row>
        <row r="372">
          <cell r="B372">
            <v>2164004000</v>
          </cell>
          <cell r="C372" t="str">
            <v>Impuesto sobre honorarios</v>
          </cell>
          <cell r="E372">
            <v>0</v>
          </cell>
          <cell r="F372">
            <v>-566749</v>
          </cell>
          <cell r="G372">
            <v>-387281</v>
          </cell>
          <cell r="H372">
            <v>-211142</v>
          </cell>
          <cell r="J372">
            <v>0</v>
          </cell>
          <cell r="K372">
            <v>-497738</v>
          </cell>
          <cell r="M372">
            <v>-1662910</v>
          </cell>
          <cell r="P372">
            <v>-498</v>
          </cell>
        </row>
        <row r="373">
          <cell r="B373">
            <v>2164005500</v>
          </cell>
          <cell r="C373" t="str">
            <v>PPM por pagar</v>
          </cell>
          <cell r="D373">
            <v>-121198153</v>
          </cell>
          <cell r="E373">
            <v>-284682562</v>
          </cell>
          <cell r="F373">
            <v>-105675512</v>
          </cell>
          <cell r="G373">
            <v>-10520281</v>
          </cell>
          <cell r="H373">
            <v>-26368028</v>
          </cell>
          <cell r="I373">
            <v>-5175645</v>
          </cell>
          <cell r="J373">
            <v>-3130899796</v>
          </cell>
          <cell r="M373">
            <v>-3684519977</v>
          </cell>
        </row>
        <row r="374">
          <cell r="B374">
            <v>2180002500</v>
          </cell>
          <cell r="C374" t="str">
            <v>Ingresos servicios de ingeneria</v>
          </cell>
          <cell r="D374">
            <v>-26170780</v>
          </cell>
          <cell r="E374">
            <v>-137179345</v>
          </cell>
          <cell r="J374">
            <v>-1140211015</v>
          </cell>
          <cell r="M374">
            <v>-1303561140</v>
          </cell>
        </row>
        <row r="375">
          <cell r="B375">
            <v>2180002000</v>
          </cell>
          <cell r="C375" t="str">
            <v>Ingresos anticipados</v>
          </cell>
          <cell r="D375">
            <v>0</v>
          </cell>
          <cell r="F375">
            <v>-184492200</v>
          </cell>
          <cell r="J375">
            <v>-514821025</v>
          </cell>
          <cell r="M375">
            <v>-699313225</v>
          </cell>
        </row>
        <row r="376">
          <cell r="B376">
            <v>2180009999</v>
          </cell>
          <cell r="C376" t="str">
            <v>Val m/e ingresos anticipados corto plazo</v>
          </cell>
          <cell r="D376">
            <v>-3892191</v>
          </cell>
          <cell r="J376">
            <v>-121303799</v>
          </cell>
          <cell r="M376">
            <v>-125195990</v>
          </cell>
        </row>
        <row r="377">
          <cell r="B377" t="str">
            <v>PASIVOS, NO CORRIENTES</v>
          </cell>
          <cell r="C377" t="str">
            <v>Pasivos, No Corrientes</v>
          </cell>
          <cell r="D377">
            <v>-18430829310</v>
          </cell>
          <cell r="E377">
            <v>-57703901404</v>
          </cell>
          <cell r="F377">
            <v>-121666460</v>
          </cell>
          <cell r="G377">
            <v>-949972279</v>
          </cell>
          <cell r="H377">
            <v>-233285257</v>
          </cell>
          <cell r="I377">
            <v>0</v>
          </cell>
          <cell r="J377">
            <v>-1098132650429</v>
          </cell>
          <cell r="K377">
            <v>-273164679</v>
          </cell>
          <cell r="L377">
            <v>32000000</v>
          </cell>
          <cell r="M377">
            <v>-1175813469818</v>
          </cell>
          <cell r="O377">
            <v>-1175813470</v>
          </cell>
          <cell r="P377">
            <v>-273165</v>
          </cell>
        </row>
        <row r="378">
          <cell r="B378" t="str">
            <v>OTROS PASIVOS FINANCIEROS, NO CO</v>
          </cell>
          <cell r="C378" t="str">
            <v>Otros Pasivos Financieros, No Corriente</v>
          </cell>
          <cell r="D378">
            <v>-14410757385</v>
          </cell>
          <cell r="E378">
            <v>-40229845198</v>
          </cell>
          <cell r="J378">
            <v>-1070420294661</v>
          </cell>
          <cell r="L378">
            <v>0</v>
          </cell>
          <cell r="M378">
            <v>-1125060897244</v>
          </cell>
          <cell r="O378">
            <v>-1125060897</v>
          </cell>
          <cell r="P378">
            <v>0</v>
          </cell>
        </row>
        <row r="379">
          <cell r="B379">
            <v>2226001000</v>
          </cell>
          <cell r="C379" t="str">
            <v>Obligación  Contrato Derivado no Corriente</v>
          </cell>
          <cell r="J379">
            <v>-5742826452</v>
          </cell>
          <cell r="M379">
            <v>-5742826452</v>
          </cell>
        </row>
        <row r="380">
          <cell r="B380">
            <v>2222001000</v>
          </cell>
          <cell r="C380" t="str">
            <v>Prestamos largo plazo m/n</v>
          </cell>
          <cell r="E380">
            <v>-20000000000</v>
          </cell>
          <cell r="J380">
            <v>-116495194500</v>
          </cell>
          <cell r="M380">
            <v>-136495194500</v>
          </cell>
        </row>
        <row r="381">
          <cell r="B381">
            <v>1370001500</v>
          </cell>
          <cell r="C381" t="str">
            <v>Activación gtos bancarios</v>
          </cell>
          <cell r="J381">
            <v>254754282</v>
          </cell>
          <cell r="M381">
            <v>254754282</v>
          </cell>
        </row>
        <row r="382">
          <cell r="B382">
            <v>2224003700</v>
          </cell>
          <cell r="C382" t="str">
            <v>Prov intereses devengados AFR</v>
          </cell>
          <cell r="D382">
            <v>-88887756</v>
          </cell>
          <cell r="E382">
            <v>-124167586</v>
          </cell>
          <cell r="J382">
            <v>-724235835</v>
          </cell>
          <cell r="M382">
            <v>-937291177</v>
          </cell>
          <cell r="P382">
            <v>0</v>
          </cell>
        </row>
        <row r="383">
          <cell r="B383">
            <v>2220002000</v>
          </cell>
          <cell r="C383" t="str">
            <v>Oblig bonos largo plazo en UF</v>
          </cell>
          <cell r="J383">
            <v>-826287701000</v>
          </cell>
          <cell r="M383">
            <v>-826287701000</v>
          </cell>
          <cell r="P383">
            <v>0</v>
          </cell>
        </row>
        <row r="384">
          <cell r="B384">
            <v>2220003000</v>
          </cell>
          <cell r="C384" t="str">
            <v>Mayor valor bonos</v>
          </cell>
          <cell r="J384">
            <v>-4893552988</v>
          </cell>
          <cell r="M384">
            <v>-4893552988</v>
          </cell>
        </row>
        <row r="385">
          <cell r="B385">
            <v>1370001000</v>
          </cell>
          <cell r="C385" t="str">
            <v>Menor valor bonos</v>
          </cell>
          <cell r="J385">
            <v>3133511784</v>
          </cell>
          <cell r="M385">
            <v>3133511784</v>
          </cell>
        </row>
        <row r="386">
          <cell r="B386">
            <v>2224003200</v>
          </cell>
          <cell r="C386" t="str">
            <v>AFR documentados LP</v>
          </cell>
          <cell r="D386">
            <v>-5524568966</v>
          </cell>
          <cell r="E386">
            <v>-6088714117</v>
          </cell>
          <cell r="J386">
            <v>-48713829102</v>
          </cell>
          <cell r="M386">
            <v>-60327112185</v>
          </cell>
        </row>
        <row r="387">
          <cell r="B387">
            <v>2224009900</v>
          </cell>
          <cell r="C387" t="str">
            <v>Reajuste AFR documentados</v>
          </cell>
          <cell r="D387">
            <v>-8797300663</v>
          </cell>
          <cell r="E387">
            <v>-14016963495</v>
          </cell>
          <cell r="J387">
            <v>-70951220850</v>
          </cell>
          <cell r="M387">
            <v>-93765485008</v>
          </cell>
        </row>
        <row r="388">
          <cell r="B388" t="str">
            <v>PASIVOS POR ARRENDAMIENTOS NO CO</v>
          </cell>
          <cell r="C388" t="str">
            <v>Pasivos por arrendamientos no corrientes</v>
          </cell>
          <cell r="D388">
            <v>-3762447</v>
          </cell>
          <cell r="E388">
            <v>-143605811</v>
          </cell>
          <cell r="F388">
            <v>-121666460</v>
          </cell>
          <cell r="G388">
            <v>-949972279</v>
          </cell>
          <cell r="H388">
            <v>-201285257</v>
          </cell>
          <cell r="I388">
            <v>0</v>
          </cell>
          <cell r="J388">
            <v>-1341886386</v>
          </cell>
          <cell r="K388">
            <v>0</v>
          </cell>
          <cell r="L388">
            <v>0</v>
          </cell>
          <cell r="M388">
            <v>-2762178640</v>
          </cell>
          <cell r="O388">
            <v>-2762179</v>
          </cell>
          <cell r="P388">
            <v>0</v>
          </cell>
        </row>
        <row r="389">
          <cell r="B389">
            <v>2224006000</v>
          </cell>
          <cell r="C389" t="str">
            <v>Deuda por arrendamiento operativo LP</v>
          </cell>
          <cell r="D389">
            <v>-3762447</v>
          </cell>
          <cell r="E389">
            <v>-143605811</v>
          </cell>
          <cell r="F389">
            <v>-121666460</v>
          </cell>
          <cell r="G389">
            <v>-949972279</v>
          </cell>
          <cell r="H389">
            <v>-201285257</v>
          </cell>
          <cell r="I389">
            <v>0</v>
          </cell>
          <cell r="J389">
            <v>-1341886386</v>
          </cell>
          <cell r="K389">
            <v>0</v>
          </cell>
          <cell r="L389">
            <v>0</v>
          </cell>
          <cell r="M389">
            <v>-2762178640</v>
          </cell>
        </row>
        <row r="390">
          <cell r="B390" t="str">
            <v>OTRAS CUENTAS POR PAGAR, NO CORR</v>
          </cell>
          <cell r="C390" t="str">
            <v>Otras cuentas por pagar, no corrientes</v>
          </cell>
          <cell r="D390">
            <v>-286612837</v>
          </cell>
          <cell r="E390">
            <v>-37878980</v>
          </cell>
          <cell r="J390">
            <v>-857379349</v>
          </cell>
          <cell r="M390">
            <v>-1181871166</v>
          </cell>
          <cell r="O390">
            <v>-1181871</v>
          </cell>
          <cell r="P390">
            <v>0</v>
          </cell>
        </row>
        <row r="391">
          <cell r="B391">
            <v>2224001000</v>
          </cell>
          <cell r="C391" t="str">
            <v>AFR devolucion Agua Potable LP</v>
          </cell>
          <cell r="D391">
            <v>-178186499</v>
          </cell>
          <cell r="E391">
            <v>-30819783</v>
          </cell>
          <cell r="J391">
            <v>-737526774</v>
          </cell>
          <cell r="M391">
            <v>-946533056</v>
          </cell>
        </row>
        <row r="392">
          <cell r="B392">
            <v>2225009900</v>
          </cell>
          <cell r="C392" t="str">
            <v>Valoracion m/e proveedores largo plazo</v>
          </cell>
          <cell r="D392">
            <v>-45090168</v>
          </cell>
          <cell r="J392">
            <v>-70902188</v>
          </cell>
          <cell r="M392">
            <v>-115992356</v>
          </cell>
        </row>
        <row r="393">
          <cell r="B393">
            <v>2225003000</v>
          </cell>
          <cell r="C393" t="str">
            <v>Proveedores L.P.</v>
          </cell>
          <cell r="J393">
            <v>-48950387</v>
          </cell>
          <cell r="M393">
            <v>-48950387</v>
          </cell>
          <cell r="P393">
            <v>0</v>
          </cell>
        </row>
        <row r="394">
          <cell r="B394">
            <v>2225002000</v>
          </cell>
          <cell r="C394" t="str">
            <v>Acreedores varios largo plazo</v>
          </cell>
          <cell r="D394">
            <v>-63336170</v>
          </cell>
          <cell r="E394">
            <v>-7059197</v>
          </cell>
          <cell r="M394">
            <v>-70395367</v>
          </cell>
        </row>
        <row r="395">
          <cell r="B395" t="str">
            <v>CUENTAS POR PAGAR  ENTIDADES REL</v>
          </cell>
          <cell r="C395" t="str">
            <v>Cuentas por pagar  Entidades Relacionadas , No Corriente</v>
          </cell>
          <cell r="H395">
            <v>-32000000</v>
          </cell>
          <cell r="L395">
            <v>32000000</v>
          </cell>
          <cell r="M395">
            <v>0</v>
          </cell>
          <cell r="O395">
            <v>0</v>
          </cell>
          <cell r="P395">
            <v>0</v>
          </cell>
        </row>
        <row r="396">
          <cell r="B396">
            <v>2223002000</v>
          </cell>
          <cell r="C396" t="str">
            <v>Prestamos de  Empresa Relacionadas - no corriente</v>
          </cell>
          <cell r="H396">
            <v>-32000000</v>
          </cell>
          <cell r="L396">
            <v>32000000</v>
          </cell>
          <cell r="M396">
            <v>0</v>
          </cell>
        </row>
        <row r="397">
          <cell r="B397" t="str">
            <v>OTRAS PROVISIONES A LARGO PLAZO</v>
          </cell>
          <cell r="C397" t="str">
            <v>Otras provisiones a largo plazo</v>
          </cell>
          <cell r="E397">
            <v>-1823379128</v>
          </cell>
          <cell r="M397">
            <v>-1823379128</v>
          </cell>
          <cell r="O397">
            <v>-1823379</v>
          </cell>
          <cell r="P397">
            <v>0</v>
          </cell>
        </row>
        <row r="398">
          <cell r="B398">
            <v>2230009900</v>
          </cell>
          <cell r="C398" t="str">
            <v>Valorizacion otas provisiones LP</v>
          </cell>
          <cell r="E398">
            <v>-904060375</v>
          </cell>
          <cell r="M398">
            <v>-904060375</v>
          </cell>
        </row>
        <row r="399">
          <cell r="B399">
            <v>2230001500</v>
          </cell>
          <cell r="C399" t="str">
            <v>Otras provisiones  largo plazo</v>
          </cell>
          <cell r="E399">
            <v>-919318753</v>
          </cell>
          <cell r="M399">
            <v>-919318753</v>
          </cell>
        </row>
        <row r="400">
          <cell r="B400" t="str">
            <v>PASIVO POR IMPUESTOS DIFERIDOS</v>
          </cell>
          <cell r="C400" t="str">
            <v>Pasivo por impuestos diferidos</v>
          </cell>
          <cell r="D400">
            <v>-2455026630</v>
          </cell>
          <cell r="E400">
            <v>-12479752873</v>
          </cell>
          <cell r="F400">
            <v>0</v>
          </cell>
          <cell r="G400">
            <v>0</v>
          </cell>
          <cell r="H400">
            <v>0</v>
          </cell>
          <cell r="I400">
            <v>0</v>
          </cell>
          <cell r="J400">
            <v>0</v>
          </cell>
          <cell r="K400">
            <v>-273164679</v>
          </cell>
          <cell r="L400">
            <v>0</v>
          </cell>
          <cell r="M400">
            <v>-15207944182</v>
          </cell>
          <cell r="O400">
            <v>-15207944</v>
          </cell>
          <cell r="P400">
            <v>-273165</v>
          </cell>
        </row>
        <row r="401">
          <cell r="B401" t="str">
            <v>224000100C</v>
          </cell>
          <cell r="C401" t="str">
            <v>Pasivo x impuestos diferidos</v>
          </cell>
          <cell r="D401">
            <v>450153287</v>
          </cell>
          <cell r="E401">
            <v>11820180731</v>
          </cell>
          <cell r="F401">
            <v>58114502</v>
          </cell>
          <cell r="G401">
            <v>314005701</v>
          </cell>
          <cell r="H401">
            <v>180601527</v>
          </cell>
          <cell r="I401">
            <v>0</v>
          </cell>
          <cell r="J401">
            <v>41530643310</v>
          </cell>
          <cell r="L401">
            <v>0</v>
          </cell>
          <cell r="M401">
            <v>54353699058</v>
          </cell>
        </row>
        <row r="402">
          <cell r="B402">
            <v>2240003000</v>
          </cell>
          <cell r="C402" t="str">
            <v>Pasivo impuesto diferidos IFRS 16</v>
          </cell>
          <cell r="D402">
            <v>1975964</v>
          </cell>
          <cell r="E402">
            <v>-151499631</v>
          </cell>
          <cell r="F402">
            <v>-58991750</v>
          </cell>
          <cell r="G402">
            <v>-312580713</v>
          </cell>
          <cell r="H402">
            <v>-130276341</v>
          </cell>
          <cell r="I402">
            <v>0</v>
          </cell>
          <cell r="J402">
            <v>-595142919</v>
          </cell>
          <cell r="L402">
            <v>0</v>
          </cell>
          <cell r="M402">
            <v>-1246515390</v>
          </cell>
          <cell r="P402">
            <v>0</v>
          </cell>
        </row>
        <row r="403">
          <cell r="B403">
            <v>2240001000</v>
          </cell>
          <cell r="C403" t="str">
            <v>Impuesto diferidos por pagar</v>
          </cell>
          <cell r="D403">
            <v>-2907155881</v>
          </cell>
          <cell r="E403">
            <v>-24148433973</v>
          </cell>
          <cell r="F403">
            <v>877248</v>
          </cell>
          <cell r="G403">
            <v>-1424988</v>
          </cell>
          <cell r="H403">
            <v>-50325186</v>
          </cell>
          <cell r="J403">
            <v>-40935500391</v>
          </cell>
          <cell r="K403">
            <v>-273164679</v>
          </cell>
          <cell r="M403">
            <v>-68315127850</v>
          </cell>
        </row>
        <row r="404">
          <cell r="B404" t="str">
            <v>PROVISIONES NO CORRIENTES POR BE</v>
          </cell>
          <cell r="C404" t="str">
            <v>Provisiones no corrientes por beneficios a los empleados</v>
          </cell>
          <cell r="D404">
            <v>-403167731</v>
          </cell>
          <cell r="E404">
            <v>-2268467057</v>
          </cell>
          <cell r="F404">
            <v>0</v>
          </cell>
          <cell r="H404">
            <v>0</v>
          </cell>
          <cell r="J404">
            <v>-19650920166</v>
          </cell>
          <cell r="M404">
            <v>-22322554954</v>
          </cell>
          <cell r="O404">
            <v>-22322555</v>
          </cell>
          <cell r="P404">
            <v>0</v>
          </cell>
        </row>
        <row r="405">
          <cell r="B405">
            <v>2230001100</v>
          </cell>
          <cell r="C405" t="str">
            <v>Prov Indemnización Actuarial No corriente</v>
          </cell>
          <cell r="D405">
            <v>-414451885</v>
          </cell>
          <cell r="E405">
            <v>-2132669860</v>
          </cell>
          <cell r="J405">
            <v>-17119035170</v>
          </cell>
          <cell r="M405">
            <v>-19666156915</v>
          </cell>
          <cell r="P405">
            <v>0</v>
          </cell>
        </row>
        <row r="406">
          <cell r="B406">
            <v>2230001000</v>
          </cell>
          <cell r="C406" t="str">
            <v>Provisiones indemnizacion años largo plazo</v>
          </cell>
          <cell r="D406">
            <v>-11000000</v>
          </cell>
          <cell r="E406">
            <v>-571860008</v>
          </cell>
          <cell r="F406">
            <v>-79679460</v>
          </cell>
          <cell r="H406">
            <v>-62937780</v>
          </cell>
          <cell r="J406">
            <v>-5142206515</v>
          </cell>
          <cell r="M406">
            <v>-5867683763</v>
          </cell>
        </row>
        <row r="407">
          <cell r="B407">
            <v>1324002000</v>
          </cell>
          <cell r="C407" t="str">
            <v>Anticipos fondos de indemnizacion</v>
          </cell>
          <cell r="D407">
            <v>22284154</v>
          </cell>
          <cell r="E407">
            <v>436062811</v>
          </cell>
          <cell r="F407">
            <v>79679460</v>
          </cell>
          <cell r="H407">
            <v>62937780</v>
          </cell>
          <cell r="J407">
            <v>2610321519</v>
          </cell>
          <cell r="M407">
            <v>3211285724</v>
          </cell>
        </row>
        <row r="408">
          <cell r="B408" t="str">
            <v>OTROS PASIVOS NO FINANCIEROS NO</v>
          </cell>
          <cell r="C408" t="str">
            <v>Otros pasivos no financieros no corrientes</v>
          </cell>
          <cell r="D408">
            <v>-871502280</v>
          </cell>
          <cell r="E408">
            <v>-720972357</v>
          </cell>
          <cell r="J408">
            <v>-5862169867</v>
          </cell>
          <cell r="M408">
            <v>-7454644504</v>
          </cell>
          <cell r="O408">
            <v>-7454645</v>
          </cell>
          <cell r="P408">
            <v>0</v>
          </cell>
        </row>
        <row r="409">
          <cell r="B409">
            <v>2280001500</v>
          </cell>
          <cell r="C409" t="str">
            <v>Ing diferidos por inversiones otras sociedades</v>
          </cell>
          <cell r="D409">
            <v>-871502280</v>
          </cell>
          <cell r="E409">
            <v>-720972357</v>
          </cell>
          <cell r="J409">
            <v>-5762702152</v>
          </cell>
          <cell r="M409">
            <v>-7355176789</v>
          </cell>
          <cell r="P409">
            <v>0</v>
          </cell>
        </row>
        <row r="410">
          <cell r="B410">
            <v>2280002000</v>
          </cell>
          <cell r="C410" t="str">
            <v>Ingresos anticipados largo plazo</v>
          </cell>
          <cell r="J410">
            <v>-99467715</v>
          </cell>
          <cell r="M410">
            <v>-99467715</v>
          </cell>
        </row>
        <row r="411">
          <cell r="B411" t="str">
            <v>PATRIMONIO NETO</v>
          </cell>
          <cell r="C411" t="str">
            <v>Patrimonio Neto</v>
          </cell>
          <cell r="D411">
            <v>-70704437217</v>
          </cell>
          <cell r="E411">
            <v>-316415928928</v>
          </cell>
          <cell r="F411">
            <v>-8918200684</v>
          </cell>
          <cell r="G411">
            <v>-4572426665</v>
          </cell>
          <cell r="H411">
            <v>-10871173544</v>
          </cell>
          <cell r="I411">
            <v>-7156587088</v>
          </cell>
          <cell r="J411">
            <v>-886107766999</v>
          </cell>
          <cell r="K411">
            <v>-715849688308</v>
          </cell>
          <cell r="L411">
            <v>862567952533</v>
          </cell>
          <cell r="M411">
            <v>-1158028256900</v>
          </cell>
          <cell r="O411">
            <v>-1158028257</v>
          </cell>
          <cell r="P411">
            <v>-715849688</v>
          </cell>
        </row>
        <row r="412">
          <cell r="B412" t="str">
            <v>PATRIMONIO NETO ATRIBUIBLE A LOS</v>
          </cell>
          <cell r="C412" t="str">
            <v>Patrimonio Neto Atribuible a los Tenedores de Instrumentos d</v>
          </cell>
          <cell r="D412">
            <v>-70704437217</v>
          </cell>
          <cell r="E412">
            <v>-316415928928</v>
          </cell>
          <cell r="F412">
            <v>-8918200684</v>
          </cell>
          <cell r="G412">
            <v>-4572426665</v>
          </cell>
          <cell r="H412">
            <v>-10871173544</v>
          </cell>
          <cell r="I412">
            <v>-7156587088</v>
          </cell>
          <cell r="J412">
            <v>-886107766999</v>
          </cell>
          <cell r="K412">
            <v>-715849688308</v>
          </cell>
          <cell r="L412">
            <v>1304746521125</v>
          </cell>
          <cell r="M412">
            <v>-715849688308</v>
          </cell>
          <cell r="O412">
            <v>-715849688</v>
          </cell>
          <cell r="P412">
            <v>-715849688</v>
          </cell>
        </row>
        <row r="413">
          <cell r="B413" t="str">
            <v>CAPITAL EMITIDO</v>
          </cell>
          <cell r="C413" t="str">
            <v>Capital Emitido</v>
          </cell>
          <cell r="D413">
            <v>-9025832104</v>
          </cell>
          <cell r="E413">
            <v>-153608183051</v>
          </cell>
          <cell r="F413">
            <v>-333787041</v>
          </cell>
          <cell r="G413">
            <v>-506908174</v>
          </cell>
          <cell r="H413">
            <v>-262455762</v>
          </cell>
          <cell r="I413">
            <v>-7971221208</v>
          </cell>
          <cell r="J413">
            <v>-155567353596</v>
          </cell>
          <cell r="K413">
            <v>-468358401796</v>
          </cell>
          <cell r="L413">
            <v>327275740936</v>
          </cell>
          <cell r="M413">
            <v>-468358401796</v>
          </cell>
          <cell r="O413">
            <v>-468358402</v>
          </cell>
          <cell r="P413">
            <v>-468358402</v>
          </cell>
        </row>
        <row r="414">
          <cell r="B414">
            <v>2310001000</v>
          </cell>
          <cell r="C414" t="str">
            <v>Capital, aportes fiscales</v>
          </cell>
          <cell r="D414">
            <v>-9025832104</v>
          </cell>
          <cell r="E414">
            <v>-153608183051</v>
          </cell>
          <cell r="F414">
            <v>-333787041</v>
          </cell>
          <cell r="G414">
            <v>-506908174</v>
          </cell>
          <cell r="H414">
            <v>-262455762</v>
          </cell>
          <cell r="I414">
            <v>-7971221208</v>
          </cell>
          <cell r="J414">
            <v>-155567353596</v>
          </cell>
          <cell r="K414">
            <v>-468358401796</v>
          </cell>
          <cell r="L414">
            <v>327275740936</v>
          </cell>
          <cell r="M414">
            <v>-468358401796</v>
          </cell>
        </row>
        <row r="415">
          <cell r="B415" t="str">
            <v>GANANCIAS (PERDIDAS) ACUMULADAS</v>
          </cell>
          <cell r="C415" t="str">
            <v>Ganancias (perdidas) acumuladas</v>
          </cell>
          <cell r="D415">
            <v>-62432874246</v>
          </cell>
          <cell r="E415">
            <v>-223868171740</v>
          </cell>
          <cell r="F415">
            <v>-8611692841</v>
          </cell>
          <cell r="G415">
            <v>-4106576037</v>
          </cell>
          <cell r="H415">
            <v>-10630167335</v>
          </cell>
          <cell r="I415">
            <v>403918187</v>
          </cell>
          <cell r="J415">
            <v>-573591011868</v>
          </cell>
          <cell r="K415">
            <v>-284759701826</v>
          </cell>
          <cell r="L415">
            <v>882836575880</v>
          </cell>
          <cell r="M415">
            <v>-284759701826</v>
          </cell>
          <cell r="O415">
            <v>-284759702</v>
          </cell>
          <cell r="P415">
            <v>-284759702</v>
          </cell>
        </row>
        <row r="416">
          <cell r="B416">
            <v>2320006000</v>
          </cell>
          <cell r="C416" t="str">
            <v>Aplicacion reserva IFRS filiales</v>
          </cell>
          <cell r="E416">
            <v>-4267843417</v>
          </cell>
          <cell r="J416">
            <v>-53758354008</v>
          </cell>
          <cell r="K416">
            <v>-27240598194</v>
          </cell>
          <cell r="L416">
            <v>58026197425</v>
          </cell>
          <cell r="M416">
            <v>-27240598194</v>
          </cell>
          <cell r="P416">
            <v>-27240598</v>
          </cell>
        </row>
        <row r="417">
          <cell r="B417">
            <v>2330001000</v>
          </cell>
          <cell r="C417" t="str">
            <v>Cambio Tasa ID</v>
          </cell>
          <cell r="K417">
            <v>3411592470</v>
          </cell>
          <cell r="M417">
            <v>3411592470</v>
          </cell>
          <cell r="N417">
            <v>-75989997.759000003</v>
          </cell>
          <cell r="P417">
            <v>3411592</v>
          </cell>
        </row>
        <row r="418">
          <cell r="B418">
            <v>2320004900</v>
          </cell>
          <cell r="C418" t="str">
            <v>Reserva por ajustes varios IFRS</v>
          </cell>
          <cell r="D418">
            <v>1899200057</v>
          </cell>
          <cell r="E418">
            <v>-3364978157</v>
          </cell>
          <cell r="J418">
            <v>-86961797529</v>
          </cell>
          <cell r="K418">
            <v>1473227898</v>
          </cell>
          <cell r="L418">
            <v>88427575629</v>
          </cell>
          <cell r="M418">
            <v>1473227898</v>
          </cell>
          <cell r="N418" t="e">
            <v>#REF!</v>
          </cell>
          <cell r="P418">
            <v>1473228</v>
          </cell>
        </row>
        <row r="419">
          <cell r="B419">
            <v>2320004700</v>
          </cell>
          <cell r="C419" t="str">
            <v>Reserva revalorizacion activo fijo</v>
          </cell>
          <cell r="D419">
            <v>-16099877507</v>
          </cell>
          <cell r="E419">
            <v>-89398569226</v>
          </cell>
          <cell r="G419">
            <v>0</v>
          </cell>
          <cell r="H419">
            <v>0</v>
          </cell>
          <cell r="J419">
            <v>-146708461975</v>
          </cell>
          <cell r="L419">
            <v>252206908708</v>
          </cell>
          <cell r="M419">
            <v>0</v>
          </cell>
          <cell r="N419" t="e">
            <v>#REF!</v>
          </cell>
        </row>
        <row r="420">
          <cell r="B420">
            <v>2320005000</v>
          </cell>
          <cell r="C420" t="str">
            <v>Revalorizacion de Capital</v>
          </cell>
          <cell r="D420">
            <v>-77371150</v>
          </cell>
          <cell r="L420">
            <v>77371150</v>
          </cell>
          <cell r="M420">
            <v>0</v>
          </cell>
          <cell r="P420">
            <v>0</v>
          </cell>
        </row>
        <row r="421">
          <cell r="B421">
            <v>2320005500</v>
          </cell>
          <cell r="C421" t="str">
            <v>Otras Reservas</v>
          </cell>
          <cell r="D421">
            <v>-4699826968</v>
          </cell>
          <cell r="E421">
            <v>-56251065894</v>
          </cell>
          <cell r="F421">
            <v>0</v>
          </cell>
          <cell r="G421">
            <v>0</v>
          </cell>
          <cell r="H421">
            <v>-229912412</v>
          </cell>
          <cell r="J421">
            <v>-108113622413</v>
          </cell>
          <cell r="K421">
            <v>-53634219933</v>
          </cell>
          <cell r="L421">
            <v>169294427687</v>
          </cell>
          <cell r="M421">
            <v>-53634219933</v>
          </cell>
        </row>
        <row r="422">
          <cell r="B422">
            <v>2350001000</v>
          </cell>
          <cell r="C422" t="str">
            <v>Resultados acumulados al inici</v>
          </cell>
          <cell r="D422">
            <v>-40617609658</v>
          </cell>
          <cell r="E422">
            <v>-57169376086</v>
          </cell>
          <cell r="F422">
            <v>-6841553763</v>
          </cell>
          <cell r="G422">
            <v>-3354682864</v>
          </cell>
          <cell r="H422">
            <v>-9554236436</v>
          </cell>
          <cell r="I422">
            <v>165324209</v>
          </cell>
          <cell r="J422">
            <v>-84658336596</v>
          </cell>
          <cell r="K422">
            <v>-163533346019</v>
          </cell>
          <cell r="L422">
            <v>202030471194</v>
          </cell>
          <cell r="M422">
            <v>-163533346019</v>
          </cell>
          <cell r="N422">
            <v>-78875009423</v>
          </cell>
        </row>
        <row r="423">
          <cell r="B423">
            <v>2350002000</v>
          </cell>
          <cell r="C423" t="str">
            <v>Utilidad (pérdida)del ejercicio</v>
          </cell>
          <cell r="D423">
            <v>-4053412886</v>
          </cell>
          <cell r="E423">
            <v>-19166198514</v>
          </cell>
          <cell r="F423">
            <v>-2528770112</v>
          </cell>
          <cell r="G423">
            <v>-1074133104</v>
          </cell>
          <cell r="H423">
            <v>-1208597839</v>
          </cell>
          <cell r="I423">
            <v>238593978</v>
          </cell>
          <cell r="J423">
            <v>-133390420546</v>
          </cell>
          <cell r="K423">
            <v>-65277258048</v>
          </cell>
          <cell r="L423">
            <v>161182939023</v>
          </cell>
          <cell r="M423">
            <v>-65277258048</v>
          </cell>
        </row>
        <row r="424">
          <cell r="B424">
            <v>2360001000</v>
          </cell>
          <cell r="C424" t="str">
            <v>Dividendos provisorios</v>
          </cell>
          <cell r="D424">
            <v>1216023866</v>
          </cell>
          <cell r="E424">
            <v>5749859554</v>
          </cell>
          <cell r="F424">
            <v>758631034</v>
          </cell>
          <cell r="G424">
            <v>322239931</v>
          </cell>
          <cell r="H424">
            <v>362579352</v>
          </cell>
          <cell r="J424">
            <v>39999981199</v>
          </cell>
          <cell r="K424">
            <v>20040900000</v>
          </cell>
          <cell r="L424">
            <v>-48409314936</v>
          </cell>
          <cell r="M424">
            <v>20040900000</v>
          </cell>
        </row>
        <row r="425">
          <cell r="B425" t="str">
            <v>PRIMAS DE EMISION</v>
          </cell>
          <cell r="C425" t="str">
            <v>Primas de emision</v>
          </cell>
          <cell r="J425">
            <v>-164064038163</v>
          </cell>
          <cell r="L425">
            <v>164064038163</v>
          </cell>
          <cell r="M425">
            <v>0</v>
          </cell>
          <cell r="O425">
            <v>0</v>
          </cell>
          <cell r="P425">
            <v>0</v>
          </cell>
        </row>
        <row r="426">
          <cell r="B426">
            <v>2310002000</v>
          </cell>
          <cell r="C426" t="str">
            <v>Sobreprecio venta acciones propias</v>
          </cell>
          <cell r="J426">
            <v>-164064038163</v>
          </cell>
          <cell r="L426">
            <v>164064038163</v>
          </cell>
          <cell r="M426">
            <v>0</v>
          </cell>
        </row>
        <row r="427">
          <cell r="B427" t="str">
            <v>OTRAS PARTICIPACIONES EN EL PATR</v>
          </cell>
          <cell r="C427" t="str">
            <v>Otras participaciones en el patrimonio</v>
          </cell>
          <cell r="D427">
            <v>754269133</v>
          </cell>
          <cell r="E427">
            <v>61060425863</v>
          </cell>
          <cell r="F427">
            <v>27279198</v>
          </cell>
          <cell r="G427">
            <v>41057546</v>
          </cell>
          <cell r="H427">
            <v>21449553</v>
          </cell>
          <cell r="I427">
            <v>410715933</v>
          </cell>
          <cell r="J427">
            <v>5965550209</v>
          </cell>
          <cell r="K427">
            <v>37268415314</v>
          </cell>
          <cell r="L427">
            <v>-68280747435</v>
          </cell>
          <cell r="M427">
            <v>37268415314</v>
          </cell>
          <cell r="O427">
            <v>37268415</v>
          </cell>
          <cell r="P427">
            <v>37268415</v>
          </cell>
        </row>
        <row r="428">
          <cell r="B428">
            <v>2320004500</v>
          </cell>
          <cell r="C428" t="str">
            <v>Combinacion de negocio</v>
          </cell>
          <cell r="D428">
            <v>16620779</v>
          </cell>
          <cell r="E428">
            <v>48506589048</v>
          </cell>
          <cell r="G428">
            <v>-370210</v>
          </cell>
          <cell r="I428">
            <v>410715933</v>
          </cell>
          <cell r="J428">
            <v>-6748402472</v>
          </cell>
          <cell r="K428">
            <v>-3372540686</v>
          </cell>
          <cell r="L428">
            <v>-42185153078</v>
          </cell>
          <cell r="M428">
            <v>-3372540686</v>
          </cell>
          <cell r="Q428" t="e">
            <v>#REF!</v>
          </cell>
          <cell r="R428" t="e">
            <v>#REF!</v>
          </cell>
        </row>
        <row r="429">
          <cell r="B429">
            <v>2320002000</v>
          </cell>
          <cell r="C429" t="str">
            <v>Reserva capital propio art.41</v>
          </cell>
          <cell r="D429">
            <v>737648354</v>
          </cell>
          <cell r="E429">
            <v>12553836815</v>
          </cell>
          <cell r="F429">
            <v>27279198</v>
          </cell>
          <cell r="G429">
            <v>41427756</v>
          </cell>
          <cell r="H429">
            <v>21449553</v>
          </cell>
          <cell r="J429">
            <v>12713952681</v>
          </cell>
          <cell r="K429">
            <v>40640956000</v>
          </cell>
          <cell r="L429">
            <v>-26095594357</v>
          </cell>
          <cell r="M429">
            <v>40640956000</v>
          </cell>
        </row>
        <row r="430">
          <cell r="B430" t="str">
            <v>OTRAS RESERVAS</v>
          </cell>
          <cell r="C430" t="str">
            <v>Otras Reservas</v>
          </cell>
          <cell r="J430">
            <v>1149086419</v>
          </cell>
          <cell r="L430">
            <v>-1149086419</v>
          </cell>
          <cell r="M430">
            <v>0</v>
          </cell>
          <cell r="O430">
            <v>0</v>
          </cell>
          <cell r="P430">
            <v>0</v>
          </cell>
        </row>
        <row r="431">
          <cell r="B431">
            <v>2320007000</v>
          </cell>
          <cell r="C431" t="str">
            <v>Otras Reservas Cobertura</v>
          </cell>
          <cell r="J431">
            <v>1149086419</v>
          </cell>
          <cell r="L431">
            <v>-1149086419</v>
          </cell>
          <cell r="M431">
            <v>0</v>
          </cell>
        </row>
        <row r="432">
          <cell r="B432" t="str">
            <v>PARTICIPACIONES NO CONTROLADORAS</v>
          </cell>
          <cell r="C432" t="str">
            <v>Participaciones no controladoras</v>
          </cell>
          <cell r="L432">
            <v>-442178568592</v>
          </cell>
          <cell r="M432">
            <v>-442178568592</v>
          </cell>
          <cell r="O432">
            <v>-442178569</v>
          </cell>
          <cell r="P432">
            <v>0</v>
          </cell>
        </row>
        <row r="433">
          <cell r="B433">
            <v>2290001000</v>
          </cell>
          <cell r="C433" t="str">
            <v>Interes Minoritario</v>
          </cell>
          <cell r="L433">
            <v>-442178568592</v>
          </cell>
          <cell r="M433">
            <v>-442178568592</v>
          </cell>
        </row>
        <row r="436">
          <cell r="K436" t="str">
            <v>Control minoritarios</v>
          </cell>
          <cell r="L436">
            <v>0.49897659999999999</v>
          </cell>
          <cell r="M436" t="str">
            <v>Interes minoritario</v>
          </cell>
          <cell r="N436" t="str">
            <v>Aguas Andinas</v>
          </cell>
        </row>
        <row r="437">
          <cell r="K437" t="str">
            <v>Patrimonio AA</v>
          </cell>
          <cell r="L437">
            <v>-886107766999</v>
          </cell>
          <cell r="M437">
            <v>-442147040810.75323</v>
          </cell>
          <cell r="N437">
            <v>-31468385</v>
          </cell>
          <cell r="O437">
            <v>-442178509195.75323</v>
          </cell>
          <cell r="P437">
            <v>59396.246765136719</v>
          </cell>
        </row>
        <row r="438">
          <cell r="K438" t="str">
            <v>Resultado AA</v>
          </cell>
          <cell r="L438">
            <v>133390420546</v>
          </cell>
          <cell r="M438">
            <v>66558698516.61322</v>
          </cell>
          <cell r="N438">
            <v>1895042</v>
          </cell>
          <cell r="O438">
            <v>66560593558.61322</v>
          </cell>
          <cell r="P438">
            <v>-209.38677978515625</v>
          </cell>
        </row>
        <row r="441">
          <cell r="L441">
            <v>0.50102340000000001</v>
          </cell>
        </row>
        <row r="442">
          <cell r="J442">
            <v>380191582784</v>
          </cell>
          <cell r="K442">
            <v>715309148254</v>
          </cell>
          <cell r="L442">
            <v>0.49897659999999999</v>
          </cell>
        </row>
        <row r="443">
          <cell r="J443">
            <v>0.16533071928218079</v>
          </cell>
          <cell r="K443">
            <v>0.99751785022717887</v>
          </cell>
          <cell r="L443">
            <v>1</v>
          </cell>
        </row>
      </sheetData>
      <sheetData sheetId="1"/>
      <sheetData sheetId="2">
        <row r="1">
          <cell r="B1" t="str">
            <v>Posición</v>
          </cell>
          <cell r="C1" t="str">
            <v/>
          </cell>
          <cell r="D1" t="str">
            <v>Manquehue S.A.
12/2024</v>
          </cell>
          <cell r="E1" t="str">
            <v>Cordillera S.A.
12/2024</v>
          </cell>
          <cell r="F1" t="str">
            <v>Ecoriles S.A.
12/2024</v>
          </cell>
          <cell r="G1" t="str">
            <v>Gestión y Servicios S.A.
12/2024</v>
          </cell>
          <cell r="H1" t="str">
            <v>Anam S.A.
12/2024</v>
          </cell>
          <cell r="I1" t="str">
            <v>Aguas del  Maipo S.A.
12/2024</v>
          </cell>
          <cell r="J1" t="str">
            <v>Andinas S.A.
12/2024</v>
          </cell>
          <cell r="K1" t="str">
            <v>Iam S.A.
12/2024</v>
          </cell>
          <cell r="L1" t="str">
            <v>Ajustes Consolidación
12/2024</v>
          </cell>
          <cell r="M1" t="str">
            <v>Consolidado
12/2024</v>
          </cell>
          <cell r="O1" t="str">
            <v>IAM ©
M$</v>
          </cell>
        </row>
        <row r="2">
          <cell r="B2" t="str">
            <v>E1BALFECU</v>
          </cell>
          <cell r="C2" t="str">
            <v>BALANCE FECU</v>
          </cell>
          <cell r="D2">
            <v>0</v>
          </cell>
          <cell r="E2">
            <v>0</v>
          </cell>
          <cell r="F2">
            <v>0</v>
          </cell>
          <cell r="G2">
            <v>0</v>
          </cell>
          <cell r="H2">
            <v>0</v>
          </cell>
          <cell r="I2">
            <v>0</v>
          </cell>
          <cell r="J2">
            <v>0</v>
          </cell>
          <cell r="K2">
            <v>0</v>
          </cell>
          <cell r="L2">
            <v>0</v>
          </cell>
          <cell r="M2">
            <v>0</v>
          </cell>
          <cell r="O2">
            <v>3290770798</v>
          </cell>
        </row>
        <row r="3">
          <cell r="B3" t="str">
            <v>ACTIVOS</v>
          </cell>
          <cell r="C3" t="str">
            <v>Activos</v>
          </cell>
          <cell r="D3">
            <v>148683288092</v>
          </cell>
          <cell r="E3">
            <v>640630410221</v>
          </cell>
          <cell r="F3">
            <v>12803606889</v>
          </cell>
          <cell r="G3">
            <v>11524103225</v>
          </cell>
          <cell r="H3">
            <v>15442926164</v>
          </cell>
          <cell r="I3">
            <v>12562564855</v>
          </cell>
          <cell r="J3">
            <v>2841459115431</v>
          </cell>
          <cell r="K3">
            <v>939281429644</v>
          </cell>
          <cell r="L3">
            <v>-1331616646187</v>
          </cell>
          <cell r="M3">
            <v>3290770798334</v>
          </cell>
          <cell r="N3">
            <v>0</v>
          </cell>
          <cell r="O3">
            <v>3290770798</v>
          </cell>
        </row>
        <row r="4">
          <cell r="B4" t="str">
            <v>ACTIVOS, CORRIENTE</v>
          </cell>
          <cell r="C4" t="str">
            <v>Activos, Corriente</v>
          </cell>
          <cell r="D4">
            <v>6839993927</v>
          </cell>
          <cell r="E4">
            <v>24680613555</v>
          </cell>
          <cell r="F4">
            <v>11402995914</v>
          </cell>
          <cell r="G4">
            <v>7474694715</v>
          </cell>
          <cell r="H4">
            <v>8738755419</v>
          </cell>
          <cell r="I4">
            <v>1507288508</v>
          </cell>
          <cell r="J4">
            <v>274983322908</v>
          </cell>
          <cell r="K4">
            <v>20553060092</v>
          </cell>
          <cell r="L4">
            <v>-66239592108</v>
          </cell>
          <cell r="M4">
            <v>289941132930</v>
          </cell>
          <cell r="N4">
            <v>0</v>
          </cell>
          <cell r="O4">
            <v>289941133</v>
          </cell>
        </row>
        <row r="5">
          <cell r="B5" t="str">
            <v>ACTIVOS CORRIENTES EN OPERACION</v>
          </cell>
          <cell r="C5" t="str">
            <v>Activos Corrientes en Operacion</v>
          </cell>
          <cell r="D5">
            <v>6839993927</v>
          </cell>
          <cell r="E5">
            <v>24680613555</v>
          </cell>
          <cell r="F5">
            <v>11402995914</v>
          </cell>
          <cell r="G5">
            <v>7474694715</v>
          </cell>
          <cell r="H5">
            <v>8738755419</v>
          </cell>
          <cell r="I5">
            <v>1507288508</v>
          </cell>
          <cell r="J5">
            <v>274983322908</v>
          </cell>
          <cell r="K5">
            <v>20553060092</v>
          </cell>
          <cell r="L5">
            <v>-66239592108</v>
          </cell>
          <cell r="M5">
            <v>289941132930</v>
          </cell>
          <cell r="N5">
            <v>0</v>
          </cell>
          <cell r="O5">
            <v>289941133</v>
          </cell>
        </row>
        <row r="6">
          <cell r="B6" t="str">
            <v>EFECTIVO Y EQUIVALENTES AL</v>
          </cell>
          <cell r="C6" t="str">
            <v>Efectivo y Equivalentes al Efectivo</v>
          </cell>
          <cell r="D6">
            <v>764900105</v>
          </cell>
          <cell r="E6">
            <v>1442171035</v>
          </cell>
          <cell r="F6">
            <v>4383264045</v>
          </cell>
          <cell r="G6">
            <v>1154057462</v>
          </cell>
          <cell r="H6">
            <v>1751712489</v>
          </cell>
          <cell r="I6">
            <v>10282169</v>
          </cell>
          <cell r="J6">
            <v>99252043352</v>
          </cell>
          <cell r="K6">
            <v>1232444493</v>
          </cell>
          <cell r="M6">
            <v>109990875150</v>
          </cell>
          <cell r="N6">
            <v>0</v>
          </cell>
          <cell r="O6">
            <v>109990875</v>
          </cell>
        </row>
        <row r="7">
          <cell r="B7" t="str">
            <v>1110001J20</v>
          </cell>
          <cell r="C7" t="str">
            <v>Banco Chile (cargos esperados)</v>
          </cell>
          <cell r="F7">
            <v>5600</v>
          </cell>
          <cell r="M7">
            <v>5600</v>
          </cell>
          <cell r="N7">
            <v>0</v>
          </cell>
        </row>
        <row r="8">
          <cell r="B8" t="str">
            <v>1110016322</v>
          </cell>
          <cell r="C8" t="str">
            <v>0163 - Banco BCI - USD (transferencias emitidas)</v>
          </cell>
          <cell r="J8">
            <v>-9810405</v>
          </cell>
          <cell r="M8">
            <v>-9810405</v>
          </cell>
          <cell r="N8">
            <v>0</v>
          </cell>
        </row>
        <row r="9">
          <cell r="B9" t="str">
            <v>1110001G20</v>
          </cell>
          <cell r="C9" t="str">
            <v>Banco Chile - cargos esperados</v>
          </cell>
          <cell r="G9">
            <v>772855</v>
          </cell>
          <cell r="M9">
            <v>772855</v>
          </cell>
          <cell r="N9">
            <v>0</v>
          </cell>
        </row>
        <row r="10">
          <cell r="B10" t="str">
            <v>1110504660</v>
          </cell>
          <cell r="C10" t="str">
            <v>5046 - BBVA (depósitos por aclarar)</v>
          </cell>
          <cell r="J10">
            <v>-1537620</v>
          </cell>
          <cell r="M10">
            <v>-1537620</v>
          </cell>
          <cell r="N10">
            <v>0</v>
          </cell>
        </row>
        <row r="11">
          <cell r="B11" t="str">
            <v>1110001360</v>
          </cell>
          <cell r="C11" t="str">
            <v>Banco Chile  PAC (depositos por aclarar)</v>
          </cell>
          <cell r="J11">
            <v>-208185163</v>
          </cell>
          <cell r="M11">
            <v>-208185163</v>
          </cell>
          <cell r="N11">
            <v>0</v>
          </cell>
        </row>
        <row r="12">
          <cell r="B12" t="str">
            <v>1110001H60</v>
          </cell>
          <cell r="C12" t="str">
            <v>Banco Chile - depósitos por aclarar</v>
          </cell>
          <cell r="I12">
            <v>-7936836</v>
          </cell>
          <cell r="M12">
            <v>-7936836</v>
          </cell>
          <cell r="N12">
            <v>0</v>
          </cell>
        </row>
        <row r="13">
          <cell r="B13" t="str">
            <v>1110135A00</v>
          </cell>
          <cell r="C13" t="str">
            <v>135A - Santander Santiago USD</v>
          </cell>
          <cell r="E13">
            <v>-2820</v>
          </cell>
          <cell r="M13">
            <v>-2820</v>
          </cell>
          <cell r="N13">
            <v>0</v>
          </cell>
        </row>
        <row r="14">
          <cell r="B14" t="str">
            <v>1110139A80</v>
          </cell>
          <cell r="C14" t="str">
            <v>139A - Banco ITAU (cargos por aclarar)</v>
          </cell>
          <cell r="E14">
            <v>1426070</v>
          </cell>
          <cell r="M14">
            <v>1426070</v>
          </cell>
          <cell r="N14">
            <v>0</v>
          </cell>
        </row>
        <row r="15">
          <cell r="B15" t="str">
            <v>1110016341</v>
          </cell>
          <cell r="C15" t="str">
            <v>0163 - Banco BCI - USD (depósitos propios)</v>
          </cell>
          <cell r="J15">
            <v>-14260933</v>
          </cell>
          <cell r="M15">
            <v>-14260933</v>
          </cell>
          <cell r="N15">
            <v>0</v>
          </cell>
        </row>
        <row r="16">
          <cell r="B16" t="str">
            <v>1110016300</v>
          </cell>
          <cell r="C16" t="str">
            <v>0163 - Banco BCI Disponible</v>
          </cell>
          <cell r="J16">
            <v>148341081</v>
          </cell>
          <cell r="M16">
            <v>148341081</v>
          </cell>
          <cell r="N16">
            <v>0</v>
          </cell>
        </row>
        <row r="17">
          <cell r="B17" t="str">
            <v>1110016200</v>
          </cell>
          <cell r="C17" t="str">
            <v>0162 - Banco BCI Disponible</v>
          </cell>
          <cell r="J17">
            <v>59858154</v>
          </cell>
          <cell r="M17">
            <v>59858154</v>
          </cell>
          <cell r="N17">
            <v>0</v>
          </cell>
        </row>
        <row r="18">
          <cell r="B18" t="str">
            <v>1110999999</v>
          </cell>
          <cell r="C18" t="str">
            <v>Valoracion m/e banco</v>
          </cell>
          <cell r="E18">
            <v>2820</v>
          </cell>
          <cell r="G18">
            <v>-5691160</v>
          </cell>
          <cell r="J18">
            <v>-35362682</v>
          </cell>
          <cell r="M18">
            <v>-41051022</v>
          </cell>
          <cell r="N18">
            <v>0</v>
          </cell>
        </row>
        <row r="19">
          <cell r="B19" t="str">
            <v>1110012A41</v>
          </cell>
          <cell r="C19" t="str">
            <v>012A - Baanco Estado (depósitos propios)</v>
          </cell>
          <cell r="E19">
            <v>-1370899</v>
          </cell>
          <cell r="M19">
            <v>-1370899</v>
          </cell>
          <cell r="N19">
            <v>0</v>
          </cell>
        </row>
        <row r="20">
          <cell r="B20" t="str">
            <v>1110012A00</v>
          </cell>
          <cell r="C20" t="str">
            <v>0121 - Banco Estado  (Disponible)</v>
          </cell>
          <cell r="E20">
            <v>62931239</v>
          </cell>
          <cell r="M20">
            <v>62931239</v>
          </cell>
          <cell r="N20">
            <v>0</v>
          </cell>
        </row>
        <row r="21">
          <cell r="B21" t="str">
            <v>1110012Q00</v>
          </cell>
          <cell r="C21" t="str">
            <v>012Q - Banco Estado  (Disponible)</v>
          </cell>
          <cell r="D21">
            <v>20541016</v>
          </cell>
          <cell r="M21">
            <v>20541016</v>
          </cell>
          <cell r="N21">
            <v>0</v>
          </cell>
        </row>
        <row r="22">
          <cell r="B22" t="str">
            <v>1110039Q41</v>
          </cell>
          <cell r="C22" t="str">
            <v>039Q - BOSTON PAC (Depósitos Propios)</v>
          </cell>
          <cell r="D22">
            <v>14465879</v>
          </cell>
          <cell r="M22">
            <v>14465879</v>
          </cell>
          <cell r="N22">
            <v>0</v>
          </cell>
        </row>
        <row r="23">
          <cell r="B23" t="str">
            <v>1110139A00</v>
          </cell>
          <cell r="C23" t="str">
            <v>139A - Banco Itau Disponible</v>
          </cell>
          <cell r="E23">
            <v>57271660</v>
          </cell>
          <cell r="M23">
            <v>57271660</v>
          </cell>
          <cell r="N23">
            <v>0</v>
          </cell>
        </row>
        <row r="24">
          <cell r="B24" t="str">
            <v>1110139A41</v>
          </cell>
          <cell r="C24" t="str">
            <v>139A - Banco Itau (depósitos propios)</v>
          </cell>
          <cell r="E24">
            <v>-45403851</v>
          </cell>
          <cell r="M24">
            <v>-45403851</v>
          </cell>
          <cell r="N24">
            <v>0</v>
          </cell>
        </row>
        <row r="25">
          <cell r="B25" t="str">
            <v>1110504600</v>
          </cell>
          <cell r="C25" t="str">
            <v>5046 - BBVA Disponible</v>
          </cell>
          <cell r="J25">
            <v>744635</v>
          </cell>
          <cell r="M25">
            <v>744635</v>
          </cell>
          <cell r="N25">
            <v>0</v>
          </cell>
        </row>
        <row r="26">
          <cell r="B26" t="str">
            <v>1110001B60</v>
          </cell>
          <cell r="C26" t="str">
            <v>Banco Chile (depositos por aclarar)</v>
          </cell>
          <cell r="E26">
            <v>-2677560</v>
          </cell>
          <cell r="M26">
            <v>-2677560</v>
          </cell>
          <cell r="N26">
            <v>0</v>
          </cell>
        </row>
        <row r="27">
          <cell r="B27" t="str">
            <v>1110001P60</v>
          </cell>
          <cell r="C27" t="str">
            <v>Banco Chile (depositos por aclarar)</v>
          </cell>
          <cell r="D27">
            <v>-53473259</v>
          </cell>
          <cell r="M27">
            <v>-53473259</v>
          </cell>
          <cell r="N27">
            <v>0</v>
          </cell>
        </row>
        <row r="28">
          <cell r="B28" t="str">
            <v>1110016I00</v>
          </cell>
          <cell r="C28" t="str">
            <v>016I - Banco BCI</v>
          </cell>
          <cell r="G28">
            <v>14570664</v>
          </cell>
          <cell r="M28">
            <v>14570664</v>
          </cell>
          <cell r="N28">
            <v>0</v>
          </cell>
        </row>
        <row r="29">
          <cell r="B29" t="str">
            <v>1110001J60</v>
          </cell>
          <cell r="C29" t="str">
            <v>Banco Chile (depositos por aclarar)</v>
          </cell>
          <cell r="F29">
            <v>-7163637</v>
          </cell>
          <cell r="M29">
            <v>-7163637</v>
          </cell>
          <cell r="N29">
            <v>0</v>
          </cell>
        </row>
        <row r="30">
          <cell r="B30" t="str">
            <v>1110001M60</v>
          </cell>
          <cell r="C30" t="str">
            <v>Banco Chile (depositos por aclarar)</v>
          </cell>
          <cell r="H30">
            <v>-21491460</v>
          </cell>
          <cell r="M30">
            <v>-21491460</v>
          </cell>
          <cell r="N30">
            <v>0</v>
          </cell>
        </row>
        <row r="31">
          <cell r="B31" t="str">
            <v>1110016G00</v>
          </cell>
          <cell r="C31" t="str">
            <v>Banco Credito e inversiones</v>
          </cell>
          <cell r="G31">
            <v>24351377</v>
          </cell>
          <cell r="M31">
            <v>24351377</v>
          </cell>
          <cell r="N31">
            <v>0</v>
          </cell>
        </row>
        <row r="32">
          <cell r="B32" t="str">
            <v>1110001J41</v>
          </cell>
          <cell r="C32" t="str">
            <v>Banco Chile (depósitos propios)</v>
          </cell>
          <cell r="F32">
            <v>-395940</v>
          </cell>
          <cell r="M32">
            <v>-395940</v>
          </cell>
          <cell r="N32">
            <v>0</v>
          </cell>
        </row>
        <row r="33">
          <cell r="B33" t="str">
            <v>1110049141</v>
          </cell>
          <cell r="C33" t="str">
            <v>0491 - security pac (depósitos propios)</v>
          </cell>
          <cell r="J33">
            <v>-672066</v>
          </cell>
          <cell r="M33">
            <v>-672066</v>
          </cell>
          <cell r="N33">
            <v>0</v>
          </cell>
        </row>
        <row r="34">
          <cell r="B34" t="str">
            <v>1110001M41</v>
          </cell>
          <cell r="C34" t="str">
            <v>Banco Chile (depósitos propios)</v>
          </cell>
          <cell r="H34">
            <v>-2885200</v>
          </cell>
          <cell r="M34">
            <v>-2885200</v>
          </cell>
          <cell r="N34">
            <v>0</v>
          </cell>
        </row>
        <row r="35">
          <cell r="B35" t="str">
            <v>1110001M80</v>
          </cell>
          <cell r="C35" t="str">
            <v>Banco  Chile (cargos por aclarar)</v>
          </cell>
          <cell r="H35">
            <v>611770</v>
          </cell>
          <cell r="M35">
            <v>611770</v>
          </cell>
          <cell r="N35">
            <v>0</v>
          </cell>
        </row>
        <row r="36">
          <cell r="B36" t="str">
            <v>1110001J00</v>
          </cell>
          <cell r="C36" t="str">
            <v>Banco Chile  -  Cartola</v>
          </cell>
          <cell r="F36">
            <v>26654983</v>
          </cell>
          <cell r="M36">
            <v>26654983</v>
          </cell>
          <cell r="N36">
            <v>0</v>
          </cell>
        </row>
        <row r="37">
          <cell r="B37" t="str">
            <v>1110001M00</v>
          </cell>
          <cell r="C37" t="str">
            <v>Banco Chile  -  Cartola</v>
          </cell>
          <cell r="H37">
            <v>22745734</v>
          </cell>
          <cell r="M37">
            <v>22745734</v>
          </cell>
          <cell r="N37">
            <v>0</v>
          </cell>
        </row>
        <row r="38">
          <cell r="B38" t="str">
            <v>1110001G60</v>
          </cell>
          <cell r="C38" t="str">
            <v>Banco Chile - depositos por aclarar</v>
          </cell>
          <cell r="G38">
            <v>-3763851</v>
          </cell>
          <cell r="M38">
            <v>-3763851</v>
          </cell>
          <cell r="N38">
            <v>0</v>
          </cell>
        </row>
        <row r="39">
          <cell r="B39" t="str">
            <v>1110001H00</v>
          </cell>
          <cell r="C39" t="str">
            <v>Banco Chile - disponible</v>
          </cell>
          <cell r="I39">
            <v>18219005</v>
          </cell>
          <cell r="M39">
            <v>18219005</v>
          </cell>
          <cell r="N39">
            <v>0</v>
          </cell>
        </row>
        <row r="40">
          <cell r="B40" t="str">
            <v>1110001G00</v>
          </cell>
          <cell r="C40" t="str">
            <v>Banco Chile - disponible</v>
          </cell>
          <cell r="G40">
            <v>48232024</v>
          </cell>
          <cell r="M40">
            <v>48232024</v>
          </cell>
          <cell r="N40">
            <v>0</v>
          </cell>
        </row>
        <row r="41">
          <cell r="B41" t="str">
            <v>1110507141</v>
          </cell>
          <cell r="C41" t="str">
            <v>5071 - del desarrollo-pac (depósitos propios)</v>
          </cell>
          <cell r="J41">
            <v>-66558209</v>
          </cell>
          <cell r="M41">
            <v>-66558209</v>
          </cell>
          <cell r="N41">
            <v>0</v>
          </cell>
        </row>
        <row r="42">
          <cell r="B42" t="str">
            <v>1110001Q22</v>
          </cell>
          <cell r="C42" t="str">
            <v>Bco  CHILE (Transferencias)</v>
          </cell>
          <cell r="D42">
            <v>-17980109</v>
          </cell>
          <cell r="M42">
            <v>-17980109</v>
          </cell>
          <cell r="N42">
            <v>0</v>
          </cell>
        </row>
        <row r="43">
          <cell r="B43" t="str">
            <v>1110039180</v>
          </cell>
          <cell r="C43" t="str">
            <v xml:space="preserve"> Itaú pac (cargos por aclarar)</v>
          </cell>
          <cell r="J43">
            <v>3803229</v>
          </cell>
          <cell r="M43">
            <v>3803229</v>
          </cell>
          <cell r="N43">
            <v>0</v>
          </cell>
        </row>
        <row r="44">
          <cell r="B44" t="str">
            <v>1120003000</v>
          </cell>
          <cell r="C44" t="str">
            <v>Intereses devengados menor 90 dias</v>
          </cell>
          <cell r="E44">
            <v>174293</v>
          </cell>
          <cell r="F44">
            <v>5016667</v>
          </cell>
          <cell r="G44">
            <v>562800</v>
          </cell>
          <cell r="H44">
            <v>0</v>
          </cell>
          <cell r="J44">
            <v>304088368</v>
          </cell>
          <cell r="K44">
            <v>0</v>
          </cell>
          <cell r="M44">
            <v>309842128</v>
          </cell>
          <cell r="N44">
            <v>0</v>
          </cell>
        </row>
        <row r="45">
          <cell r="B45" t="str">
            <v>1120001000</v>
          </cell>
          <cell r="C45" t="str">
            <v>Dep.plazo menor de  90 dias</v>
          </cell>
          <cell r="D45">
            <v>0</v>
          </cell>
          <cell r="E45">
            <v>152000000</v>
          </cell>
          <cell r="F45">
            <v>2500000000</v>
          </cell>
          <cell r="G45">
            <v>1005000000</v>
          </cell>
          <cell r="H45">
            <v>0</v>
          </cell>
          <cell r="J45">
            <v>87525000000</v>
          </cell>
          <cell r="K45">
            <v>900000000</v>
          </cell>
          <cell r="M45">
            <v>92082000000</v>
          </cell>
          <cell r="N45">
            <v>0</v>
          </cell>
        </row>
        <row r="46">
          <cell r="B46" t="str">
            <v>1120004000</v>
          </cell>
          <cell r="C46" t="str">
            <v>Inversiones en fondos mutuos</v>
          </cell>
          <cell r="D46">
            <v>304000000</v>
          </cell>
          <cell r="E46">
            <v>530000000</v>
          </cell>
          <cell r="F46">
            <v>1850000000</v>
          </cell>
          <cell r="G46">
            <v>0</v>
          </cell>
          <cell r="H46">
            <v>1740000000</v>
          </cell>
          <cell r="J46">
            <v>1144000000</v>
          </cell>
          <cell r="M46">
            <v>5568000000</v>
          </cell>
          <cell r="N46">
            <v>0</v>
          </cell>
        </row>
        <row r="47">
          <cell r="B47" t="str">
            <v>1120004300</v>
          </cell>
          <cell r="C47" t="str">
            <v>Int.devengados fondo mutuos</v>
          </cell>
          <cell r="D47">
            <v>38380</v>
          </cell>
          <cell r="E47">
            <v>71233</v>
          </cell>
          <cell r="F47">
            <v>252833</v>
          </cell>
          <cell r="G47">
            <v>0</v>
          </cell>
          <cell r="H47">
            <v>237800</v>
          </cell>
          <cell r="J47">
            <v>158317</v>
          </cell>
          <cell r="M47">
            <v>758563</v>
          </cell>
          <cell r="N47">
            <v>0</v>
          </cell>
        </row>
        <row r="48">
          <cell r="B48" t="str">
            <v>1110037I00</v>
          </cell>
          <cell r="C48" t="str">
            <v>037I - Santander Santiago</v>
          </cell>
          <cell r="K48">
            <v>239501</v>
          </cell>
          <cell r="M48">
            <v>239501</v>
          </cell>
          <cell r="N48">
            <v>0</v>
          </cell>
        </row>
        <row r="49">
          <cell r="B49" t="str">
            <v>1110039141</v>
          </cell>
          <cell r="C49" t="str">
            <v xml:space="preserve"> Itaú pac (depósitos propios)</v>
          </cell>
          <cell r="J49">
            <v>-21484213</v>
          </cell>
          <cell r="M49">
            <v>-21484213</v>
          </cell>
          <cell r="N49">
            <v>0</v>
          </cell>
        </row>
        <row r="50">
          <cell r="B50" t="str">
            <v>1110037Q00</v>
          </cell>
          <cell r="C50" t="str">
            <v>037Q - SANTANDER PAC (SALDO CARTOLA)</v>
          </cell>
          <cell r="D50">
            <v>21017308</v>
          </cell>
          <cell r="M50">
            <v>21017308</v>
          </cell>
          <cell r="N50">
            <v>0</v>
          </cell>
        </row>
        <row r="51">
          <cell r="B51" t="str">
            <v>1110037Q41</v>
          </cell>
          <cell r="C51" t="str">
            <v>037Q - SANTANDER PAC (Depósitos Propios)</v>
          </cell>
          <cell r="D51">
            <v>48682655</v>
          </cell>
          <cell r="M51">
            <v>48682655</v>
          </cell>
          <cell r="N51">
            <v>0</v>
          </cell>
        </row>
        <row r="52">
          <cell r="B52" t="str">
            <v>1110039100</v>
          </cell>
          <cell r="C52" t="str">
            <v>Banco Itaú - Pac</v>
          </cell>
          <cell r="J52">
            <v>375877153</v>
          </cell>
          <cell r="M52">
            <v>375877153</v>
          </cell>
          <cell r="N52">
            <v>0</v>
          </cell>
        </row>
        <row r="53">
          <cell r="B53" t="str">
            <v>1110039Q00</v>
          </cell>
          <cell r="C53" t="str">
            <v>039Q - BOSTON   (SALDO CARTOLA)</v>
          </cell>
          <cell r="D53">
            <v>18814896</v>
          </cell>
          <cell r="M53">
            <v>18814896</v>
          </cell>
          <cell r="N53">
            <v>0</v>
          </cell>
        </row>
        <row r="54">
          <cell r="B54" t="str">
            <v>1110049100</v>
          </cell>
          <cell r="C54" t="str">
            <v>0491 - security pac</v>
          </cell>
          <cell r="J54">
            <v>12798576</v>
          </cell>
          <cell r="M54">
            <v>12798576</v>
          </cell>
          <cell r="N54">
            <v>0</v>
          </cell>
        </row>
        <row r="55">
          <cell r="B55" t="str">
            <v>1110049A00</v>
          </cell>
          <cell r="C55" t="str">
            <v>049A - Banco Security - PAC</v>
          </cell>
          <cell r="E55">
            <v>4385409</v>
          </cell>
          <cell r="M55">
            <v>4385409</v>
          </cell>
          <cell r="N55">
            <v>0</v>
          </cell>
        </row>
        <row r="56">
          <cell r="B56" t="str">
            <v>1110504100</v>
          </cell>
          <cell r="C56" t="str">
            <v>5041 - bhif matriz</v>
          </cell>
          <cell r="J56">
            <v>449848</v>
          </cell>
          <cell r="M56">
            <v>449848</v>
          </cell>
          <cell r="N56">
            <v>0</v>
          </cell>
        </row>
        <row r="57">
          <cell r="B57" t="str">
            <v>1110504141</v>
          </cell>
          <cell r="C57" t="str">
            <v>5041 - bhif matriz (depósitos propios)</v>
          </cell>
          <cell r="J57">
            <v>-126086</v>
          </cell>
          <cell r="M57">
            <v>-126086</v>
          </cell>
          <cell r="N57">
            <v>0</v>
          </cell>
        </row>
        <row r="58">
          <cell r="B58" t="str">
            <v>1110504160</v>
          </cell>
          <cell r="C58" t="str">
            <v>5041 - bhif matriz (depósitos por aclarar)</v>
          </cell>
          <cell r="J58">
            <v>-17640524</v>
          </cell>
          <cell r="M58">
            <v>-17640524</v>
          </cell>
          <cell r="N58">
            <v>0</v>
          </cell>
        </row>
        <row r="59">
          <cell r="B59" t="str">
            <v>1110504A00</v>
          </cell>
          <cell r="C59" t="str">
            <v>504A - Banco BHIF - PAC</v>
          </cell>
          <cell r="E59">
            <v>466521</v>
          </cell>
          <cell r="M59">
            <v>466521</v>
          </cell>
          <cell r="N59">
            <v>0</v>
          </cell>
        </row>
        <row r="60">
          <cell r="B60" t="str">
            <v>1110504J00</v>
          </cell>
          <cell r="C60" t="str">
            <v>504J - Banco BHIF</v>
          </cell>
          <cell r="F60">
            <v>9014979</v>
          </cell>
          <cell r="M60">
            <v>9014979</v>
          </cell>
          <cell r="N60">
            <v>0</v>
          </cell>
        </row>
        <row r="61">
          <cell r="B61" t="str">
            <v>1110504M00</v>
          </cell>
          <cell r="C61" t="str">
            <v>BBVA</v>
          </cell>
          <cell r="H61">
            <v>13872689</v>
          </cell>
          <cell r="M61">
            <v>13872689</v>
          </cell>
          <cell r="N61">
            <v>0</v>
          </cell>
        </row>
        <row r="62">
          <cell r="B62" t="str">
            <v>1110507100</v>
          </cell>
          <cell r="C62" t="str">
            <v>5071 - del desarrollo-pac</v>
          </cell>
          <cell r="J62">
            <v>856009</v>
          </cell>
          <cell r="M62">
            <v>856009</v>
          </cell>
          <cell r="N62">
            <v>0</v>
          </cell>
        </row>
        <row r="63">
          <cell r="B63" t="str">
            <v>1110999900</v>
          </cell>
          <cell r="C63" t="str">
            <v>Pagos en Transito</v>
          </cell>
          <cell r="E63">
            <v>0</v>
          </cell>
          <cell r="F63">
            <v>-121440</v>
          </cell>
          <cell r="G63">
            <v>-45540</v>
          </cell>
          <cell r="H63">
            <v>-1378844</v>
          </cell>
          <cell r="J63">
            <v>-2810922</v>
          </cell>
          <cell r="M63">
            <v>-4356746</v>
          </cell>
          <cell r="N63">
            <v>0</v>
          </cell>
        </row>
        <row r="64">
          <cell r="B64" t="str">
            <v>1110001100</v>
          </cell>
          <cell r="C64" t="str">
            <v>Banco Chile  -  Cartola</v>
          </cell>
          <cell r="J64">
            <v>252462639</v>
          </cell>
          <cell r="M64">
            <v>252462639</v>
          </cell>
          <cell r="N64">
            <v>0</v>
          </cell>
        </row>
        <row r="65">
          <cell r="B65" t="str">
            <v>1110001120</v>
          </cell>
          <cell r="C65" t="str">
            <v>Banco Chile (cargos esperados)</v>
          </cell>
          <cell r="J65">
            <v>559595</v>
          </cell>
          <cell r="M65">
            <v>559595</v>
          </cell>
          <cell r="N65">
            <v>0</v>
          </cell>
        </row>
        <row r="66">
          <cell r="B66" t="str">
            <v>1110001121</v>
          </cell>
          <cell r="C66" t="str">
            <v>Banco Chile (cheques girados)</v>
          </cell>
          <cell r="J66">
            <v>-139941</v>
          </cell>
          <cell r="M66">
            <v>-139941</v>
          </cell>
          <cell r="N66">
            <v>0</v>
          </cell>
        </row>
        <row r="67">
          <cell r="B67" t="str">
            <v>1110001141</v>
          </cell>
          <cell r="C67" t="str">
            <v>Banco Chile (depósitos propios)</v>
          </cell>
          <cell r="J67">
            <v>52208755</v>
          </cell>
          <cell r="M67">
            <v>52208755</v>
          </cell>
          <cell r="N67">
            <v>0</v>
          </cell>
        </row>
        <row r="68">
          <cell r="B68" t="str">
            <v>1110001160</v>
          </cell>
          <cell r="C68" t="str">
            <v>Banco Chile (depositos por aclarar)</v>
          </cell>
          <cell r="J68">
            <v>-9154416</v>
          </cell>
          <cell r="M68">
            <v>-9154416</v>
          </cell>
          <cell r="N68">
            <v>0</v>
          </cell>
        </row>
        <row r="69">
          <cell r="B69" t="str">
            <v>1110001165</v>
          </cell>
          <cell r="C69" t="str">
            <v>Banco Chile  (recaudacion PAC)</v>
          </cell>
          <cell r="J69">
            <v>-141472131</v>
          </cell>
          <cell r="M69">
            <v>-141472131</v>
          </cell>
          <cell r="N69">
            <v>0</v>
          </cell>
        </row>
        <row r="70">
          <cell r="B70" t="str">
            <v>1110001181</v>
          </cell>
          <cell r="C70" t="str">
            <v>Banco Chile (cheques protestados)</v>
          </cell>
          <cell r="J70">
            <v>647620</v>
          </cell>
          <cell r="M70">
            <v>647620</v>
          </cell>
          <cell r="N70">
            <v>0</v>
          </cell>
        </row>
        <row r="71">
          <cell r="B71" t="str">
            <v>1110001A00</v>
          </cell>
          <cell r="C71" t="str">
            <v>0011 - Banco de Chile</v>
          </cell>
          <cell r="E71">
            <v>118002789</v>
          </cell>
          <cell r="M71">
            <v>118002789</v>
          </cell>
          <cell r="N71">
            <v>0</v>
          </cell>
        </row>
        <row r="72">
          <cell r="B72" t="str">
            <v>1110001A20</v>
          </cell>
          <cell r="C72" t="str">
            <v>001A - Chile Pac (cargos esperados)</v>
          </cell>
          <cell r="E72">
            <v>88314</v>
          </cell>
          <cell r="M72">
            <v>88314</v>
          </cell>
          <cell r="N72">
            <v>0</v>
          </cell>
        </row>
        <row r="73">
          <cell r="B73" t="str">
            <v>1110001A21</v>
          </cell>
          <cell r="C73" t="str">
            <v>001A - Chile Pac (cheques girados)</v>
          </cell>
          <cell r="E73">
            <v>-132317</v>
          </cell>
          <cell r="M73">
            <v>-132317</v>
          </cell>
          <cell r="N73">
            <v>0</v>
          </cell>
        </row>
        <row r="74">
          <cell r="B74" t="str">
            <v>1110001A41</v>
          </cell>
          <cell r="C74" t="str">
            <v>001A - Chile Pac (depósitos propios)</v>
          </cell>
          <cell r="E74">
            <v>3762875</v>
          </cell>
          <cell r="M74">
            <v>3762875</v>
          </cell>
          <cell r="N74">
            <v>0</v>
          </cell>
        </row>
        <row r="75">
          <cell r="B75" t="str">
            <v>1110001A60</v>
          </cell>
          <cell r="C75" t="str">
            <v>001A - Chile Pac (depósitos por aclarar)</v>
          </cell>
          <cell r="E75">
            <v>-82271732</v>
          </cell>
          <cell r="M75">
            <v>-82271732</v>
          </cell>
          <cell r="N75">
            <v>0</v>
          </cell>
        </row>
        <row r="76">
          <cell r="B76" t="str">
            <v>1110001A65</v>
          </cell>
          <cell r="C76" t="str">
            <v>001A - Chile Pac (recaudación pac)</v>
          </cell>
          <cell r="E76">
            <v>-81343552</v>
          </cell>
          <cell r="M76">
            <v>-81343552</v>
          </cell>
          <cell r="N76">
            <v>0</v>
          </cell>
        </row>
        <row r="77">
          <cell r="B77" t="str">
            <v>1110001I00</v>
          </cell>
          <cell r="C77" t="str">
            <v>001I - de chile</v>
          </cell>
          <cell r="K77">
            <v>332204992</v>
          </cell>
          <cell r="M77">
            <v>332204992</v>
          </cell>
          <cell r="N77">
            <v>0</v>
          </cell>
        </row>
        <row r="78">
          <cell r="B78" t="str">
            <v>1110001Q00</v>
          </cell>
          <cell r="C78" t="str">
            <v>001Q - DE CHILE  (SALDO CARTOLA)</v>
          </cell>
          <cell r="D78">
            <v>20176904</v>
          </cell>
          <cell r="M78">
            <v>20176904</v>
          </cell>
          <cell r="N78">
            <v>0</v>
          </cell>
        </row>
        <row r="79">
          <cell r="B79" t="str">
            <v>1110001Q41</v>
          </cell>
          <cell r="C79" t="str">
            <v>001Q - DE CHILE (Depósitos Propios)</v>
          </cell>
          <cell r="D79">
            <v>2921330</v>
          </cell>
          <cell r="M79">
            <v>2921330</v>
          </cell>
          <cell r="N79">
            <v>0</v>
          </cell>
        </row>
        <row r="80">
          <cell r="B80" t="str">
            <v>1110001Q60</v>
          </cell>
          <cell r="C80" t="str">
            <v>001Q - DE CHILE (Depósitos por Aclarar)</v>
          </cell>
          <cell r="D80">
            <v>-24429745</v>
          </cell>
          <cell r="M80">
            <v>-24429745</v>
          </cell>
          <cell r="N80">
            <v>0</v>
          </cell>
        </row>
        <row r="81">
          <cell r="B81" t="str">
            <v>1110001Q80</v>
          </cell>
          <cell r="C81" t="str">
            <v>001Q - DE CHILE (Cargos por Aclarar)</v>
          </cell>
          <cell r="D81">
            <v>98869133</v>
          </cell>
          <cell r="M81">
            <v>98869133</v>
          </cell>
          <cell r="N81">
            <v>0</v>
          </cell>
        </row>
        <row r="82">
          <cell r="B82" t="str">
            <v>1110012100</v>
          </cell>
          <cell r="C82" t="str">
            <v>0121 - estado</v>
          </cell>
          <cell r="J82">
            <v>1163765663</v>
          </cell>
          <cell r="M82">
            <v>1163765663</v>
          </cell>
          <cell r="N82">
            <v>0</v>
          </cell>
        </row>
        <row r="83">
          <cell r="B83" t="str">
            <v>1110012141</v>
          </cell>
          <cell r="C83" t="str">
            <v>0121 - estado (depósitos propios)</v>
          </cell>
          <cell r="J83">
            <v>-427653968</v>
          </cell>
          <cell r="M83">
            <v>-427653968</v>
          </cell>
          <cell r="N83">
            <v>0</v>
          </cell>
        </row>
        <row r="84">
          <cell r="B84" t="str">
            <v>1110012181</v>
          </cell>
          <cell r="C84" t="str">
            <v>0121 - estado (cheques protestados)</v>
          </cell>
          <cell r="J84">
            <v>195000</v>
          </cell>
          <cell r="M84">
            <v>195000</v>
          </cell>
          <cell r="N84">
            <v>0</v>
          </cell>
        </row>
        <row r="85">
          <cell r="B85" t="str">
            <v>1110014100</v>
          </cell>
          <cell r="C85" t="str">
            <v>0141 - Scotianbank-pac</v>
          </cell>
          <cell r="J85">
            <v>127745586</v>
          </cell>
          <cell r="M85">
            <v>127745586</v>
          </cell>
          <cell r="N85">
            <v>0</v>
          </cell>
        </row>
        <row r="86">
          <cell r="B86" t="str">
            <v>1110014141</v>
          </cell>
          <cell r="C86" t="str">
            <v>0141 - sudamericano-pac (depósitos propios)</v>
          </cell>
          <cell r="J86">
            <v>-319036160</v>
          </cell>
          <cell r="M86">
            <v>-319036160</v>
          </cell>
          <cell r="N86">
            <v>0</v>
          </cell>
        </row>
        <row r="87">
          <cell r="B87" t="str">
            <v>1110014A00</v>
          </cell>
          <cell r="C87" t="str">
            <v>014A - Sudamericano-pac</v>
          </cell>
          <cell r="E87">
            <v>45947796</v>
          </cell>
          <cell r="M87">
            <v>45947796</v>
          </cell>
          <cell r="N87">
            <v>0</v>
          </cell>
        </row>
        <row r="88">
          <cell r="B88" t="str">
            <v>1110014A41</v>
          </cell>
          <cell r="C88" t="str">
            <v>014A - Sudamericano-Pac (depósitos propios)</v>
          </cell>
          <cell r="E88">
            <v>-55729304</v>
          </cell>
          <cell r="M88">
            <v>-55729304</v>
          </cell>
          <cell r="N88">
            <v>0</v>
          </cell>
        </row>
        <row r="89">
          <cell r="B89" t="str">
            <v>1110016100</v>
          </cell>
          <cell r="C89" t="str">
            <v>0161 - credito-pac</v>
          </cell>
          <cell r="J89">
            <v>5217788676</v>
          </cell>
          <cell r="M89">
            <v>5217788676</v>
          </cell>
          <cell r="N89">
            <v>0</v>
          </cell>
        </row>
        <row r="90">
          <cell r="B90" t="str">
            <v>1110016122</v>
          </cell>
          <cell r="C90" t="str">
            <v>0161 - BCI (transferencias emitidas)</v>
          </cell>
          <cell r="J90">
            <v>-56458</v>
          </cell>
          <cell r="M90">
            <v>-56458</v>
          </cell>
          <cell r="N90">
            <v>0</v>
          </cell>
        </row>
        <row r="91">
          <cell r="B91" t="str">
            <v>1110016141</v>
          </cell>
          <cell r="C91" t="str">
            <v>0161 - credito-pac (depósitos propios)</v>
          </cell>
          <cell r="J91">
            <v>2627091853</v>
          </cell>
          <cell r="M91">
            <v>2627091853</v>
          </cell>
          <cell r="N91">
            <v>0</v>
          </cell>
        </row>
        <row r="92">
          <cell r="B92" t="str">
            <v>1110016165</v>
          </cell>
          <cell r="C92" t="str">
            <v>0161 - credito pac (recaudación pac)</v>
          </cell>
          <cell r="J92">
            <v>-1046</v>
          </cell>
          <cell r="M92">
            <v>-1046</v>
          </cell>
          <cell r="N92">
            <v>0</v>
          </cell>
        </row>
        <row r="93">
          <cell r="B93" t="str">
            <v>1110016181</v>
          </cell>
          <cell r="C93" t="str">
            <v>0161 - credito-pac (cheques protestados)</v>
          </cell>
          <cell r="J93">
            <v>62452683</v>
          </cell>
          <cell r="M93">
            <v>62452683</v>
          </cell>
          <cell r="N93">
            <v>0</v>
          </cell>
        </row>
        <row r="94">
          <cell r="B94" t="str">
            <v>1110016A00</v>
          </cell>
          <cell r="C94" t="str">
            <v>016A - Banco de Crédito PAC</v>
          </cell>
          <cell r="E94">
            <v>49616345</v>
          </cell>
          <cell r="M94">
            <v>49616345</v>
          </cell>
          <cell r="N94">
            <v>0</v>
          </cell>
        </row>
        <row r="95">
          <cell r="B95" t="str">
            <v>1110016A41</v>
          </cell>
          <cell r="C95" t="str">
            <v>016A - Credito - Pac (depósitos propios)</v>
          </cell>
          <cell r="E95">
            <v>539663889</v>
          </cell>
          <cell r="M95">
            <v>539663889</v>
          </cell>
          <cell r="N95">
            <v>0</v>
          </cell>
        </row>
        <row r="96">
          <cell r="B96" t="str">
            <v>1110016A65</v>
          </cell>
          <cell r="C96" t="str">
            <v>016A - Credito - Pac (recaudación pac)</v>
          </cell>
          <cell r="E96">
            <v>-2790901</v>
          </cell>
          <cell r="M96">
            <v>-2790901</v>
          </cell>
          <cell r="N96">
            <v>0</v>
          </cell>
        </row>
        <row r="97">
          <cell r="B97" t="str">
            <v>1110016A81</v>
          </cell>
          <cell r="C97" t="str">
            <v>016A - Credito - Pac (cheques protestados)</v>
          </cell>
          <cell r="E97">
            <v>5194560</v>
          </cell>
          <cell r="M97">
            <v>5194560</v>
          </cell>
          <cell r="N97">
            <v>0</v>
          </cell>
        </row>
        <row r="98">
          <cell r="B98" t="str">
            <v>1110016K00</v>
          </cell>
          <cell r="C98" t="str">
            <v>161K - BCI  (disponible)</v>
          </cell>
          <cell r="G98">
            <v>69638358</v>
          </cell>
          <cell r="M98">
            <v>69638358</v>
          </cell>
          <cell r="N98">
            <v>0</v>
          </cell>
        </row>
        <row r="99">
          <cell r="B99" t="str">
            <v>1110016Q00</v>
          </cell>
          <cell r="C99" t="str">
            <v>016Q - CREDITO  (SALDO CARTOLA)</v>
          </cell>
          <cell r="D99">
            <v>130271064</v>
          </cell>
          <cell r="M99">
            <v>130271064</v>
          </cell>
          <cell r="N99">
            <v>0</v>
          </cell>
        </row>
        <row r="100">
          <cell r="B100" t="str">
            <v>1110016Q41</v>
          </cell>
          <cell r="C100" t="str">
            <v>016Q - CREDITO   (Depósitos Propios)</v>
          </cell>
          <cell r="D100">
            <v>175176340</v>
          </cell>
          <cell r="M100">
            <v>175176340</v>
          </cell>
          <cell r="N100">
            <v>0</v>
          </cell>
        </row>
        <row r="101">
          <cell r="B101" t="str">
            <v>1110028100</v>
          </cell>
          <cell r="C101" t="str">
            <v>0281 - bice pac</v>
          </cell>
          <cell r="J101">
            <v>32473749</v>
          </cell>
          <cell r="M101">
            <v>32473749</v>
          </cell>
          <cell r="N101">
            <v>0</v>
          </cell>
        </row>
        <row r="102">
          <cell r="B102" t="str">
            <v>1110028141</v>
          </cell>
          <cell r="C102" t="str">
            <v>0281 - bice pac (depósitos propios)</v>
          </cell>
          <cell r="J102">
            <v>-22490513</v>
          </cell>
          <cell r="M102">
            <v>-22490513</v>
          </cell>
          <cell r="N102">
            <v>0</v>
          </cell>
        </row>
        <row r="103">
          <cell r="B103" t="str">
            <v>1110028A00</v>
          </cell>
          <cell r="C103" t="str">
            <v>028A - Banco Bice PAC</v>
          </cell>
          <cell r="E103">
            <v>11052076</v>
          </cell>
          <cell r="M103">
            <v>11052076</v>
          </cell>
          <cell r="N103">
            <v>0</v>
          </cell>
        </row>
        <row r="104">
          <cell r="B104" t="str">
            <v>1110028A41</v>
          </cell>
          <cell r="C104" t="str">
            <v>028A  - bice pac (depósitos propios)</v>
          </cell>
          <cell r="E104">
            <v>-8269273</v>
          </cell>
          <cell r="M104">
            <v>-8269273</v>
          </cell>
          <cell r="N104">
            <v>0</v>
          </cell>
        </row>
        <row r="105">
          <cell r="B105" t="str">
            <v>1110028Q00</v>
          </cell>
          <cell r="C105" t="str">
            <v>028Q - BICE   (SALDO CARTOLA)</v>
          </cell>
          <cell r="D105">
            <v>5808313</v>
          </cell>
          <cell r="M105">
            <v>5808313</v>
          </cell>
          <cell r="N105">
            <v>0</v>
          </cell>
        </row>
        <row r="106">
          <cell r="B106" t="str">
            <v>1110035100</v>
          </cell>
          <cell r="C106" t="str">
            <v>0351 - Santander Santiago</v>
          </cell>
          <cell r="J106">
            <v>606044078</v>
          </cell>
          <cell r="M106">
            <v>606044078</v>
          </cell>
          <cell r="N106">
            <v>0</v>
          </cell>
        </row>
        <row r="107">
          <cell r="B107" t="str">
            <v>1110035141</v>
          </cell>
          <cell r="C107" t="str">
            <v>0351 - santiago (depósitos propios)</v>
          </cell>
          <cell r="J107">
            <v>978291081</v>
          </cell>
          <cell r="M107">
            <v>978291081</v>
          </cell>
          <cell r="N107">
            <v>0</v>
          </cell>
        </row>
        <row r="108">
          <cell r="B108" t="str">
            <v>1110035160</v>
          </cell>
          <cell r="C108" t="str">
            <v>0351 - santiago (depósitos por aclarar)</v>
          </cell>
          <cell r="J108">
            <v>-100</v>
          </cell>
          <cell r="M108">
            <v>-100</v>
          </cell>
          <cell r="N108">
            <v>0</v>
          </cell>
        </row>
        <row r="109">
          <cell r="B109" t="str">
            <v>1110035300</v>
          </cell>
          <cell r="C109" t="str">
            <v>0353 - Banco Santander (Disponible)</v>
          </cell>
          <cell r="J109">
            <v>-147205440</v>
          </cell>
          <cell r="M109">
            <v>-147205440</v>
          </cell>
          <cell r="N109">
            <v>0</v>
          </cell>
        </row>
        <row r="110">
          <cell r="B110" t="str">
            <v>1110035A00</v>
          </cell>
          <cell r="C110" t="str">
            <v>0351 - Banco Santiago PAC</v>
          </cell>
          <cell r="E110">
            <v>228983710</v>
          </cell>
          <cell r="M110">
            <v>228983710</v>
          </cell>
          <cell r="N110">
            <v>0</v>
          </cell>
        </row>
        <row r="111">
          <cell r="B111" t="str">
            <v>1110035A41</v>
          </cell>
          <cell r="C111" t="str">
            <v>035A - Santiago (depósitos propios)</v>
          </cell>
          <cell r="E111">
            <v>21345705</v>
          </cell>
          <cell r="M111">
            <v>21345705</v>
          </cell>
          <cell r="N111">
            <v>0</v>
          </cell>
        </row>
        <row r="112">
          <cell r="B112" t="str">
            <v>1110035A60</v>
          </cell>
          <cell r="C112" t="str">
            <v>035A - Santiago (depósitos por aclarar)</v>
          </cell>
          <cell r="E112">
            <v>-15780</v>
          </cell>
          <cell r="M112">
            <v>-15780</v>
          </cell>
          <cell r="N112">
            <v>0</v>
          </cell>
        </row>
        <row r="113">
          <cell r="B113" t="str">
            <v>1110035A65</v>
          </cell>
          <cell r="C113" t="str">
            <v>035A - Santiago (recaudación pac)</v>
          </cell>
          <cell r="E113">
            <v>-110208280</v>
          </cell>
          <cell r="M113">
            <v>-110208280</v>
          </cell>
          <cell r="N113">
            <v>0</v>
          </cell>
        </row>
        <row r="114">
          <cell r="B114" t="str">
            <v>1110035G00</v>
          </cell>
          <cell r="C114" t="str">
            <v>035G - Banco Santiago</v>
          </cell>
          <cell r="G114">
            <v>429935</v>
          </cell>
          <cell r="M114">
            <v>429935</v>
          </cell>
          <cell r="N114">
            <v>0</v>
          </cell>
        </row>
        <row r="115">
          <cell r="B115" t="str">
            <v>OTROS ACTIVOS NO FINANCIEROS, CO</v>
          </cell>
          <cell r="C115" t="str">
            <v>Otros Activos No Financieros, Corriente</v>
          </cell>
          <cell r="D115">
            <v>295505825</v>
          </cell>
          <cell r="E115">
            <v>167593256</v>
          </cell>
          <cell r="F115">
            <v>0</v>
          </cell>
          <cell r="G115">
            <v>0</v>
          </cell>
          <cell r="H115">
            <v>0</v>
          </cell>
          <cell r="I115">
            <v>519177318</v>
          </cell>
          <cell r="J115">
            <v>2659355230</v>
          </cell>
          <cell r="K115">
            <v>0</v>
          </cell>
          <cell r="M115">
            <v>3641631629</v>
          </cell>
          <cell r="N115">
            <v>0</v>
          </cell>
          <cell r="O115">
            <v>3641632</v>
          </cell>
        </row>
        <row r="116">
          <cell r="B116" t="str">
            <v>1160002500</v>
          </cell>
          <cell r="C116" t="str">
            <v>Remanente credito Fiscal</v>
          </cell>
          <cell r="D116">
            <v>257023377</v>
          </cell>
          <cell r="G116">
            <v>0</v>
          </cell>
          <cell r="I116">
            <v>519177318</v>
          </cell>
          <cell r="M116">
            <v>776200695</v>
          </cell>
          <cell r="N116">
            <v>0</v>
          </cell>
        </row>
        <row r="117">
          <cell r="B117" t="str">
            <v>1185001000</v>
          </cell>
          <cell r="C117" t="str">
            <v>Nuevos proyectos</v>
          </cell>
          <cell r="J117">
            <v>14378998</v>
          </cell>
          <cell r="M117">
            <v>14378998</v>
          </cell>
          <cell r="N117">
            <v>0</v>
          </cell>
        </row>
        <row r="118">
          <cell r="B118" t="str">
            <v>1170004000</v>
          </cell>
          <cell r="C118" t="str">
            <v>Gastos anticipados</v>
          </cell>
          <cell r="D118">
            <v>38482448</v>
          </cell>
          <cell r="E118">
            <v>167593256</v>
          </cell>
          <cell r="J118">
            <v>2622629631</v>
          </cell>
          <cell r="M118">
            <v>2828705335</v>
          </cell>
          <cell r="N118">
            <v>0</v>
          </cell>
        </row>
        <row r="119">
          <cell r="B119" t="str">
            <v>1170001000</v>
          </cell>
          <cell r="C119" t="str">
            <v>Seguros anticipados</v>
          </cell>
          <cell r="D119">
            <v>0</v>
          </cell>
          <cell r="E119">
            <v>0</v>
          </cell>
          <cell r="F119">
            <v>0</v>
          </cell>
          <cell r="G119">
            <v>0</v>
          </cell>
          <cell r="H119">
            <v>0</v>
          </cell>
          <cell r="I119">
            <v>0</v>
          </cell>
          <cell r="J119">
            <v>22346601</v>
          </cell>
          <cell r="K119">
            <v>0</v>
          </cell>
          <cell r="M119">
            <v>22346601</v>
          </cell>
          <cell r="N119">
            <v>0</v>
          </cell>
        </row>
        <row r="120">
          <cell r="B120" t="str">
            <v>DEUDORES COMERCIALES Y OTRAS CUE</v>
          </cell>
          <cell r="C120" t="str">
            <v>Deudores Comerciales y Otras Cuentas por Cobrar, Neto, Corri</v>
          </cell>
          <cell r="D120">
            <v>5337792976</v>
          </cell>
          <cell r="E120">
            <v>15441501971</v>
          </cell>
          <cell r="F120">
            <v>6073511507</v>
          </cell>
          <cell r="G120">
            <v>2280840165</v>
          </cell>
          <cell r="H120">
            <v>5849192380</v>
          </cell>
          <cell r="I120">
            <v>976907020</v>
          </cell>
          <cell r="J120">
            <v>96444717602</v>
          </cell>
          <cell r="K120">
            <v>6425186</v>
          </cell>
          <cell r="M120">
            <v>132410888807</v>
          </cell>
          <cell r="N120">
            <v>0</v>
          </cell>
          <cell r="O120">
            <v>132410889</v>
          </cell>
        </row>
        <row r="121">
          <cell r="B121" t="str">
            <v>1112002000</v>
          </cell>
          <cell r="C121" t="str">
            <v>Deposito por Aclarar Rendiciones</v>
          </cell>
          <cell r="E121">
            <v>0</v>
          </cell>
          <cell r="F121">
            <v>-129514</v>
          </cell>
          <cell r="G121">
            <v>0</v>
          </cell>
          <cell r="H121">
            <v>2305000</v>
          </cell>
          <cell r="J121">
            <v>699102</v>
          </cell>
          <cell r="M121">
            <v>2874588</v>
          </cell>
          <cell r="N121">
            <v>0</v>
          </cell>
        </row>
        <row r="122">
          <cell r="B122" t="str">
            <v>1140003200</v>
          </cell>
          <cell r="C122" t="str">
            <v>Anticipo bienestar AA</v>
          </cell>
          <cell r="J122">
            <v>39226</v>
          </cell>
          <cell r="M122">
            <v>39226</v>
          </cell>
          <cell r="N122">
            <v>0</v>
          </cell>
        </row>
        <row r="123">
          <cell r="B123" t="str">
            <v>1142005700</v>
          </cell>
          <cell r="C123" t="str">
            <v>Anticipo Bono termino de negociación</v>
          </cell>
          <cell r="D123">
            <v>47692786</v>
          </cell>
          <cell r="E123">
            <v>482953858</v>
          </cell>
          <cell r="F123">
            <v>300962699</v>
          </cell>
          <cell r="G123">
            <v>137475753</v>
          </cell>
          <cell r="H123">
            <v>490086398</v>
          </cell>
          <cell r="J123">
            <v>1415379992</v>
          </cell>
          <cell r="M123">
            <v>2874551486</v>
          </cell>
          <cell r="N123">
            <v>0</v>
          </cell>
        </row>
        <row r="124">
          <cell r="B124" t="str">
            <v>1142004000</v>
          </cell>
          <cell r="C124" t="str">
            <v>Descuentos sharing</v>
          </cell>
          <cell r="D124">
            <v>0</v>
          </cell>
          <cell r="E124">
            <v>0</v>
          </cell>
          <cell r="J124">
            <v>-20752630</v>
          </cell>
          <cell r="M124">
            <v>-20752630</v>
          </cell>
          <cell r="N124">
            <v>0</v>
          </cell>
        </row>
        <row r="125">
          <cell r="B125" t="str">
            <v>1131002500</v>
          </cell>
          <cell r="C125" t="str">
            <v>Transitoria de APA y CPA  (2)</v>
          </cell>
          <cell r="D125">
            <v>772311</v>
          </cell>
          <cell r="E125">
            <v>10370423</v>
          </cell>
          <cell r="J125">
            <v>172064538</v>
          </cell>
          <cell r="M125">
            <v>183207272</v>
          </cell>
          <cell r="N125">
            <v>0</v>
          </cell>
        </row>
        <row r="126">
          <cell r="B126" t="str">
            <v>1140004000</v>
          </cell>
          <cell r="C126" t="str">
            <v>Depósito en garantia por arriendo</v>
          </cell>
          <cell r="D126">
            <v>2602860</v>
          </cell>
          <cell r="E126">
            <v>1717791</v>
          </cell>
          <cell r="F126">
            <v>1040000</v>
          </cell>
          <cell r="G126">
            <v>10267416</v>
          </cell>
          <cell r="H126">
            <v>4151638</v>
          </cell>
          <cell r="J126">
            <v>46010155</v>
          </cell>
          <cell r="M126">
            <v>65789860</v>
          </cell>
          <cell r="N126">
            <v>0</v>
          </cell>
        </row>
        <row r="127">
          <cell r="B127" t="str">
            <v>1140099999</v>
          </cell>
          <cell r="C127" t="str">
            <v>Valorm/e deudores</v>
          </cell>
          <cell r="D127">
            <v>1622001</v>
          </cell>
          <cell r="E127">
            <v>1125491</v>
          </cell>
          <cell r="J127">
            <v>46278103</v>
          </cell>
          <cell r="M127">
            <v>49025595</v>
          </cell>
          <cell r="N127">
            <v>0</v>
          </cell>
        </row>
        <row r="128">
          <cell r="B128" t="str">
            <v>1185003000</v>
          </cell>
          <cell r="C128" t="str">
            <v>Ingresos por recibir</v>
          </cell>
          <cell r="E128">
            <v>26973000</v>
          </cell>
          <cell r="M128">
            <v>26973000</v>
          </cell>
          <cell r="N128">
            <v>0</v>
          </cell>
        </row>
        <row r="129">
          <cell r="B129" t="str">
            <v>1142003300</v>
          </cell>
          <cell r="C129" t="str">
            <v>Convenios Unidad de bienestar</v>
          </cell>
          <cell r="D129">
            <v>-97034</v>
          </cell>
          <cell r="E129">
            <v>-496122</v>
          </cell>
          <cell r="F129">
            <v>-177653</v>
          </cell>
          <cell r="G129">
            <v>4169160</v>
          </cell>
          <cell r="H129">
            <v>-409781</v>
          </cell>
          <cell r="J129">
            <v>-4130042</v>
          </cell>
          <cell r="M129">
            <v>-1141472</v>
          </cell>
          <cell r="N129">
            <v>0</v>
          </cell>
        </row>
        <row r="130">
          <cell r="B130" t="str">
            <v>1142002500</v>
          </cell>
          <cell r="C130" t="str">
            <v>Cta de paso licencias médicas</v>
          </cell>
          <cell r="D130">
            <v>973880</v>
          </cell>
          <cell r="E130">
            <v>6347191</v>
          </cell>
          <cell r="F130">
            <v>15650913</v>
          </cell>
          <cell r="G130">
            <v>874430</v>
          </cell>
          <cell r="H130">
            <v>-949998</v>
          </cell>
          <cell r="J130">
            <v>32521662</v>
          </cell>
          <cell r="M130">
            <v>55418078</v>
          </cell>
          <cell r="N130">
            <v>0</v>
          </cell>
        </row>
        <row r="131">
          <cell r="B131" t="str">
            <v>1142005500</v>
          </cell>
          <cell r="C131" t="str">
            <v>Prestamos al personal</v>
          </cell>
          <cell r="D131">
            <v>27789496</v>
          </cell>
          <cell r="E131">
            <v>242810092</v>
          </cell>
          <cell r="F131">
            <v>97841868</v>
          </cell>
          <cell r="G131">
            <v>108571696</v>
          </cell>
          <cell r="H131">
            <v>88479272</v>
          </cell>
          <cell r="I131">
            <v>250001</v>
          </cell>
          <cell r="J131">
            <v>1255383567</v>
          </cell>
          <cell r="M131">
            <v>1821125992</v>
          </cell>
          <cell r="N131">
            <v>0</v>
          </cell>
        </row>
        <row r="132">
          <cell r="B132" t="str">
            <v>1112001000</v>
          </cell>
          <cell r="C132" t="str">
            <v>Fondo fijo caja chica</v>
          </cell>
          <cell r="E132">
            <v>1000000</v>
          </cell>
          <cell r="F132">
            <v>25450000</v>
          </cell>
          <cell r="G132">
            <v>5000000</v>
          </cell>
          <cell r="H132">
            <v>19550000</v>
          </cell>
          <cell r="J132">
            <v>21514834</v>
          </cell>
          <cell r="M132">
            <v>72514834</v>
          </cell>
          <cell r="N132">
            <v>0</v>
          </cell>
        </row>
        <row r="133">
          <cell r="B133" t="str">
            <v>1112003000</v>
          </cell>
          <cell r="C133" t="str">
            <v>Fondos de rendicion inmediata</v>
          </cell>
          <cell r="D133">
            <v>35984956</v>
          </cell>
          <cell r="E133">
            <v>73392303</v>
          </cell>
          <cell r="F133">
            <v>5869180</v>
          </cell>
          <cell r="G133">
            <v>7091200</v>
          </cell>
          <cell r="H133">
            <v>30464080</v>
          </cell>
          <cell r="I133">
            <v>0</v>
          </cell>
          <cell r="J133">
            <v>185938566</v>
          </cell>
          <cell r="M133">
            <v>338740285</v>
          </cell>
          <cell r="N133">
            <v>0</v>
          </cell>
        </row>
        <row r="134">
          <cell r="B134" t="str">
            <v>1140002000</v>
          </cell>
          <cell r="C134" t="str">
            <v>Anticipo a proveedores y contratistas</v>
          </cell>
          <cell r="D134">
            <v>5898866</v>
          </cell>
          <cell r="E134">
            <v>91671777</v>
          </cell>
          <cell r="F134">
            <v>77792124</v>
          </cell>
          <cell r="G134">
            <v>625215412</v>
          </cell>
          <cell r="H134">
            <v>132928006</v>
          </cell>
          <cell r="I134">
            <v>8649713</v>
          </cell>
          <cell r="J134">
            <v>1232966102</v>
          </cell>
          <cell r="K134">
            <v>2142000</v>
          </cell>
          <cell r="M134">
            <v>2177264000</v>
          </cell>
          <cell r="N134">
            <v>0</v>
          </cell>
        </row>
        <row r="135">
          <cell r="B135" t="str">
            <v>1142002000</v>
          </cell>
          <cell r="C135" t="str">
            <v>Ctas por cobrar  licencias medicas</v>
          </cell>
          <cell r="D135">
            <v>9047352</v>
          </cell>
          <cell r="E135">
            <v>5526638</v>
          </cell>
          <cell r="F135">
            <v>-5713677</v>
          </cell>
          <cell r="G135">
            <v>3077228</v>
          </cell>
          <cell r="H135">
            <v>-1348482</v>
          </cell>
          <cell r="J135">
            <v>87077981</v>
          </cell>
          <cell r="M135">
            <v>97667040</v>
          </cell>
          <cell r="N135">
            <v>0</v>
          </cell>
        </row>
        <row r="136">
          <cell r="B136" t="str">
            <v>1142003000</v>
          </cell>
          <cell r="C136" t="str">
            <v>Cuenta por cobrar al personal</v>
          </cell>
          <cell r="D136">
            <v>0</v>
          </cell>
          <cell r="E136">
            <v>251044</v>
          </cell>
          <cell r="F136">
            <v>989396</v>
          </cell>
          <cell r="G136">
            <v>7492</v>
          </cell>
          <cell r="H136">
            <v>2368165</v>
          </cell>
          <cell r="J136">
            <v>733608</v>
          </cell>
          <cell r="M136">
            <v>4349705</v>
          </cell>
          <cell r="N136">
            <v>0</v>
          </cell>
        </row>
        <row r="137">
          <cell r="B137" t="str">
            <v>1142003500</v>
          </cell>
          <cell r="C137" t="str">
            <v>Cuenta por cobrar ejecutivos</v>
          </cell>
          <cell r="E137">
            <v>0</v>
          </cell>
          <cell r="J137">
            <v>-7647721</v>
          </cell>
          <cell r="M137">
            <v>-7647721</v>
          </cell>
          <cell r="N137">
            <v>0</v>
          </cell>
        </row>
        <row r="138">
          <cell r="B138" t="str">
            <v>1142005000</v>
          </cell>
          <cell r="C138" t="str">
            <v>Cuentas x cobrar personal SAP</v>
          </cell>
          <cell r="D138">
            <v>365590</v>
          </cell>
          <cell r="E138">
            <v>18284163</v>
          </cell>
          <cell r="F138">
            <v>7296956</v>
          </cell>
          <cell r="G138">
            <v>456340</v>
          </cell>
          <cell r="H138">
            <v>2138968</v>
          </cell>
          <cell r="I138">
            <v>-310721</v>
          </cell>
          <cell r="J138">
            <v>477742977</v>
          </cell>
          <cell r="K138">
            <v>4283186</v>
          </cell>
          <cell r="M138">
            <v>510257459</v>
          </cell>
          <cell r="N138">
            <v>0</v>
          </cell>
        </row>
        <row r="139">
          <cell r="B139" t="str">
            <v>1130001000</v>
          </cell>
          <cell r="C139" t="str">
            <v>Clientes ventas ocasionales</v>
          </cell>
          <cell r="D139">
            <v>71974316</v>
          </cell>
          <cell r="E139">
            <v>147017045</v>
          </cell>
          <cell r="F139">
            <v>2976911482</v>
          </cell>
          <cell r="G139">
            <v>1195800368</v>
          </cell>
          <cell r="H139">
            <v>1580702227</v>
          </cell>
          <cell r="I139">
            <v>707758183</v>
          </cell>
          <cell r="J139">
            <v>1533179688</v>
          </cell>
          <cell r="M139">
            <v>8213343309</v>
          </cell>
          <cell r="N139">
            <v>0</v>
          </cell>
        </row>
        <row r="140">
          <cell r="B140" t="str">
            <v>1130005000</v>
          </cell>
          <cell r="C140" t="str">
            <v>Recaudación por abonar ventas ocasionales</v>
          </cell>
          <cell r="D140">
            <v>-55216074</v>
          </cell>
          <cell r="E140">
            <v>-74994101</v>
          </cell>
          <cell r="F140">
            <v>-4994115</v>
          </cell>
          <cell r="G140">
            <v>-1532330</v>
          </cell>
          <cell r="H140">
            <v>-20025734</v>
          </cell>
          <cell r="J140">
            <v>-2153478738</v>
          </cell>
          <cell r="M140">
            <v>-2310241092</v>
          </cell>
          <cell r="N140">
            <v>0</v>
          </cell>
        </row>
        <row r="141">
          <cell r="B141" t="str">
            <v>1130009900</v>
          </cell>
          <cell r="C141" t="str">
            <v>Prov.deudores por ventas ocas. incobrable</v>
          </cell>
          <cell r="F141">
            <v>-64812370</v>
          </cell>
          <cell r="G141">
            <v>-13360810</v>
          </cell>
          <cell r="H141">
            <v>-25624798</v>
          </cell>
          <cell r="I141">
            <v>-18831982</v>
          </cell>
          <cell r="J141">
            <v>-8512380</v>
          </cell>
          <cell r="M141">
            <v>-131142340</v>
          </cell>
          <cell r="N141">
            <v>0</v>
          </cell>
        </row>
        <row r="142">
          <cell r="B142" t="str">
            <v>1131000500</v>
          </cell>
          <cell r="C142" t="str">
            <v>Deudores por consumos</v>
          </cell>
          <cell r="D142">
            <v>3410894810</v>
          </cell>
          <cell r="E142">
            <v>9275696114</v>
          </cell>
          <cell r="J142">
            <v>88238541961</v>
          </cell>
          <cell r="M142">
            <v>100925132885</v>
          </cell>
          <cell r="N142">
            <v>0</v>
          </cell>
        </row>
        <row r="143">
          <cell r="B143" t="str">
            <v>1131000600</v>
          </cell>
          <cell r="C143" t="str">
            <v>Recaudacion por abonar clientes</v>
          </cell>
          <cell r="D143">
            <v>-53130</v>
          </cell>
          <cell r="E143">
            <v>-7609894</v>
          </cell>
          <cell r="J143">
            <v>-62297361</v>
          </cell>
          <cell r="M143">
            <v>-69960385</v>
          </cell>
          <cell r="N143">
            <v>0</v>
          </cell>
        </row>
        <row r="144">
          <cell r="B144" t="str">
            <v>1131001500</v>
          </cell>
          <cell r="C144" t="str">
            <v>Provision ingresos devengados</v>
          </cell>
          <cell r="D144">
            <v>1652185470</v>
          </cell>
          <cell r="E144">
            <v>5549576626</v>
          </cell>
          <cell r="F144">
            <v>2635929218</v>
          </cell>
          <cell r="G144">
            <v>94586000</v>
          </cell>
          <cell r="H144">
            <v>3493560750</v>
          </cell>
          <cell r="I144">
            <v>279391826</v>
          </cell>
          <cell r="J144">
            <v>40542695088</v>
          </cell>
          <cell r="M144">
            <v>54247924978</v>
          </cell>
          <cell r="N144">
            <v>0</v>
          </cell>
        </row>
        <row r="145">
          <cell r="B145" t="str">
            <v>1131006500</v>
          </cell>
          <cell r="C145" t="str">
            <v>Pac trabajadores SAP</v>
          </cell>
          <cell r="J145">
            <v>-581502</v>
          </cell>
          <cell r="M145">
            <v>-581502</v>
          </cell>
          <cell r="N145">
            <v>0</v>
          </cell>
        </row>
        <row r="146">
          <cell r="B146" t="str">
            <v>1131009900</v>
          </cell>
          <cell r="C146" t="str">
            <v>Provision deudores incobrables</v>
          </cell>
          <cell r="D146">
            <v>-97923812</v>
          </cell>
          <cell r="E146">
            <v>-468988436</v>
          </cell>
          <cell r="F146">
            <v>0</v>
          </cell>
          <cell r="J146">
            <v>-36639537649</v>
          </cell>
          <cell r="M146">
            <v>-37206449897</v>
          </cell>
          <cell r="N146">
            <v>0</v>
          </cell>
        </row>
        <row r="147">
          <cell r="B147" t="str">
            <v>1132000000</v>
          </cell>
          <cell r="C147" t="str">
            <v>Documentos por cobrar a clientes</v>
          </cell>
          <cell r="D147">
            <v>-3027090</v>
          </cell>
          <cell r="E147">
            <v>-9405406</v>
          </cell>
          <cell r="J147">
            <v>-98184790</v>
          </cell>
          <cell r="M147">
            <v>-110617286</v>
          </cell>
          <cell r="N147">
            <v>0</v>
          </cell>
        </row>
        <row r="148">
          <cell r="B148" t="str">
            <v>1132000500</v>
          </cell>
          <cell r="C148" t="str">
            <v>Documentos por cobrar</v>
          </cell>
          <cell r="D148">
            <v>144234736</v>
          </cell>
          <cell r="E148">
            <v>61880479</v>
          </cell>
          <cell r="J148">
            <v>5704135</v>
          </cell>
          <cell r="M148">
            <v>211819350</v>
          </cell>
          <cell r="N148">
            <v>0</v>
          </cell>
        </row>
        <row r="149">
          <cell r="B149" t="str">
            <v>1132000999</v>
          </cell>
          <cell r="C149" t="str">
            <v>Valoracion m/e deudores</v>
          </cell>
          <cell r="D149">
            <v>83132908</v>
          </cell>
          <cell r="J149">
            <v>0</v>
          </cell>
          <cell r="M149">
            <v>83132908</v>
          </cell>
          <cell r="N149">
            <v>0</v>
          </cell>
        </row>
        <row r="150">
          <cell r="B150" t="str">
            <v>1132001000</v>
          </cell>
          <cell r="C150" t="str">
            <v>Cheques protestados por cobrar</v>
          </cell>
          <cell r="D150">
            <v>6018392</v>
          </cell>
          <cell r="E150">
            <v>61030976</v>
          </cell>
          <cell r="F150">
            <v>16900657</v>
          </cell>
          <cell r="G150">
            <v>27879696</v>
          </cell>
          <cell r="H150">
            <v>4387098</v>
          </cell>
          <cell r="J150">
            <v>346823862</v>
          </cell>
          <cell r="M150">
            <v>463040681</v>
          </cell>
          <cell r="N150">
            <v>0</v>
          </cell>
        </row>
        <row r="151">
          <cell r="B151" t="str">
            <v>1132003000</v>
          </cell>
          <cell r="C151" t="str">
            <v>Cheque a fecha por cobrar</v>
          </cell>
          <cell r="E151">
            <v>5589143</v>
          </cell>
          <cell r="F151">
            <v>0</v>
          </cell>
          <cell r="G151">
            <v>103140810</v>
          </cell>
          <cell r="H151">
            <v>0</v>
          </cell>
          <cell r="J151">
            <v>12737865</v>
          </cell>
          <cell r="M151">
            <v>121467818</v>
          </cell>
          <cell r="N151">
            <v>0</v>
          </cell>
        </row>
        <row r="152">
          <cell r="B152" t="str">
            <v>1132009900</v>
          </cell>
          <cell r="C152" t="str">
            <v>Provision documentos incobrables</v>
          </cell>
          <cell r="D152">
            <v>-6018392</v>
          </cell>
          <cell r="E152">
            <v>-61030976</v>
          </cell>
          <cell r="F152">
            <v>-16900657</v>
          </cell>
          <cell r="G152">
            <v>-27879696</v>
          </cell>
          <cell r="H152">
            <v>-4387098</v>
          </cell>
          <cell r="J152">
            <v>-346823862</v>
          </cell>
          <cell r="M152">
            <v>-463040681</v>
          </cell>
          <cell r="N152">
            <v>0</v>
          </cell>
        </row>
        <row r="153">
          <cell r="B153" t="str">
            <v>1140001700</v>
          </cell>
          <cell r="C153" t="str">
            <v>Deudores varios</v>
          </cell>
          <cell r="E153">
            <v>1594368</v>
          </cell>
          <cell r="F153">
            <v>3605000</v>
          </cell>
          <cell r="G153">
            <v>0</v>
          </cell>
          <cell r="H153">
            <v>50816669</v>
          </cell>
          <cell r="J153">
            <v>111099595</v>
          </cell>
          <cell r="M153">
            <v>167115632</v>
          </cell>
          <cell r="N153">
            <v>0</v>
          </cell>
        </row>
        <row r="154">
          <cell r="B154" t="str">
            <v>1140003000</v>
          </cell>
          <cell r="C154" t="str">
            <v>Anticipo sindicato</v>
          </cell>
          <cell r="J154">
            <v>2000000</v>
          </cell>
          <cell r="M154">
            <v>2000000</v>
          </cell>
          <cell r="N154">
            <v>0</v>
          </cell>
        </row>
        <row r="155">
          <cell r="B155" t="str">
            <v>1140005000</v>
          </cell>
          <cell r="C155" t="str">
            <v>Faltantes de recaudacion</v>
          </cell>
          <cell r="D155">
            <v>6333360</v>
          </cell>
          <cell r="E155">
            <v>15437469</v>
          </cell>
          <cell r="J155">
            <v>458605011</v>
          </cell>
          <cell r="M155">
            <v>480375840</v>
          </cell>
          <cell r="N155">
            <v>0</v>
          </cell>
        </row>
        <row r="156">
          <cell r="B156" t="str">
            <v>2110002000</v>
          </cell>
          <cell r="C156" t="str">
            <v>Sobrantes por recaudaciones</v>
          </cell>
          <cell r="D156">
            <v>-7395582</v>
          </cell>
          <cell r="E156">
            <v>-16219085</v>
          </cell>
          <cell r="J156">
            <v>-439073341</v>
          </cell>
          <cell r="M156">
            <v>-462688008</v>
          </cell>
          <cell r="N156">
            <v>0</v>
          </cell>
        </row>
        <row r="157">
          <cell r="B157" t="str">
            <v>CUENTAS POR COBRAR A ENTIDADES R</v>
          </cell>
          <cell r="C157" t="str">
            <v>Cuentas por Cobrar a Entidades Relacionadas, Corriente</v>
          </cell>
          <cell r="D157">
            <v>34505352</v>
          </cell>
          <cell r="E157">
            <v>2006223842</v>
          </cell>
          <cell r="F157">
            <v>6262261</v>
          </cell>
          <cell r="G157">
            <v>1810428179</v>
          </cell>
          <cell r="H157">
            <v>1001133783</v>
          </cell>
          <cell r="I157">
            <v>922001</v>
          </cell>
          <cell r="J157">
            <v>42302998432</v>
          </cell>
          <cell r="K157">
            <v>19314190413</v>
          </cell>
          <cell r="L157">
            <v>-66402985731</v>
          </cell>
          <cell r="M157">
            <v>73678532</v>
          </cell>
          <cell r="N157">
            <v>0</v>
          </cell>
          <cell r="O157">
            <v>73679</v>
          </cell>
        </row>
        <row r="158">
          <cell r="B158" t="str">
            <v>1145001000</v>
          </cell>
          <cell r="C158" t="str">
            <v>Ptmos por cobrar Empresas Relacionadas</v>
          </cell>
          <cell r="J158">
            <v>17763100000</v>
          </cell>
          <cell r="L158">
            <v>-17763100000</v>
          </cell>
          <cell r="M158">
            <v>0</v>
          </cell>
          <cell r="N158">
            <v>0</v>
          </cell>
        </row>
        <row r="159">
          <cell r="B159" t="str">
            <v>1145002000</v>
          </cell>
          <cell r="C159" t="str">
            <v>Factura por cobrar a EERR</v>
          </cell>
          <cell r="D159">
            <v>1260000</v>
          </cell>
          <cell r="E159">
            <v>315331598</v>
          </cell>
          <cell r="F159">
            <v>0</v>
          </cell>
          <cell r="G159">
            <v>1155545778</v>
          </cell>
          <cell r="H159">
            <v>198770757</v>
          </cell>
          <cell r="J159">
            <v>2971935659</v>
          </cell>
          <cell r="L159">
            <v>-4569165260</v>
          </cell>
          <cell r="M159">
            <v>73678532</v>
          </cell>
          <cell r="N159">
            <v>0</v>
          </cell>
        </row>
        <row r="160">
          <cell r="B160" t="str">
            <v>1145003000</v>
          </cell>
          <cell r="C160" t="str">
            <v>Materiales por facturar  Empresas Relacionadas</v>
          </cell>
          <cell r="D160">
            <v>10180755</v>
          </cell>
          <cell r="E160">
            <v>237512761</v>
          </cell>
          <cell r="F160">
            <v>1610000</v>
          </cell>
          <cell r="J160">
            <v>176153015</v>
          </cell>
          <cell r="L160">
            <v>-425456531</v>
          </cell>
          <cell r="M160">
            <v>0</v>
          </cell>
          <cell r="N160">
            <v>0</v>
          </cell>
        </row>
        <row r="161">
          <cell r="B161" t="str">
            <v>1145003500</v>
          </cell>
          <cell r="C161" t="str">
            <v>Dividendos por cobrar a empresas relacionadas</v>
          </cell>
          <cell r="D161">
            <v>20460469</v>
          </cell>
          <cell r="E161">
            <v>1358426180</v>
          </cell>
          <cell r="J161">
            <v>7972225317</v>
          </cell>
          <cell r="K161">
            <v>19314190413</v>
          </cell>
          <cell r="L161">
            <v>-28665302379</v>
          </cell>
          <cell r="M161">
            <v>0</v>
          </cell>
          <cell r="N161">
            <v>0</v>
          </cell>
        </row>
        <row r="162">
          <cell r="B162" t="str">
            <v>1145004000</v>
          </cell>
          <cell r="C162" t="str">
            <v>Recaudación por cobrar empresas relacionadas</v>
          </cell>
          <cell r="D162">
            <v>2268750</v>
          </cell>
          <cell r="E162">
            <v>7451442</v>
          </cell>
          <cell r="J162">
            <v>-463801</v>
          </cell>
          <cell r="L162">
            <v>-9256391</v>
          </cell>
          <cell r="M162">
            <v>0</v>
          </cell>
          <cell r="N162">
            <v>0</v>
          </cell>
          <cell r="O162">
            <v>0</v>
          </cell>
        </row>
        <row r="163">
          <cell r="B163" t="str">
            <v>1145005000</v>
          </cell>
          <cell r="C163" t="str">
            <v>Deudas x Cobrar  Empresas Relacionadas</v>
          </cell>
          <cell r="D163">
            <v>335378</v>
          </cell>
          <cell r="E163">
            <v>87501861</v>
          </cell>
          <cell r="F163">
            <v>4652261</v>
          </cell>
          <cell r="G163">
            <v>654882401</v>
          </cell>
          <cell r="H163">
            <v>802363026</v>
          </cell>
          <cell r="I163">
            <v>922001</v>
          </cell>
          <cell r="J163">
            <v>3848260560</v>
          </cell>
          <cell r="L163">
            <v>-5398917488</v>
          </cell>
          <cell r="M163">
            <v>0</v>
          </cell>
          <cell r="N163">
            <v>0</v>
          </cell>
        </row>
        <row r="164">
          <cell r="B164" t="str">
            <v>1145005300</v>
          </cell>
          <cell r="C164" t="str">
            <v>Int devengados ptmo a empresas Relacionadas</v>
          </cell>
          <cell r="J164">
            <v>9571787682</v>
          </cell>
          <cell r="L164">
            <v>-9571787682</v>
          </cell>
          <cell r="M164">
            <v>0</v>
          </cell>
          <cell r="N164">
            <v>0</v>
          </cell>
        </row>
        <row r="165">
          <cell r="B165" t="str">
            <v>INVENTARIOS</v>
          </cell>
          <cell r="C165" t="str">
            <v>Inventarios</v>
          </cell>
          <cell r="D165">
            <v>238458506</v>
          </cell>
          <cell r="E165">
            <v>242253803</v>
          </cell>
          <cell r="F165">
            <v>706673158</v>
          </cell>
          <cell r="G165">
            <v>2229368909</v>
          </cell>
          <cell r="H165">
            <v>136716767</v>
          </cell>
          <cell r="J165">
            <v>6923105960</v>
          </cell>
          <cell r="M165">
            <v>10476577103</v>
          </cell>
          <cell r="N165">
            <v>0</v>
          </cell>
          <cell r="O165">
            <v>10476577</v>
          </cell>
        </row>
        <row r="166">
          <cell r="B166" t="str">
            <v>1150000900</v>
          </cell>
          <cell r="C166" t="str">
            <v>Cal Apagada</v>
          </cell>
          <cell r="F166">
            <v>11294</v>
          </cell>
          <cell r="J166">
            <v>4057607</v>
          </cell>
          <cell r="M166">
            <v>4068901</v>
          </cell>
          <cell r="N166">
            <v>0</v>
          </cell>
        </row>
        <row r="167">
          <cell r="B167" t="str">
            <v>1150006000</v>
          </cell>
          <cell r="C167" t="str">
            <v>Soda Caustica</v>
          </cell>
          <cell r="F167">
            <v>3531224</v>
          </cell>
          <cell r="J167">
            <v>51610087</v>
          </cell>
          <cell r="M167">
            <v>55141311</v>
          </cell>
          <cell r="N167">
            <v>0</v>
          </cell>
        </row>
        <row r="168">
          <cell r="B168" t="str">
            <v>1150000610</v>
          </cell>
          <cell r="C168" t="str">
            <v>Polímeros</v>
          </cell>
          <cell r="F168">
            <v>47269308</v>
          </cell>
          <cell r="J168">
            <v>0</v>
          </cell>
          <cell r="M168">
            <v>47269308</v>
          </cell>
          <cell r="N168">
            <v>0</v>
          </cell>
        </row>
        <row r="169">
          <cell r="B169" t="str">
            <v>1150003600</v>
          </cell>
          <cell r="C169" t="str">
            <v>Art. Escritorio computacionales y formularios</v>
          </cell>
          <cell r="E169">
            <v>2410</v>
          </cell>
          <cell r="J169">
            <v>54161730</v>
          </cell>
          <cell r="M169">
            <v>54164140</v>
          </cell>
          <cell r="N169">
            <v>0</v>
          </cell>
        </row>
        <row r="170">
          <cell r="B170" t="str">
            <v>1150001700</v>
          </cell>
          <cell r="C170" t="str">
            <v>Materiales para laboratorios</v>
          </cell>
          <cell r="H170">
            <v>38138746</v>
          </cell>
          <cell r="J170">
            <v>17040383</v>
          </cell>
          <cell r="M170">
            <v>55179129</v>
          </cell>
          <cell r="N170">
            <v>0</v>
          </cell>
        </row>
        <row r="171">
          <cell r="B171" t="str">
            <v>1150003000</v>
          </cell>
          <cell r="C171" t="str">
            <v>Mat.y equipos de seguridad</v>
          </cell>
          <cell r="E171">
            <v>0</v>
          </cell>
          <cell r="J171">
            <v>45977752</v>
          </cell>
          <cell r="M171">
            <v>45977752</v>
          </cell>
          <cell r="N171">
            <v>0</v>
          </cell>
        </row>
        <row r="172">
          <cell r="B172" t="str">
            <v>1150000100</v>
          </cell>
          <cell r="C172" t="str">
            <v>Cloro</v>
          </cell>
          <cell r="D172">
            <v>74</v>
          </cell>
          <cell r="E172">
            <v>0</v>
          </cell>
          <cell r="F172">
            <v>2475454</v>
          </cell>
          <cell r="J172">
            <v>19517053</v>
          </cell>
          <cell r="M172">
            <v>21992581</v>
          </cell>
          <cell r="N172">
            <v>0</v>
          </cell>
        </row>
        <row r="173">
          <cell r="B173" t="str">
            <v>1150000200</v>
          </cell>
          <cell r="C173" t="str">
            <v>Sulfato de aluminio</v>
          </cell>
          <cell r="E173">
            <v>3905399</v>
          </cell>
          <cell r="F173">
            <v>1133583</v>
          </cell>
          <cell r="J173">
            <v>622831</v>
          </cell>
          <cell r="M173">
            <v>5661813</v>
          </cell>
          <cell r="N173">
            <v>0</v>
          </cell>
        </row>
        <row r="174">
          <cell r="B174" t="str">
            <v>1150000300</v>
          </cell>
          <cell r="C174" t="str">
            <v>Hipoclorito de sodio</v>
          </cell>
          <cell r="D174">
            <v>28621668</v>
          </cell>
          <cell r="E174">
            <v>48306913</v>
          </cell>
          <cell r="F174">
            <v>14841799</v>
          </cell>
          <cell r="J174">
            <v>413712116</v>
          </cell>
          <cell r="M174">
            <v>505482496</v>
          </cell>
          <cell r="N174">
            <v>0</v>
          </cell>
        </row>
        <row r="175">
          <cell r="B175" t="str">
            <v>1150000400</v>
          </cell>
          <cell r="C175" t="str">
            <v>Cloruro ferrico</v>
          </cell>
          <cell r="D175">
            <v>16993527</v>
          </cell>
          <cell r="E175">
            <v>54074651</v>
          </cell>
          <cell r="F175">
            <v>54523959</v>
          </cell>
          <cell r="J175">
            <v>131964341</v>
          </cell>
          <cell r="M175">
            <v>257556478</v>
          </cell>
          <cell r="N175">
            <v>0</v>
          </cell>
        </row>
        <row r="176">
          <cell r="B176" t="str">
            <v>1150000500</v>
          </cell>
          <cell r="C176" t="str">
            <v>Otros insumos</v>
          </cell>
          <cell r="D176">
            <v>175899085</v>
          </cell>
          <cell r="E176">
            <v>118126308</v>
          </cell>
          <cell r="F176">
            <v>324425387</v>
          </cell>
          <cell r="J176">
            <v>1437228511</v>
          </cell>
          <cell r="M176">
            <v>2055679291</v>
          </cell>
          <cell r="N176">
            <v>0</v>
          </cell>
        </row>
        <row r="177">
          <cell r="B177" t="str">
            <v>1150000700</v>
          </cell>
          <cell r="C177" t="str">
            <v>Fluor</v>
          </cell>
          <cell r="D177">
            <v>23067467</v>
          </cell>
          <cell r="E177">
            <v>20431451</v>
          </cell>
          <cell r="J177">
            <v>201930447</v>
          </cell>
          <cell r="M177">
            <v>245429365</v>
          </cell>
          <cell r="N177">
            <v>0</v>
          </cell>
        </row>
        <row r="178">
          <cell r="B178" t="str">
            <v>1150001000</v>
          </cell>
          <cell r="C178" t="str">
            <v>Combustibles y lubricantes</v>
          </cell>
          <cell r="J178">
            <v>177105257</v>
          </cell>
          <cell r="M178">
            <v>177105257</v>
          </cell>
          <cell r="N178">
            <v>0</v>
          </cell>
        </row>
        <row r="179">
          <cell r="B179" t="str">
            <v>1150001400</v>
          </cell>
          <cell r="C179" t="str">
            <v>Materiales de construccion</v>
          </cell>
          <cell r="E179">
            <v>18552996</v>
          </cell>
          <cell r="G179">
            <v>411850</v>
          </cell>
          <cell r="J179">
            <v>4406432603</v>
          </cell>
          <cell r="M179">
            <v>4425397449</v>
          </cell>
          <cell r="N179">
            <v>0</v>
          </cell>
        </row>
        <row r="180">
          <cell r="B180" t="str">
            <v>1150001500</v>
          </cell>
          <cell r="C180" t="str">
            <v>Mat.y rep.de mantencion</v>
          </cell>
          <cell r="D180">
            <v>95621231</v>
          </cell>
          <cell r="E180">
            <v>235575835</v>
          </cell>
          <cell r="F180">
            <v>258419160</v>
          </cell>
          <cell r="G180">
            <v>1926189224</v>
          </cell>
          <cell r="H180">
            <v>98578021</v>
          </cell>
          <cell r="J180">
            <v>6031363720</v>
          </cell>
          <cell r="M180">
            <v>8645747191</v>
          </cell>
          <cell r="N180">
            <v>0</v>
          </cell>
        </row>
        <row r="181">
          <cell r="B181" t="str">
            <v>1150001600</v>
          </cell>
          <cell r="C181" t="str">
            <v>Medidores de a.p.</v>
          </cell>
          <cell r="D181">
            <v>9130148</v>
          </cell>
          <cell r="E181">
            <v>19278485</v>
          </cell>
          <cell r="G181">
            <v>361594838</v>
          </cell>
          <cell r="J181">
            <v>494609828</v>
          </cell>
          <cell r="M181">
            <v>884613299</v>
          </cell>
          <cell r="N181">
            <v>0</v>
          </cell>
        </row>
        <row r="182">
          <cell r="B182" t="str">
            <v>1150004000</v>
          </cell>
          <cell r="C182" t="str">
            <v>Herramientas y accesorios</v>
          </cell>
          <cell r="J182">
            <v>53051940</v>
          </cell>
          <cell r="M182">
            <v>53051940</v>
          </cell>
          <cell r="N182">
            <v>0</v>
          </cell>
        </row>
        <row r="183">
          <cell r="B183" t="str">
            <v>1150005300</v>
          </cell>
          <cell r="C183" t="str">
            <v>Vestuario y calzado seguridad</v>
          </cell>
          <cell r="F183">
            <v>41990</v>
          </cell>
          <cell r="J183">
            <v>34589062</v>
          </cell>
          <cell r="M183">
            <v>34631052</v>
          </cell>
          <cell r="N183">
            <v>0</v>
          </cell>
        </row>
        <row r="184">
          <cell r="B184" t="str">
            <v>1150007000</v>
          </cell>
          <cell r="C184" t="str">
            <v>Materiales de activo fijo</v>
          </cell>
          <cell r="D184">
            <v>-104751379</v>
          </cell>
          <cell r="E184">
            <v>-273407316</v>
          </cell>
          <cell r="F184">
            <v>0</v>
          </cell>
          <cell r="J184">
            <v>-6579327586</v>
          </cell>
          <cell r="M184">
            <v>-6957486281</v>
          </cell>
          <cell r="N184">
            <v>0</v>
          </cell>
        </row>
        <row r="185">
          <cell r="B185" t="str">
            <v>1150008500</v>
          </cell>
          <cell r="C185" t="str">
            <v>Provision obsolescencia de materiales</v>
          </cell>
          <cell r="D185">
            <v>-6123315</v>
          </cell>
          <cell r="E185">
            <v>-2593329</v>
          </cell>
          <cell r="G185">
            <v>-58827003</v>
          </cell>
          <cell r="J185">
            <v>-72541722</v>
          </cell>
          <cell r="M185">
            <v>-140085369</v>
          </cell>
          <cell r="N185">
            <v>0</v>
          </cell>
        </row>
        <row r="186">
          <cell r="B186" t="str">
            <v>ACTIVOS POR IMPUESTOS CORRIENTES</v>
          </cell>
          <cell r="C186" t="str">
            <v>Activos por impuestos corrientes</v>
          </cell>
          <cell r="D186">
            <v>168831163</v>
          </cell>
          <cell r="E186">
            <v>5380869648</v>
          </cell>
          <cell r="F186">
            <v>233284943</v>
          </cell>
          <cell r="G186">
            <v>0</v>
          </cell>
          <cell r="H186">
            <v>0</v>
          </cell>
          <cell r="I186">
            <v>0</v>
          </cell>
          <cell r="J186">
            <v>27401102332</v>
          </cell>
          <cell r="K186">
            <v>0</v>
          </cell>
          <cell r="L186">
            <v>163393623</v>
          </cell>
          <cell r="M186">
            <v>33347481709</v>
          </cell>
          <cell r="N186">
            <v>0</v>
          </cell>
          <cell r="O186">
            <v>33347482</v>
          </cell>
        </row>
        <row r="187">
          <cell r="B187" t="str">
            <v>116000200C</v>
          </cell>
          <cell r="C187" t="str">
            <v>Activo x imptos corrientes</v>
          </cell>
          <cell r="D187">
            <v>102846133</v>
          </cell>
          <cell r="E187">
            <v>5249234098</v>
          </cell>
          <cell r="F187">
            <v>217511857</v>
          </cell>
          <cell r="G187">
            <v>0</v>
          </cell>
          <cell r="H187">
            <v>-20713007</v>
          </cell>
          <cell r="I187">
            <v>-32816777</v>
          </cell>
          <cell r="J187">
            <v>22611747669</v>
          </cell>
          <cell r="L187">
            <v>163393623</v>
          </cell>
          <cell r="M187">
            <v>28291203596</v>
          </cell>
          <cell r="N187">
            <v>0</v>
          </cell>
        </row>
        <row r="188">
          <cell r="B188" t="str">
            <v>1160002000</v>
          </cell>
          <cell r="C188" t="str">
            <v>Impto.por recuperar</v>
          </cell>
          <cell r="D188">
            <v>19920633</v>
          </cell>
          <cell r="E188">
            <v>131635550</v>
          </cell>
          <cell r="F188">
            <v>15773086</v>
          </cell>
          <cell r="G188">
            <v>0</v>
          </cell>
          <cell r="H188">
            <v>20713007</v>
          </cell>
          <cell r="I188">
            <v>32816777</v>
          </cell>
          <cell r="J188">
            <v>4765264263</v>
          </cell>
          <cell r="K188">
            <v>0</v>
          </cell>
          <cell r="M188">
            <v>4986123316</v>
          </cell>
          <cell r="N188">
            <v>0</v>
          </cell>
        </row>
        <row r="189">
          <cell r="B189" t="str">
            <v>1160007500</v>
          </cell>
          <cell r="C189" t="str">
            <v>Credito pago de patente D°Agua no utilizada</v>
          </cell>
          <cell r="D189">
            <v>46064397</v>
          </cell>
          <cell r="J189">
            <v>24090400</v>
          </cell>
          <cell r="M189">
            <v>70154797</v>
          </cell>
          <cell r="N189">
            <v>0</v>
          </cell>
        </row>
        <row r="190">
          <cell r="B190" t="str">
            <v>ACTIVOS, NO CORRIENTES</v>
          </cell>
          <cell r="C190" t="str">
            <v>Activos, No Corrientes</v>
          </cell>
          <cell r="D190">
            <v>141843294165</v>
          </cell>
          <cell r="E190">
            <v>615949796666</v>
          </cell>
          <cell r="F190">
            <v>1400610975</v>
          </cell>
          <cell r="G190">
            <v>4049408510</v>
          </cell>
          <cell r="H190">
            <v>6704170745</v>
          </cell>
          <cell r="I190">
            <v>11055276347</v>
          </cell>
          <cell r="J190">
            <v>2566475792523</v>
          </cell>
          <cell r="K190">
            <v>918728369552</v>
          </cell>
          <cell r="L190">
            <v>-1265377054079</v>
          </cell>
          <cell r="M190">
            <v>3000829665404</v>
          </cell>
          <cell r="N190">
            <v>0</v>
          </cell>
          <cell r="O190">
            <v>3000829665</v>
          </cell>
        </row>
        <row r="191">
          <cell r="B191" t="str">
            <v>OTROS ACTIVOS FINANCIEROS NO COR</v>
          </cell>
          <cell r="C191" t="str">
            <v>Otros activos financieros no corrientes</v>
          </cell>
          <cell r="D191">
            <v>468182950</v>
          </cell>
          <cell r="I191">
            <v>7349718522</v>
          </cell>
          <cell r="J191">
            <v>8080141145</v>
          </cell>
          <cell r="M191">
            <v>15898042617</v>
          </cell>
          <cell r="N191">
            <v>0</v>
          </cell>
          <cell r="O191">
            <v>15898043</v>
          </cell>
        </row>
        <row r="192">
          <cell r="B192" t="str">
            <v>1370000100</v>
          </cell>
          <cell r="C192" t="str">
            <v>Activo Contrato Derivado no cte</v>
          </cell>
          <cell r="J192">
            <v>8002179658</v>
          </cell>
          <cell r="M192">
            <v>8002179658</v>
          </cell>
          <cell r="N192">
            <v>0</v>
          </cell>
        </row>
        <row r="193">
          <cell r="B193" t="str">
            <v>1320004000</v>
          </cell>
          <cell r="C193" t="str">
            <v>Otras inversiones en empresas</v>
          </cell>
          <cell r="D193">
            <v>468182950</v>
          </cell>
          <cell r="I193">
            <v>7349718522</v>
          </cell>
          <cell r="J193">
            <v>77961487</v>
          </cell>
          <cell r="M193">
            <v>7895862959</v>
          </cell>
          <cell r="N193">
            <v>0</v>
          </cell>
        </row>
        <row r="194">
          <cell r="B194" t="str">
            <v>OTROS ACTIVOS NO FINANCIEROS NO</v>
          </cell>
          <cell r="C194" t="str">
            <v>Otros activos no financieros no corrientes</v>
          </cell>
          <cell r="D194">
            <v>371033256</v>
          </cell>
          <cell r="E194">
            <v>553356512</v>
          </cell>
          <cell r="J194">
            <v>5732161187</v>
          </cell>
          <cell r="M194">
            <v>6656550955</v>
          </cell>
          <cell r="N194">
            <v>0</v>
          </cell>
          <cell r="O194">
            <v>6656551</v>
          </cell>
        </row>
        <row r="195">
          <cell r="B195" t="str">
            <v>1370003000</v>
          </cell>
          <cell r="C195" t="str">
            <v>Activacion impuestos de pagare</v>
          </cell>
          <cell r="D195">
            <v>1614564</v>
          </cell>
          <cell r="E195">
            <v>1053409</v>
          </cell>
          <cell r="J195">
            <v>5299072</v>
          </cell>
          <cell r="M195">
            <v>7967045</v>
          </cell>
          <cell r="N195">
            <v>0</v>
          </cell>
        </row>
        <row r="196">
          <cell r="B196" t="str">
            <v>1370005000</v>
          </cell>
          <cell r="C196" t="str">
            <v>Impuesto de timbre activado</v>
          </cell>
          <cell r="D196">
            <v>94786379</v>
          </cell>
          <cell r="E196">
            <v>106645257</v>
          </cell>
          <cell r="J196">
            <v>676264223</v>
          </cell>
          <cell r="M196">
            <v>877695859</v>
          </cell>
          <cell r="N196">
            <v>0</v>
          </cell>
        </row>
        <row r="197">
          <cell r="B197" t="str">
            <v>1370005500</v>
          </cell>
          <cell r="C197" t="str">
            <v>Amortiz acum. impuesto de timbre activado</v>
          </cell>
          <cell r="D197">
            <v>-70299694</v>
          </cell>
          <cell r="E197">
            <v>-74501403</v>
          </cell>
          <cell r="J197">
            <v>-438485594</v>
          </cell>
          <cell r="M197">
            <v>-583286691</v>
          </cell>
          <cell r="N197">
            <v>0</v>
          </cell>
        </row>
        <row r="198">
          <cell r="B198" t="str">
            <v>1324004000</v>
          </cell>
          <cell r="C198" t="str">
            <v>Gastos anticipados L.P.</v>
          </cell>
          <cell r="D198">
            <v>344932007</v>
          </cell>
          <cell r="E198">
            <v>520159249</v>
          </cell>
          <cell r="J198">
            <v>5489083486</v>
          </cell>
          <cell r="M198">
            <v>6354174742</v>
          </cell>
          <cell r="N198">
            <v>0</v>
          </cell>
        </row>
        <row r="199">
          <cell r="B199" t="str">
            <v>DERECHOS POR COBRAR NO CORRIENTE</v>
          </cell>
          <cell r="C199" t="str">
            <v>Derechos por cobrar no corrientes</v>
          </cell>
          <cell r="D199">
            <v>0</v>
          </cell>
          <cell r="E199">
            <v>2403698429</v>
          </cell>
          <cell r="G199">
            <v>0</v>
          </cell>
          <cell r="J199">
            <v>1037047490</v>
          </cell>
          <cell r="M199">
            <v>3440745919</v>
          </cell>
          <cell r="N199">
            <v>0</v>
          </cell>
          <cell r="O199">
            <v>3440746</v>
          </cell>
        </row>
        <row r="200">
          <cell r="B200" t="str">
            <v>1350003000</v>
          </cell>
          <cell r="C200" t="str">
            <v>Devolucion Expropiaciones</v>
          </cell>
          <cell r="J200">
            <v>49090483</v>
          </cell>
          <cell r="M200">
            <v>49090483</v>
          </cell>
          <cell r="N200">
            <v>0</v>
          </cell>
        </row>
        <row r="201">
          <cell r="B201" t="str">
            <v>1321009900</v>
          </cell>
          <cell r="C201" t="str">
            <v>Provision deudores incobrables largo plazo</v>
          </cell>
          <cell r="D201">
            <v>-7687680</v>
          </cell>
          <cell r="E201">
            <v>-42092971</v>
          </cell>
          <cell r="J201">
            <v>-635642541</v>
          </cell>
          <cell r="M201">
            <v>-685423192</v>
          </cell>
          <cell r="N201">
            <v>0</v>
          </cell>
        </row>
        <row r="202">
          <cell r="B202" t="str">
            <v>1321002500</v>
          </cell>
          <cell r="C202" t="str">
            <v>Deudores en quiebra</v>
          </cell>
          <cell r="D202">
            <v>7687680</v>
          </cell>
          <cell r="E202">
            <v>42092971</v>
          </cell>
          <cell r="J202">
            <v>635642541</v>
          </cell>
          <cell r="M202">
            <v>685423192</v>
          </cell>
          <cell r="N202">
            <v>0</v>
          </cell>
        </row>
        <row r="203">
          <cell r="B203" t="str">
            <v>1324005000</v>
          </cell>
          <cell r="C203" t="str">
            <v>Anticipo Bono termino de negociación  LP</v>
          </cell>
          <cell r="G203">
            <v>0</v>
          </cell>
          <cell r="J203">
            <v>987957007</v>
          </cell>
          <cell r="M203">
            <v>987957007</v>
          </cell>
          <cell r="N203">
            <v>0</v>
          </cell>
        </row>
        <row r="204">
          <cell r="B204" t="str">
            <v>1324009999</v>
          </cell>
          <cell r="C204" t="str">
            <v>Val m/e deudores varios LP</v>
          </cell>
          <cell r="E204">
            <v>1219380558</v>
          </cell>
          <cell r="M204">
            <v>1219380558</v>
          </cell>
          <cell r="N204">
            <v>0</v>
          </cell>
        </row>
        <row r="205">
          <cell r="B205" t="str">
            <v>1324001000</v>
          </cell>
          <cell r="C205" t="str">
            <v>Deudores varios  largo plazo</v>
          </cell>
          <cell r="E205">
            <v>1184317871</v>
          </cell>
          <cell r="M205">
            <v>1184317871</v>
          </cell>
          <cell r="N205">
            <v>0</v>
          </cell>
        </row>
        <row r="206">
          <cell r="B206" t="str">
            <v>INVERSIONES CONTABILIZADAS UTILI</v>
          </cell>
          <cell r="C206" t="str">
            <v>Inversiones contabilizadas utilizando el método de la partic</v>
          </cell>
          <cell r="D206">
            <v>693396299</v>
          </cell>
          <cell r="E206">
            <v>103094063164</v>
          </cell>
          <cell r="J206">
            <v>513246948740</v>
          </cell>
          <cell r="K206">
            <v>647355776219</v>
          </cell>
          <cell r="L206">
            <v>-1264390184422</v>
          </cell>
          <cell r="M206">
            <v>0</v>
          </cell>
          <cell r="N206">
            <v>0</v>
          </cell>
          <cell r="O206">
            <v>0</v>
          </cell>
        </row>
        <row r="207">
          <cell r="B207" t="str">
            <v>1320000500</v>
          </cell>
          <cell r="C207" t="str">
            <v>Inversion en empresas relacionadas</v>
          </cell>
          <cell r="D207">
            <v>693396299</v>
          </cell>
          <cell r="E207">
            <v>103094063164</v>
          </cell>
          <cell r="J207">
            <v>513246948740</v>
          </cell>
          <cell r="K207">
            <v>647355776219</v>
          </cell>
          <cell r="L207">
            <v>-1264390184422</v>
          </cell>
          <cell r="M207">
            <v>0</v>
          </cell>
          <cell r="N207">
            <v>0</v>
          </cell>
        </row>
        <row r="208">
          <cell r="B208" t="str">
            <v>ACTIVOS INTANGIBLES DISTINTOS DE</v>
          </cell>
          <cell r="C208" t="str">
            <v>Activos intangibles distintos de la plusvalía</v>
          </cell>
          <cell r="D208">
            <v>56853973560</v>
          </cell>
          <cell r="E208">
            <v>230299960791</v>
          </cell>
          <cell r="F208">
            <v>86217468</v>
          </cell>
          <cell r="G208">
            <v>85883851</v>
          </cell>
          <cell r="H208">
            <v>188908634</v>
          </cell>
          <cell r="I208">
            <v>69248690</v>
          </cell>
          <cell r="J208">
            <v>332061015878</v>
          </cell>
          <cell r="K208">
            <v>4</v>
          </cell>
          <cell r="L208">
            <v>-341275943</v>
          </cell>
          <cell r="M208">
            <v>619303932933</v>
          </cell>
          <cell r="N208">
            <v>0</v>
          </cell>
          <cell r="O208">
            <v>619303933</v>
          </cell>
        </row>
        <row r="209">
          <cell r="B209" t="str">
            <v>1350002050</v>
          </cell>
          <cell r="C209" t="str">
            <v>Software en tramite</v>
          </cell>
          <cell r="D209">
            <v>269151</v>
          </cell>
          <cell r="E209">
            <v>113233727</v>
          </cell>
          <cell r="J209">
            <v>1160101123</v>
          </cell>
          <cell r="M209">
            <v>1273604001</v>
          </cell>
          <cell r="N209">
            <v>0</v>
          </cell>
        </row>
        <row r="210">
          <cell r="B210" t="str">
            <v>1350002000</v>
          </cell>
          <cell r="C210" t="str">
            <v>Servidumbre en tramite</v>
          </cell>
          <cell r="J210">
            <v>82172479</v>
          </cell>
          <cell r="M210">
            <v>82172479</v>
          </cell>
          <cell r="N210">
            <v>0</v>
          </cell>
        </row>
        <row r="211">
          <cell r="B211" t="str">
            <v>1320003000</v>
          </cell>
          <cell r="C211" t="str">
            <v>Derecho usufructo</v>
          </cell>
          <cell r="J211">
            <v>34558772</v>
          </cell>
          <cell r="M211">
            <v>34558772</v>
          </cell>
          <cell r="N211">
            <v>0</v>
          </cell>
        </row>
        <row r="212">
          <cell r="B212" t="str">
            <v>1315009900</v>
          </cell>
          <cell r="C212" t="str">
            <v>Amort.Gratuidad AP</v>
          </cell>
          <cell r="J212">
            <v>-4160025304</v>
          </cell>
          <cell r="M212">
            <v>-4160025304</v>
          </cell>
          <cell r="N212">
            <v>0</v>
          </cell>
        </row>
        <row r="213">
          <cell r="B213" t="str">
            <v>1315001100</v>
          </cell>
          <cell r="C213" t="str">
            <v>Derechos de Agua  IM Stgo</v>
          </cell>
          <cell r="D213">
            <v>0</v>
          </cell>
          <cell r="E213">
            <v>0</v>
          </cell>
          <cell r="F213">
            <v>0</v>
          </cell>
          <cell r="G213">
            <v>0</v>
          </cell>
          <cell r="H213">
            <v>0</v>
          </cell>
          <cell r="I213">
            <v>0</v>
          </cell>
          <cell r="J213">
            <v>7395600667</v>
          </cell>
          <cell r="M213">
            <v>7395600667</v>
          </cell>
          <cell r="N213">
            <v>0</v>
          </cell>
        </row>
        <row r="214">
          <cell r="B214" t="str">
            <v>1312009900</v>
          </cell>
          <cell r="C214" t="str">
            <v>Amortizacion acumulada servidumbre</v>
          </cell>
          <cell r="D214">
            <v>-3161834</v>
          </cell>
          <cell r="E214">
            <v>-2512401584</v>
          </cell>
          <cell r="J214">
            <v>-1735992565</v>
          </cell>
          <cell r="M214">
            <v>-4251555983</v>
          </cell>
          <cell r="N214">
            <v>0</v>
          </cell>
        </row>
        <row r="215">
          <cell r="B215" t="str">
            <v>1312005000</v>
          </cell>
          <cell r="C215" t="str">
            <v>Registro de marcas</v>
          </cell>
          <cell r="J215">
            <v>15933450</v>
          </cell>
          <cell r="M215">
            <v>15933450</v>
          </cell>
          <cell r="N215">
            <v>0</v>
          </cell>
        </row>
        <row r="216">
          <cell r="B216" t="str">
            <v>1312001000</v>
          </cell>
          <cell r="C216" t="str">
            <v>Servidumbres</v>
          </cell>
          <cell r="D216">
            <v>869834484</v>
          </cell>
          <cell r="E216">
            <v>10274333606</v>
          </cell>
          <cell r="J216">
            <v>11950023469</v>
          </cell>
          <cell r="L216">
            <v>-113794722</v>
          </cell>
          <cell r="M216">
            <v>22980396837</v>
          </cell>
          <cell r="N216">
            <v>0</v>
          </cell>
        </row>
        <row r="217">
          <cell r="B217" t="str">
            <v>1310009900</v>
          </cell>
          <cell r="C217" t="str">
            <v>Amortizacion acumulada derechos de agua</v>
          </cell>
          <cell r="D217">
            <v>-1807700010</v>
          </cell>
          <cell r="E217">
            <v>-2483922398</v>
          </cell>
          <cell r="J217">
            <v>-1083273212</v>
          </cell>
          <cell r="M217">
            <v>-5374895620</v>
          </cell>
          <cell r="N217">
            <v>0</v>
          </cell>
        </row>
        <row r="218">
          <cell r="B218" t="str">
            <v>1310001000</v>
          </cell>
          <cell r="C218" t="str">
            <v>Derechos de agua</v>
          </cell>
          <cell r="D218">
            <v>57784849873</v>
          </cell>
          <cell r="E218">
            <v>223844886347</v>
          </cell>
          <cell r="F218">
            <v>69248690</v>
          </cell>
          <cell r="G218">
            <v>69248690</v>
          </cell>
          <cell r="H218">
            <v>69248690</v>
          </cell>
          <cell r="I218">
            <v>69248690</v>
          </cell>
          <cell r="J218">
            <v>309698917044</v>
          </cell>
          <cell r="L218">
            <v>-227481221</v>
          </cell>
          <cell r="M218">
            <v>591378166803</v>
          </cell>
          <cell r="N218">
            <v>0</v>
          </cell>
        </row>
        <row r="219">
          <cell r="B219" t="str">
            <v>1270003000</v>
          </cell>
          <cell r="C219" t="str">
            <v>Depreciacion acumulada software</v>
          </cell>
          <cell r="D219">
            <v>-211013376</v>
          </cell>
          <cell r="E219">
            <v>-1728834918</v>
          </cell>
          <cell r="F219">
            <v>-93296559</v>
          </cell>
          <cell r="G219">
            <v>-50454589</v>
          </cell>
          <cell r="H219">
            <v>-542337896</v>
          </cell>
          <cell r="I219">
            <v>-873950682</v>
          </cell>
          <cell r="J219">
            <v>-62889829740</v>
          </cell>
          <cell r="M219">
            <v>-66389717760</v>
          </cell>
          <cell r="N219">
            <v>0</v>
          </cell>
        </row>
        <row r="220">
          <cell r="B220" t="str">
            <v>1220003000</v>
          </cell>
          <cell r="C220" t="str">
            <v>Software</v>
          </cell>
          <cell r="D220">
            <v>213483368</v>
          </cell>
          <cell r="E220">
            <v>1824360627</v>
          </cell>
          <cell r="F220">
            <v>110265337</v>
          </cell>
          <cell r="G220">
            <v>67089750</v>
          </cell>
          <cell r="H220">
            <v>661997840</v>
          </cell>
          <cell r="I220">
            <v>873950682</v>
          </cell>
          <cell r="J220">
            <v>71266384927</v>
          </cell>
          <cell r="M220">
            <v>75017532531</v>
          </cell>
          <cell r="N220">
            <v>0</v>
          </cell>
        </row>
        <row r="221">
          <cell r="B221" t="str">
            <v>1270003100</v>
          </cell>
          <cell r="C221" t="str">
            <v>Depreciación Acum Software</v>
          </cell>
          <cell r="K221">
            <v>-8221613</v>
          </cell>
          <cell r="M221">
            <v>-8221613</v>
          </cell>
          <cell r="N221">
            <v>0</v>
          </cell>
        </row>
        <row r="222">
          <cell r="B222" t="str">
            <v>1220003100</v>
          </cell>
          <cell r="C222" t="str">
            <v>Software</v>
          </cell>
          <cell r="K222">
            <v>8221617</v>
          </cell>
          <cell r="M222">
            <v>8221617</v>
          </cell>
          <cell r="N222">
            <v>0</v>
          </cell>
        </row>
        <row r="223">
          <cell r="B223" t="str">
            <v>1350002200</v>
          </cell>
          <cell r="C223" t="str">
            <v>Derechos de agua en tramite</v>
          </cell>
          <cell r="D223">
            <v>7411904</v>
          </cell>
          <cell r="E223">
            <v>968305384</v>
          </cell>
          <cell r="J223">
            <v>131512254</v>
          </cell>
          <cell r="M223">
            <v>1107229542</v>
          </cell>
          <cell r="N223">
            <v>0</v>
          </cell>
        </row>
        <row r="224">
          <cell r="B224" t="str">
            <v>1350005000</v>
          </cell>
          <cell r="C224" t="str">
            <v>Otros derechos intangibles</v>
          </cell>
          <cell r="J224">
            <v>230198639</v>
          </cell>
          <cell r="M224">
            <v>230198639</v>
          </cell>
          <cell r="N224">
            <v>0</v>
          </cell>
        </row>
        <row r="225">
          <cell r="B225" t="str">
            <v>1350005500</v>
          </cell>
          <cell r="C225" t="str">
            <v>Amortización acum otros derechos intagibles</v>
          </cell>
          <cell r="J225">
            <v>-35266125</v>
          </cell>
          <cell r="M225">
            <v>-35266125</v>
          </cell>
          <cell r="N225">
            <v>0</v>
          </cell>
        </row>
        <row r="226">
          <cell r="B226" t="str">
            <v>PLUSVALIA</v>
          </cell>
          <cell r="C226" t="str">
            <v>Plusvalia</v>
          </cell>
          <cell r="J226">
            <v>33823049472</v>
          </cell>
          <cell r="K226">
            <v>271348419004</v>
          </cell>
          <cell r="M226">
            <v>305171468476</v>
          </cell>
          <cell r="N226">
            <v>0</v>
          </cell>
          <cell r="O226">
            <v>305171468</v>
          </cell>
        </row>
        <row r="227">
          <cell r="B227" t="str">
            <v>1320001000</v>
          </cell>
          <cell r="C227" t="str">
            <v>Menor valor de inversion</v>
          </cell>
          <cell r="J227">
            <v>33823049472</v>
          </cell>
          <cell r="K227">
            <v>271348419004</v>
          </cell>
          <cell r="M227">
            <v>305171468476</v>
          </cell>
          <cell r="N227">
            <v>0</v>
          </cell>
        </row>
        <row r="228">
          <cell r="B228" t="str">
            <v>PROPIEDADES, PLANTAS Y EQUIPOS,</v>
          </cell>
          <cell r="C228" t="str">
            <v>Propiedades, Plantas y Equipos, Neto</v>
          </cell>
          <cell r="D228">
            <v>83453169076</v>
          </cell>
          <cell r="E228">
            <v>279463063349</v>
          </cell>
          <cell r="F228">
            <v>920989545</v>
          </cell>
          <cell r="G228">
            <v>2342918634</v>
          </cell>
          <cell r="H228">
            <v>5550770061</v>
          </cell>
          <cell r="I228">
            <v>2770770497</v>
          </cell>
          <cell r="J228">
            <v>1670688056772</v>
          </cell>
          <cell r="K228">
            <v>0</v>
          </cell>
          <cell r="L228">
            <v>-645593714</v>
          </cell>
          <cell r="M228">
            <v>2044544144220</v>
          </cell>
          <cell r="N228">
            <v>0</v>
          </cell>
          <cell r="O228">
            <v>2044544144</v>
          </cell>
        </row>
        <row r="229">
          <cell r="B229" t="str">
            <v>1314001000</v>
          </cell>
          <cell r="C229" t="str">
            <v>Gastos puesta en marcha</v>
          </cell>
          <cell r="D229">
            <v>30422611</v>
          </cell>
          <cell r="E229">
            <v>37031954</v>
          </cell>
          <cell r="F229">
            <v>41424474</v>
          </cell>
          <cell r="G229">
            <v>604362912</v>
          </cell>
          <cell r="H229">
            <v>683641618</v>
          </cell>
          <cell r="J229">
            <v>571163459</v>
          </cell>
          <cell r="M229">
            <v>1968047028</v>
          </cell>
          <cell r="N229">
            <v>0</v>
          </cell>
        </row>
        <row r="230">
          <cell r="B230" t="str">
            <v>1314009900</v>
          </cell>
          <cell r="C230" t="str">
            <v>Amortizacion acumulada puesta en marcha</v>
          </cell>
          <cell r="D230">
            <v>-30422608</v>
          </cell>
          <cell r="E230">
            <v>-37031951</v>
          </cell>
          <cell r="F230">
            <v>-41424474</v>
          </cell>
          <cell r="G230">
            <v>-268003050</v>
          </cell>
          <cell r="H230">
            <v>-399523070</v>
          </cell>
          <cell r="J230">
            <v>-564411378</v>
          </cell>
          <cell r="M230">
            <v>-1340816531</v>
          </cell>
          <cell r="N230">
            <v>0</v>
          </cell>
        </row>
        <row r="231">
          <cell r="B231" t="str">
            <v>1220002100</v>
          </cell>
          <cell r="C231" t="str">
            <v>Hardware</v>
          </cell>
          <cell r="K231">
            <v>9948046</v>
          </cell>
          <cell r="M231">
            <v>9948046</v>
          </cell>
          <cell r="N231">
            <v>0</v>
          </cell>
        </row>
        <row r="232">
          <cell r="B232" t="str">
            <v>1224001100</v>
          </cell>
          <cell r="C232" t="str">
            <v>Muebles y enseres</v>
          </cell>
          <cell r="K232">
            <v>33666829</v>
          </cell>
          <cell r="M232">
            <v>33666829</v>
          </cell>
          <cell r="N232">
            <v>0</v>
          </cell>
        </row>
        <row r="233">
          <cell r="B233" t="str">
            <v>1270002100</v>
          </cell>
          <cell r="C233" t="str">
            <v>Depreciación Acum Hardware</v>
          </cell>
          <cell r="K233">
            <v>-9948046</v>
          </cell>
          <cell r="M233">
            <v>-9948046</v>
          </cell>
          <cell r="N233">
            <v>0</v>
          </cell>
        </row>
        <row r="234">
          <cell r="B234" t="str">
            <v>1274001100</v>
          </cell>
          <cell r="C234" t="str">
            <v>Depreciacion acumulada muebles y enseres</v>
          </cell>
          <cell r="K234">
            <v>-33666827</v>
          </cell>
          <cell r="M234">
            <v>-33666827</v>
          </cell>
          <cell r="N234">
            <v>0</v>
          </cell>
        </row>
        <row r="235">
          <cell r="B235" t="str">
            <v>1202001000</v>
          </cell>
          <cell r="C235" t="str">
            <v>Terrenos</v>
          </cell>
          <cell r="D235">
            <v>11640842087</v>
          </cell>
          <cell r="E235">
            <v>118983816271</v>
          </cell>
          <cell r="H235">
            <v>1103896839</v>
          </cell>
          <cell r="J235">
            <v>396694356962</v>
          </cell>
          <cell r="L235">
            <v>-239838666</v>
          </cell>
          <cell r="M235">
            <v>528183073493</v>
          </cell>
          <cell r="N235">
            <v>0</v>
          </cell>
        </row>
        <row r="236">
          <cell r="B236" t="str">
            <v>1210001000</v>
          </cell>
          <cell r="C236" t="str">
            <v>Edificaciones</v>
          </cell>
          <cell r="D236">
            <v>3330600033</v>
          </cell>
          <cell r="E236">
            <v>8948750628</v>
          </cell>
          <cell r="F236">
            <v>77861594</v>
          </cell>
          <cell r="G236">
            <v>11265435</v>
          </cell>
          <cell r="H236">
            <v>2172766395</v>
          </cell>
          <cell r="I236">
            <v>1728000</v>
          </cell>
          <cell r="J236">
            <v>81818315587</v>
          </cell>
          <cell r="L236">
            <v>-382711450</v>
          </cell>
          <cell r="M236">
            <v>95978576222</v>
          </cell>
          <cell r="N236">
            <v>0</v>
          </cell>
        </row>
        <row r="237">
          <cell r="B237" t="str">
            <v>1210002000</v>
          </cell>
          <cell r="C237" t="str">
            <v>Obras complementarias</v>
          </cell>
          <cell r="D237">
            <v>2154771681</v>
          </cell>
          <cell r="E237">
            <v>5081834870</v>
          </cell>
          <cell r="F237">
            <v>958595</v>
          </cell>
          <cell r="H237">
            <v>217667181</v>
          </cell>
          <cell r="J237">
            <v>46297872333</v>
          </cell>
          <cell r="L237">
            <v>-36966681</v>
          </cell>
          <cell r="M237">
            <v>53716137979</v>
          </cell>
          <cell r="N237">
            <v>0</v>
          </cell>
        </row>
        <row r="238">
          <cell r="B238" t="str">
            <v>1212001000</v>
          </cell>
          <cell r="C238" t="str">
            <v>Instalaciones de produccion</v>
          </cell>
          <cell r="D238">
            <v>42118176087</v>
          </cell>
          <cell r="E238">
            <v>70158401254</v>
          </cell>
          <cell r="J238">
            <v>365453196527</v>
          </cell>
          <cell r="M238">
            <v>477729773868</v>
          </cell>
          <cell r="N238">
            <v>0</v>
          </cell>
        </row>
        <row r="239">
          <cell r="B239" t="str">
            <v>1214001000</v>
          </cell>
          <cell r="C239" t="str">
            <v>Redes de agua potable</v>
          </cell>
          <cell r="D239">
            <v>9893273226</v>
          </cell>
          <cell r="E239">
            <v>70877599624</v>
          </cell>
          <cell r="J239">
            <v>516663496460</v>
          </cell>
          <cell r="M239">
            <v>597434369310</v>
          </cell>
          <cell r="N239">
            <v>0</v>
          </cell>
        </row>
        <row r="240">
          <cell r="B240" t="str">
            <v>1216001000</v>
          </cell>
          <cell r="C240" t="str">
            <v>Redes de alcantarillado</v>
          </cell>
          <cell r="D240">
            <v>13320149543</v>
          </cell>
          <cell r="E240">
            <v>13952856619</v>
          </cell>
          <cell r="J240">
            <v>545534961172</v>
          </cell>
          <cell r="M240">
            <v>572807967334</v>
          </cell>
          <cell r="N240">
            <v>0</v>
          </cell>
        </row>
        <row r="241">
          <cell r="B241" t="str">
            <v>1217001000</v>
          </cell>
          <cell r="C241" t="str">
            <v>Plantas de tratamiento de aguas servidas</v>
          </cell>
          <cell r="D241">
            <v>114491965</v>
          </cell>
          <cell r="E241">
            <v>1</v>
          </cell>
          <cell r="F241">
            <v>32109667</v>
          </cell>
          <cell r="I241">
            <v>2332475979</v>
          </cell>
          <cell r="J241">
            <v>238747093797</v>
          </cell>
          <cell r="M241">
            <v>241226171409</v>
          </cell>
          <cell r="N241">
            <v>0</v>
          </cell>
        </row>
        <row r="242">
          <cell r="B242" t="str">
            <v>1218001000</v>
          </cell>
          <cell r="C242" t="str">
            <v>Otras instalaciones de infraestructura</v>
          </cell>
          <cell r="D242">
            <v>11256215825</v>
          </cell>
          <cell r="E242">
            <v>21663592419</v>
          </cell>
          <cell r="F242">
            <v>49674568</v>
          </cell>
          <cell r="G242">
            <v>230762868</v>
          </cell>
          <cell r="H242">
            <v>242669811</v>
          </cell>
          <cell r="I242">
            <v>2436615285</v>
          </cell>
          <cell r="J242">
            <v>170952451602</v>
          </cell>
          <cell r="L242">
            <v>-17942840</v>
          </cell>
          <cell r="M242">
            <v>206814039538</v>
          </cell>
          <cell r="N242">
            <v>0</v>
          </cell>
        </row>
        <row r="243">
          <cell r="B243" t="str">
            <v>1220001000</v>
          </cell>
          <cell r="C243" t="str">
            <v>Maquinas y equipos</v>
          </cell>
          <cell r="D243">
            <v>16701133158</v>
          </cell>
          <cell r="E243">
            <v>42382952663</v>
          </cell>
          <cell r="F243">
            <v>1123154808</v>
          </cell>
          <cell r="G243">
            <v>1637682904</v>
          </cell>
          <cell r="H243">
            <v>5934739903</v>
          </cell>
          <cell r="I243">
            <v>2057887613</v>
          </cell>
          <cell r="J243">
            <v>409141402952</v>
          </cell>
          <cell r="K243">
            <v>45737587</v>
          </cell>
          <cell r="L243">
            <v>-248058119</v>
          </cell>
          <cell r="M243">
            <v>478776633469</v>
          </cell>
          <cell r="N243">
            <v>0</v>
          </cell>
        </row>
        <row r="244">
          <cell r="B244" t="str">
            <v>1220002000</v>
          </cell>
          <cell r="C244" t="str">
            <v>Hardware</v>
          </cell>
          <cell r="D244">
            <v>31481602</v>
          </cell>
          <cell r="E244">
            <v>187322872</v>
          </cell>
          <cell r="F244">
            <v>198237170</v>
          </cell>
          <cell r="G244">
            <v>65596985</v>
          </cell>
          <cell r="H244">
            <v>223208930</v>
          </cell>
          <cell r="J244">
            <v>20990417004</v>
          </cell>
          <cell r="L244">
            <v>-118549</v>
          </cell>
          <cell r="M244">
            <v>21696146014</v>
          </cell>
          <cell r="N244">
            <v>0</v>
          </cell>
        </row>
        <row r="245">
          <cell r="B245" t="str">
            <v>1221001000</v>
          </cell>
          <cell r="C245" t="str">
            <v>Equipos en leasing</v>
          </cell>
          <cell r="E245">
            <v>0</v>
          </cell>
          <cell r="F245">
            <v>70227166</v>
          </cell>
          <cell r="J245">
            <v>0</v>
          </cell>
          <cell r="M245">
            <v>70227166</v>
          </cell>
          <cell r="N245">
            <v>0</v>
          </cell>
        </row>
        <row r="246">
          <cell r="B246" t="str">
            <v>1222001000</v>
          </cell>
          <cell r="C246" t="str">
            <v>Vehiculos</v>
          </cell>
          <cell r="D246">
            <v>8088270</v>
          </cell>
          <cell r="E246">
            <v>7170006</v>
          </cell>
          <cell r="F246">
            <v>77735350</v>
          </cell>
          <cell r="G246">
            <v>95845524</v>
          </cell>
          <cell r="J246">
            <v>5583196818</v>
          </cell>
          <cell r="M246">
            <v>5772035968</v>
          </cell>
          <cell r="N246">
            <v>0</v>
          </cell>
        </row>
        <row r="247">
          <cell r="B247" t="str">
            <v>1224001000</v>
          </cell>
          <cell r="C247" t="str">
            <v>Muebles y enseres</v>
          </cell>
          <cell r="D247">
            <v>45419224</v>
          </cell>
          <cell r="E247">
            <v>372247884</v>
          </cell>
          <cell r="F247">
            <v>24270560</v>
          </cell>
          <cell r="G247">
            <v>143260772</v>
          </cell>
          <cell r="H247">
            <v>453467121</v>
          </cell>
          <cell r="J247">
            <v>5725211488</v>
          </cell>
          <cell r="L247">
            <v>-42121355</v>
          </cell>
          <cell r="M247">
            <v>6721755694</v>
          </cell>
          <cell r="N247">
            <v>0</v>
          </cell>
        </row>
        <row r="248">
          <cell r="B248" t="str">
            <v>1230001000</v>
          </cell>
          <cell r="C248" t="str">
            <v>Activo fijo en construccion</v>
          </cell>
          <cell r="D248">
            <v>10218400394</v>
          </cell>
          <cell r="E248">
            <v>23084525778</v>
          </cell>
          <cell r="F248">
            <v>241861938</v>
          </cell>
          <cell r="G248">
            <v>519709732</v>
          </cell>
          <cell r="H248">
            <v>450785123</v>
          </cell>
          <cell r="I248">
            <v>815274685</v>
          </cell>
          <cell r="J248">
            <v>182702495153</v>
          </cell>
          <cell r="M248">
            <v>218033052803</v>
          </cell>
          <cell r="N248">
            <v>0</v>
          </cell>
        </row>
        <row r="249">
          <cell r="B249" t="str">
            <v>1230005000</v>
          </cell>
          <cell r="C249" t="str">
            <v>Activo fijo (FI)</v>
          </cell>
          <cell r="D249">
            <v>-269151</v>
          </cell>
          <cell r="E249">
            <v>200618630</v>
          </cell>
          <cell r="J249">
            <v>-1160101123</v>
          </cell>
          <cell r="M249">
            <v>-959751644</v>
          </cell>
          <cell r="N249">
            <v>0</v>
          </cell>
        </row>
        <row r="250">
          <cell r="B250" t="str">
            <v>1230006000</v>
          </cell>
          <cell r="C250" t="str">
            <v>Obras devengadas</v>
          </cell>
          <cell r="D250">
            <v>2069393846</v>
          </cell>
          <cell r="E250">
            <v>8266352884</v>
          </cell>
          <cell r="F250">
            <v>78867251</v>
          </cell>
          <cell r="G250">
            <v>0</v>
          </cell>
          <cell r="H250">
            <v>21363507</v>
          </cell>
          <cell r="I250">
            <v>8240000</v>
          </cell>
          <cell r="J250">
            <v>23248741987</v>
          </cell>
          <cell r="M250">
            <v>33692959475</v>
          </cell>
          <cell r="N250">
            <v>0</v>
          </cell>
        </row>
        <row r="251">
          <cell r="B251" t="str">
            <v>1230006500</v>
          </cell>
          <cell r="C251" t="str">
            <v>Repuestos de activo fijo</v>
          </cell>
          <cell r="D251">
            <v>104751379</v>
          </cell>
          <cell r="E251">
            <v>273407316</v>
          </cell>
          <cell r="J251">
            <v>6579327586</v>
          </cell>
          <cell r="M251">
            <v>6957486281</v>
          </cell>
          <cell r="N251">
            <v>0</v>
          </cell>
        </row>
        <row r="252">
          <cell r="B252" t="str">
            <v>1260001000</v>
          </cell>
          <cell r="C252" t="str">
            <v>Depreciacion acumulada edificaciones</v>
          </cell>
          <cell r="D252">
            <v>-495780230</v>
          </cell>
          <cell r="E252">
            <v>-2170998851</v>
          </cell>
          <cell r="F252">
            <v>-20434311</v>
          </cell>
          <cell r="G252">
            <v>-940525</v>
          </cell>
          <cell r="H252">
            <v>-263064213</v>
          </cell>
          <cell r="I252">
            <v>-898560</v>
          </cell>
          <cell r="J252">
            <v>-24164100287</v>
          </cell>
          <cell r="L252">
            <v>45951558</v>
          </cell>
          <cell r="M252">
            <v>-27070265419</v>
          </cell>
          <cell r="N252">
            <v>0</v>
          </cell>
        </row>
        <row r="253">
          <cell r="B253" t="str">
            <v>1260002000</v>
          </cell>
          <cell r="C253" t="str">
            <v>Depreciacion acumulada obras complementarias</v>
          </cell>
          <cell r="D253">
            <v>-833656946</v>
          </cell>
          <cell r="E253">
            <v>-2296961525</v>
          </cell>
          <cell r="F253">
            <v>-324780</v>
          </cell>
          <cell r="H253">
            <v>-71266723</v>
          </cell>
          <cell r="J253">
            <v>-23459926852</v>
          </cell>
          <cell r="L253">
            <v>9807405</v>
          </cell>
          <cell r="M253">
            <v>-26652329421</v>
          </cell>
          <cell r="N253">
            <v>0</v>
          </cell>
        </row>
        <row r="254">
          <cell r="B254" t="str">
            <v>1262001000</v>
          </cell>
          <cell r="C254" t="str">
            <v>Depreciacion acumulada instalaciones de produccion</v>
          </cell>
          <cell r="D254">
            <v>-11559219413</v>
          </cell>
          <cell r="E254">
            <v>-25573881235</v>
          </cell>
          <cell r="J254">
            <v>-145914844940</v>
          </cell>
          <cell r="M254">
            <v>-183047945588</v>
          </cell>
          <cell r="N254">
            <v>0</v>
          </cell>
        </row>
        <row r="255">
          <cell r="B255" t="str">
            <v>1264001000</v>
          </cell>
          <cell r="C255" t="str">
            <v>Depreciacion acumulada redes de agua potable</v>
          </cell>
          <cell r="D255">
            <v>-2834670010</v>
          </cell>
          <cell r="E255">
            <v>-30539521881</v>
          </cell>
          <cell r="J255">
            <v>-308729229312</v>
          </cell>
          <cell r="M255">
            <v>-342103421203</v>
          </cell>
          <cell r="N255">
            <v>0</v>
          </cell>
        </row>
        <row r="256">
          <cell r="B256" t="str">
            <v>1266001000</v>
          </cell>
          <cell r="C256" t="str">
            <v>Depreciacion acumulada redes de alcantarillado</v>
          </cell>
          <cell r="D256">
            <v>-4885674014</v>
          </cell>
          <cell r="E256">
            <v>-6002538743</v>
          </cell>
          <cell r="J256">
            <v>-297927655922</v>
          </cell>
          <cell r="M256">
            <v>-308815868679</v>
          </cell>
          <cell r="N256">
            <v>0</v>
          </cell>
        </row>
        <row r="257">
          <cell r="B257" t="str">
            <v>1267001000</v>
          </cell>
          <cell r="C257" t="str">
            <v>Depreciacion acumulada plantas de tratamiento a.s.</v>
          </cell>
          <cell r="D257">
            <v>-28958448</v>
          </cell>
          <cell r="F257">
            <v>-12308707</v>
          </cell>
          <cell r="I257">
            <v>-1370762112</v>
          </cell>
          <cell r="J257">
            <v>-85347558590</v>
          </cell>
          <cell r="M257">
            <v>-86759587857</v>
          </cell>
          <cell r="N257">
            <v>0</v>
          </cell>
        </row>
        <row r="258">
          <cell r="B258" t="str">
            <v>1268001000</v>
          </cell>
          <cell r="C258" t="str">
            <v>Depreciacion acumulada otras instalaciones</v>
          </cell>
          <cell r="D258">
            <v>-7360309486</v>
          </cell>
          <cell r="E258">
            <v>-12830952691</v>
          </cell>
          <cell r="F258">
            <v>-24362928</v>
          </cell>
          <cell r="G258">
            <v>-44152705</v>
          </cell>
          <cell r="H258">
            <v>-158737102</v>
          </cell>
          <cell r="I258">
            <v>-1810189994</v>
          </cell>
          <cell r="J258">
            <v>-121610829851</v>
          </cell>
          <cell r="L258">
            <v>16597275</v>
          </cell>
          <cell r="M258">
            <v>-143822937482</v>
          </cell>
          <cell r="N258">
            <v>0</v>
          </cell>
        </row>
        <row r="259">
          <cell r="B259" t="str">
            <v>1270001000</v>
          </cell>
          <cell r="C259" t="str">
            <v>Depreciacion acumulada maquinas y equipos</v>
          </cell>
          <cell r="D259">
            <v>-11489916958</v>
          </cell>
          <cell r="E259">
            <v>-25073125836</v>
          </cell>
          <cell r="F259">
            <v>-665370169</v>
          </cell>
          <cell r="G259">
            <v>-497405337</v>
          </cell>
          <cell r="H259">
            <v>-4458462514</v>
          </cell>
          <cell r="I259">
            <v>-1699600399</v>
          </cell>
          <cell r="J259">
            <v>-312856259701</v>
          </cell>
          <cell r="K259">
            <v>-45737589</v>
          </cell>
          <cell r="L259">
            <v>210726938</v>
          </cell>
          <cell r="M259">
            <v>-356575151565</v>
          </cell>
          <cell r="N259">
            <v>0</v>
          </cell>
        </row>
        <row r="260">
          <cell r="B260" t="str">
            <v>1270002000</v>
          </cell>
          <cell r="C260" t="str">
            <v>Depreciacion acumulada hardware</v>
          </cell>
          <cell r="D260">
            <v>-22445180</v>
          </cell>
          <cell r="E260">
            <v>-142996687</v>
          </cell>
          <cell r="F260">
            <v>-165271927</v>
          </cell>
          <cell r="G260">
            <v>-55696428</v>
          </cell>
          <cell r="H260">
            <v>-204349903</v>
          </cell>
          <cell r="J260">
            <v>-14296149028</v>
          </cell>
          <cell r="L260">
            <v>118549</v>
          </cell>
          <cell r="M260">
            <v>-14886790604</v>
          </cell>
          <cell r="N260">
            <v>0</v>
          </cell>
        </row>
        <row r="261">
          <cell r="B261" t="str">
            <v>1271001000</v>
          </cell>
          <cell r="C261" t="str">
            <v>Depreciacion acumulada equipos en leasing</v>
          </cell>
          <cell r="E261">
            <v>0</v>
          </cell>
          <cell r="F261">
            <v>-70227166</v>
          </cell>
          <cell r="J261">
            <v>0</v>
          </cell>
          <cell r="M261">
            <v>-70227166</v>
          </cell>
          <cell r="N261">
            <v>0</v>
          </cell>
        </row>
        <row r="262">
          <cell r="B262" t="str">
            <v>1272001000</v>
          </cell>
          <cell r="C262" t="str">
            <v>Depreciacion acumulada vehiculos</v>
          </cell>
          <cell r="D262">
            <v>-8088268</v>
          </cell>
          <cell r="E262">
            <v>-2560721</v>
          </cell>
          <cell r="F262">
            <v>-77735350</v>
          </cell>
          <cell r="G262">
            <v>-28720110</v>
          </cell>
          <cell r="J262">
            <v>-4618595851</v>
          </cell>
          <cell r="M262">
            <v>-4735700300</v>
          </cell>
          <cell r="N262">
            <v>0</v>
          </cell>
        </row>
        <row r="263">
          <cell r="B263" t="str">
            <v>1274001000</v>
          </cell>
          <cell r="C263" t="str">
            <v>Depreciacion acumulada muebles y enseres</v>
          </cell>
          <cell r="D263">
            <v>-35031143</v>
          </cell>
          <cell r="E263">
            <v>-348855110</v>
          </cell>
          <cell r="F263">
            <v>-17933784</v>
          </cell>
          <cell r="G263">
            <v>-70650343</v>
          </cell>
          <cell r="H263">
            <v>-398032842</v>
          </cell>
          <cell r="J263">
            <v>-5006680591</v>
          </cell>
          <cell r="L263">
            <v>38962221</v>
          </cell>
          <cell r="M263">
            <v>-5838221592</v>
          </cell>
          <cell r="N263">
            <v>0</v>
          </cell>
        </row>
        <row r="264">
          <cell r="B264" t="str">
            <v>1275001000</v>
          </cell>
          <cell r="C264" t="str">
            <v>Dep acum complementaria</v>
          </cell>
          <cell r="E264">
            <v>-929230</v>
          </cell>
          <cell r="J264">
            <v>-367817072</v>
          </cell>
          <cell r="M264">
            <v>-368746302</v>
          </cell>
          <cell r="N264">
            <v>0</v>
          </cell>
        </row>
        <row r="265">
          <cell r="B265" t="str">
            <v>1340001000</v>
          </cell>
          <cell r="C265" t="str">
            <v>Bienes fuera de operacion</v>
          </cell>
          <cell r="E265">
            <v>5185640</v>
          </cell>
          <cell r="J265">
            <v>1420647128</v>
          </cell>
          <cell r="M265">
            <v>1425832768</v>
          </cell>
          <cell r="N265">
            <v>0</v>
          </cell>
        </row>
        <row r="266">
          <cell r="B266" t="str">
            <v>1340009900</v>
          </cell>
          <cell r="C266" t="str">
            <v>Depreciacion bienes fuera operacion</v>
          </cell>
          <cell r="E266">
            <v>-249503</v>
          </cell>
          <cell r="J266">
            <v>-1412130745</v>
          </cell>
          <cell r="M266">
            <v>-1412380248</v>
          </cell>
          <cell r="N266">
            <v>0</v>
          </cell>
        </row>
        <row r="267">
          <cell r="B267" t="str">
            <v>ACTIVOS POR DERECHO DE USO</v>
          </cell>
          <cell r="C267" t="str">
            <v>Activos por derecho de uso</v>
          </cell>
          <cell r="D267">
            <v>3539024</v>
          </cell>
          <cell r="E267">
            <v>135654421</v>
          </cell>
          <cell r="F267">
            <v>205206207</v>
          </cell>
          <cell r="G267">
            <v>1103814845</v>
          </cell>
          <cell r="H267">
            <v>437922606</v>
          </cell>
          <cell r="I267">
            <v>13832313</v>
          </cell>
          <cell r="J267">
            <v>1807371839</v>
          </cell>
          <cell r="K267">
            <v>24174111</v>
          </cell>
          <cell r="L267">
            <v>0</v>
          </cell>
          <cell r="M267">
            <v>3731515366</v>
          </cell>
          <cell r="N267">
            <v>0</v>
          </cell>
          <cell r="O267">
            <v>3731515</v>
          </cell>
        </row>
        <row r="268">
          <cell r="B268" t="str">
            <v>1271003000</v>
          </cell>
          <cell r="C268" t="str">
            <v>Depreciacion acumulada derecho uso elemento transp</v>
          </cell>
          <cell r="D268">
            <v>-8241532</v>
          </cell>
          <cell r="E268">
            <v>-80837936</v>
          </cell>
          <cell r="F268">
            <v>-205224263</v>
          </cell>
          <cell r="G268">
            <v>-303348557</v>
          </cell>
          <cell r="H268">
            <v>-601480895</v>
          </cell>
          <cell r="I268">
            <v>-840173</v>
          </cell>
          <cell r="J268">
            <v>-1763784766</v>
          </cell>
          <cell r="K268">
            <v>-2847303</v>
          </cell>
          <cell r="M268">
            <v>-2966605425</v>
          </cell>
          <cell r="N268">
            <v>0</v>
          </cell>
        </row>
        <row r="269">
          <cell r="B269" t="str">
            <v>1271002000</v>
          </cell>
          <cell r="C269" t="str">
            <v>Depreciacion acumulada derecho uso edificio</v>
          </cell>
          <cell r="D269">
            <v>-1071</v>
          </cell>
          <cell r="E269">
            <v>-220507505</v>
          </cell>
          <cell r="G269">
            <v>-498437344</v>
          </cell>
          <cell r="H269">
            <v>-99621008</v>
          </cell>
          <cell r="J269">
            <v>-313266751</v>
          </cell>
          <cell r="L269">
            <v>0</v>
          </cell>
          <cell r="M269">
            <v>-1131833679</v>
          </cell>
          <cell r="N269">
            <v>0</v>
          </cell>
        </row>
        <row r="270">
          <cell r="B270" t="str">
            <v>1221003000</v>
          </cell>
          <cell r="C270" t="str">
            <v>Derecho de uso elementos de transporte</v>
          </cell>
          <cell r="D270">
            <v>11781630</v>
          </cell>
          <cell r="E270">
            <v>103115774</v>
          </cell>
          <cell r="F270">
            <v>410430470</v>
          </cell>
          <cell r="G270">
            <v>757738477</v>
          </cell>
          <cell r="H270">
            <v>946285286</v>
          </cell>
          <cell r="I270">
            <v>14672486</v>
          </cell>
          <cell r="J270">
            <v>3361864518</v>
          </cell>
          <cell r="K270">
            <v>27021414</v>
          </cell>
          <cell r="M270">
            <v>5632910055</v>
          </cell>
          <cell r="N270">
            <v>0</v>
          </cell>
        </row>
        <row r="271">
          <cell r="B271" t="str">
            <v>1221002000</v>
          </cell>
          <cell r="C271" t="str">
            <v>Derecho de uso Edificio</v>
          </cell>
          <cell r="D271">
            <v>-3</v>
          </cell>
          <cell r="E271">
            <v>333884088</v>
          </cell>
          <cell r="G271">
            <v>1147862269</v>
          </cell>
          <cell r="H271">
            <v>192739223</v>
          </cell>
          <cell r="J271">
            <v>522558838</v>
          </cell>
          <cell r="L271">
            <v>0</v>
          </cell>
          <cell r="M271">
            <v>2197044415</v>
          </cell>
          <cell r="N271">
            <v>0</v>
          </cell>
        </row>
        <row r="272">
          <cell r="B272" t="str">
            <v>ACTIVOS POR IMPUESTOS DIFERIDOS</v>
          </cell>
          <cell r="C272" t="str">
            <v>Activos por Impuestos Diferidos</v>
          </cell>
          <cell r="D272">
            <v>0</v>
          </cell>
          <cell r="E272">
            <v>0</v>
          </cell>
          <cell r="F272">
            <v>188197755</v>
          </cell>
          <cell r="G272">
            <v>516791180</v>
          </cell>
          <cell r="H272">
            <v>526569444</v>
          </cell>
          <cell r="I272">
            <v>851706325</v>
          </cell>
          <cell r="J272">
            <v>0</v>
          </cell>
          <cell r="K272">
            <v>214</v>
          </cell>
          <cell r="L272">
            <v>0</v>
          </cell>
          <cell r="M272">
            <v>2083264918</v>
          </cell>
          <cell r="N272">
            <v>0</v>
          </cell>
          <cell r="O272">
            <v>2083265</v>
          </cell>
        </row>
        <row r="273">
          <cell r="B273" t="str">
            <v>1360000700</v>
          </cell>
          <cell r="C273" t="str">
            <v>Deterioro Impuesto diferido</v>
          </cell>
          <cell r="K273">
            <v>-375907000</v>
          </cell>
          <cell r="M273">
            <v>-375907000</v>
          </cell>
          <cell r="N273">
            <v>0</v>
          </cell>
        </row>
        <row r="274">
          <cell r="B274" t="str">
            <v>118000050C</v>
          </cell>
          <cell r="C274" t="str">
            <v>Activo x impuestos diferidos</v>
          </cell>
          <cell r="D274">
            <v>-470831143</v>
          </cell>
          <cell r="E274">
            <v>-2396818892</v>
          </cell>
          <cell r="F274">
            <v>-67423756</v>
          </cell>
          <cell r="G274">
            <v>-315036293</v>
          </cell>
          <cell r="H274">
            <v>-163062081</v>
          </cell>
          <cell r="I274">
            <v>-16249517</v>
          </cell>
          <cell r="J274">
            <v>-94117054775</v>
          </cell>
          <cell r="L274">
            <v>163393623</v>
          </cell>
          <cell r="M274">
            <v>-97383082834</v>
          </cell>
          <cell r="N274">
            <v>0</v>
          </cell>
        </row>
        <row r="275">
          <cell r="B275" t="str">
            <v>1360000600</v>
          </cell>
          <cell r="C275" t="str">
            <v>Activo impuesto diferido IFRS 16</v>
          </cell>
          <cell r="D275">
            <v>1060796</v>
          </cell>
          <cell r="E275">
            <v>39057281</v>
          </cell>
          <cell r="F275">
            <v>58317342</v>
          </cell>
          <cell r="G275">
            <v>323255217</v>
          </cell>
          <cell r="H275">
            <v>124127472</v>
          </cell>
          <cell r="I275">
            <v>3754951</v>
          </cell>
          <cell r="J275">
            <v>633287911</v>
          </cell>
          <cell r="K275">
            <v>76309</v>
          </cell>
          <cell r="L275">
            <v>0</v>
          </cell>
          <cell r="M275">
            <v>1182937279</v>
          </cell>
          <cell r="N275">
            <v>0</v>
          </cell>
        </row>
        <row r="276">
          <cell r="B276" t="str">
            <v>1360000500</v>
          </cell>
          <cell r="C276" t="str">
            <v>Impuesto diferido largo plazo</v>
          </cell>
          <cell r="D276">
            <v>469770347</v>
          </cell>
          <cell r="E276">
            <v>2357761611</v>
          </cell>
          <cell r="F276">
            <v>197304169</v>
          </cell>
          <cell r="G276">
            <v>508572256</v>
          </cell>
          <cell r="H276">
            <v>565504053</v>
          </cell>
          <cell r="I276">
            <v>864200891</v>
          </cell>
          <cell r="J276">
            <v>93483766864</v>
          </cell>
          <cell r="K276">
            <v>375830905</v>
          </cell>
          <cell r="L276">
            <v>-163393623</v>
          </cell>
          <cell r="M276">
            <v>98659317473</v>
          </cell>
          <cell r="N276">
            <v>0</v>
          </cell>
        </row>
        <row r="277">
          <cell r="B277" t="str">
            <v>PATRIMONIO NETO Y PASIVOS</v>
          </cell>
          <cell r="C277" t="str">
            <v>Patrimonio Neto y Pasivos</v>
          </cell>
          <cell r="D277">
            <v>-148683288092</v>
          </cell>
          <cell r="E277">
            <v>-640630410221</v>
          </cell>
          <cell r="F277">
            <v>-12803606889</v>
          </cell>
          <cell r="G277">
            <v>-11524103225</v>
          </cell>
          <cell r="H277">
            <v>-15442926164</v>
          </cell>
          <cell r="I277">
            <v>-12562564855</v>
          </cell>
          <cell r="J277">
            <v>-2841459115431</v>
          </cell>
          <cell r="K277">
            <v>-939281429644</v>
          </cell>
          <cell r="L277">
            <v>1331616646187</v>
          </cell>
          <cell r="M277">
            <v>-3290770798334</v>
          </cell>
          <cell r="N277">
            <v>0</v>
          </cell>
          <cell r="O277">
            <v>-3290770798</v>
          </cell>
        </row>
        <row r="278">
          <cell r="B278" t="str">
            <v>PASIVOS, CORRIENTE</v>
          </cell>
          <cell r="C278" t="str">
            <v>Pasivos, Corriente</v>
          </cell>
          <cell r="D278">
            <v>-20623551487</v>
          </cell>
          <cell r="E278">
            <v>-66680917166</v>
          </cell>
          <cell r="F278">
            <v>-3900234181</v>
          </cell>
          <cell r="G278">
            <v>-4482016121</v>
          </cell>
          <cell r="H278">
            <v>-2470019452</v>
          </cell>
          <cell r="I278">
            <v>-4824117362</v>
          </cell>
          <cell r="J278">
            <v>-295602668090</v>
          </cell>
          <cell r="K278">
            <v>-20003722201</v>
          </cell>
          <cell r="L278">
            <v>67389855388</v>
          </cell>
          <cell r="M278">
            <v>-351197390672</v>
          </cell>
          <cell r="N278">
            <v>0</v>
          </cell>
          <cell r="O278">
            <v>-351197391</v>
          </cell>
        </row>
        <row r="279">
          <cell r="B279" t="str">
            <v>PASIVOS CORRIENTES EN OPERACIÓN</v>
          </cell>
          <cell r="C279" t="str">
            <v>Pasivos Corrientes en Operación</v>
          </cell>
          <cell r="D279">
            <v>-20623551487</v>
          </cell>
          <cell r="E279">
            <v>-66680917166</v>
          </cell>
          <cell r="F279">
            <v>-3900234181</v>
          </cell>
          <cell r="G279">
            <v>-4482016121</v>
          </cell>
          <cell r="H279">
            <v>-2470019452</v>
          </cell>
          <cell r="I279">
            <v>-4824117362</v>
          </cell>
          <cell r="J279">
            <v>-295602668090</v>
          </cell>
          <cell r="K279">
            <v>-20003722201</v>
          </cell>
          <cell r="L279">
            <v>67389855388</v>
          </cell>
          <cell r="M279">
            <v>-351197390672</v>
          </cell>
          <cell r="N279">
            <v>0</v>
          </cell>
          <cell r="O279">
            <v>-351197391</v>
          </cell>
        </row>
        <row r="280">
          <cell r="B280" t="str">
            <v>OTROS PASIVOS FINANCIEROS CORRIE</v>
          </cell>
          <cell r="C280" t="str">
            <v>Otros pasivos financieros corrientes</v>
          </cell>
          <cell r="D280">
            <v>-3187304866</v>
          </cell>
          <cell r="E280">
            <v>-12662936333</v>
          </cell>
          <cell r="J280">
            <v>-99476867802</v>
          </cell>
          <cell r="M280">
            <v>-115327109001</v>
          </cell>
          <cell r="N280">
            <v>0</v>
          </cell>
          <cell r="O280">
            <v>-115327109</v>
          </cell>
        </row>
        <row r="281">
          <cell r="B281" t="str">
            <v>2114004000</v>
          </cell>
          <cell r="C281" t="str">
            <v>Provision Intereses Devengados Swap</v>
          </cell>
          <cell r="J281">
            <v>1005630164</v>
          </cell>
          <cell r="M281">
            <v>1005630164</v>
          </cell>
          <cell r="N281">
            <v>0</v>
          </cell>
        </row>
        <row r="282">
          <cell r="B282" t="str">
            <v>2114003000</v>
          </cell>
          <cell r="C282" t="str">
            <v>Mayor valor bonos CP</v>
          </cell>
          <cell r="J282">
            <v>-266691096</v>
          </cell>
          <cell r="M282">
            <v>-266691096</v>
          </cell>
          <cell r="N282">
            <v>0</v>
          </cell>
        </row>
        <row r="283">
          <cell r="B283" t="str">
            <v>2115005000</v>
          </cell>
          <cell r="C283" t="str">
            <v>AFR documentados CP</v>
          </cell>
          <cell r="D283">
            <v>-3170008337</v>
          </cell>
          <cell r="E283">
            <v>-2572225524</v>
          </cell>
          <cell r="J283">
            <v>-15327765220</v>
          </cell>
          <cell r="M283">
            <v>-21069999081</v>
          </cell>
          <cell r="N283">
            <v>0</v>
          </cell>
        </row>
        <row r="284">
          <cell r="B284" t="str">
            <v>2114002000</v>
          </cell>
          <cell r="C284" t="str">
            <v>Provision intereses devengados bonos</v>
          </cell>
          <cell r="J284">
            <v>-8488650526</v>
          </cell>
          <cell r="M284">
            <v>-8488650526</v>
          </cell>
          <cell r="N284">
            <v>0</v>
          </cell>
        </row>
        <row r="285">
          <cell r="B285" t="str">
            <v>2114001000</v>
          </cell>
          <cell r="C285" t="str">
            <v>Oblig bonos corto plazo en UF</v>
          </cell>
          <cell r="J285">
            <v>-7203129375</v>
          </cell>
          <cell r="M285">
            <v>-7203129375</v>
          </cell>
          <cell r="N285">
            <v>0</v>
          </cell>
        </row>
        <row r="286">
          <cell r="B286" t="str">
            <v>1185002000</v>
          </cell>
          <cell r="C286" t="str">
            <v>Menor valor bonos cte</v>
          </cell>
          <cell r="J286">
            <v>428056521</v>
          </cell>
          <cell r="M286">
            <v>428056521</v>
          </cell>
          <cell r="N286">
            <v>0</v>
          </cell>
        </row>
        <row r="287">
          <cell r="B287" t="str">
            <v>2115003700</v>
          </cell>
          <cell r="C287" t="str">
            <v>Prov intereses devengados AFR corriente</v>
          </cell>
          <cell r="D287">
            <v>-17296529</v>
          </cell>
          <cell r="E287">
            <v>-13360809</v>
          </cell>
          <cell r="J287">
            <v>-88037488</v>
          </cell>
          <cell r="M287">
            <v>-118694826</v>
          </cell>
          <cell r="N287">
            <v>0</v>
          </cell>
        </row>
        <row r="288">
          <cell r="B288" t="str">
            <v>2110001300</v>
          </cell>
          <cell r="C288" t="str">
            <v>Provision intereses devengados prestamos</v>
          </cell>
          <cell r="E288">
            <v>-77350000</v>
          </cell>
          <cell r="J288">
            <v>-2562902491</v>
          </cell>
          <cell r="M288">
            <v>-2640252491</v>
          </cell>
          <cell r="N288">
            <v>0</v>
          </cell>
        </row>
        <row r="289">
          <cell r="B289" t="str">
            <v>2110001000</v>
          </cell>
          <cell r="C289" t="str">
            <v>Prestamos bancarios C:P m/n</v>
          </cell>
          <cell r="E289">
            <v>-10000000000</v>
          </cell>
          <cell r="J289">
            <v>-67224890500</v>
          </cell>
          <cell r="M289">
            <v>-77224890500</v>
          </cell>
          <cell r="N289">
            <v>0</v>
          </cell>
        </row>
        <row r="290">
          <cell r="B290" t="str">
            <v>1185002500</v>
          </cell>
          <cell r="C290" t="str">
            <v>Activación gtos bancarios cte</v>
          </cell>
          <cell r="J290">
            <v>251512209</v>
          </cell>
          <cell r="M290">
            <v>251512209</v>
          </cell>
          <cell r="N290">
            <v>0</v>
          </cell>
        </row>
        <row r="291">
          <cell r="B291" t="str">
            <v>PASIVOS POR ARRENDAMIENTOS CORRI</v>
          </cell>
          <cell r="C291" t="str">
            <v>Pasivos por arrendamientos corrientes</v>
          </cell>
          <cell r="D291">
            <v>-3614242</v>
          </cell>
          <cell r="E291">
            <v>-95472985</v>
          </cell>
          <cell r="F291">
            <v>-110877482</v>
          </cell>
          <cell r="G291">
            <v>-360642824</v>
          </cell>
          <cell r="H291">
            <v>-268981754</v>
          </cell>
          <cell r="I291">
            <v>-4768664</v>
          </cell>
          <cell r="J291">
            <v>-957848224</v>
          </cell>
          <cell r="K291">
            <v>-6331342</v>
          </cell>
          <cell r="L291">
            <v>0</v>
          </cell>
          <cell r="M291">
            <v>-1808537517</v>
          </cell>
          <cell r="N291">
            <v>0</v>
          </cell>
          <cell r="O291">
            <v>-1808538</v>
          </cell>
        </row>
        <row r="292">
          <cell r="B292" t="str">
            <v>2115006000</v>
          </cell>
          <cell r="C292" t="str">
            <v>Deuda por Arrendamiento operativo CP</v>
          </cell>
          <cell r="D292">
            <v>-3614242</v>
          </cell>
          <cell r="E292">
            <v>-95472985</v>
          </cell>
          <cell r="F292">
            <v>-110877482</v>
          </cell>
          <cell r="G292">
            <v>-360642824</v>
          </cell>
          <cell r="H292">
            <v>-268981754</v>
          </cell>
          <cell r="I292">
            <v>-4768664</v>
          </cell>
          <cell r="J292">
            <v>-957848224</v>
          </cell>
          <cell r="K292">
            <v>-6331342</v>
          </cell>
          <cell r="L292">
            <v>0</v>
          </cell>
          <cell r="M292">
            <v>-1808537517</v>
          </cell>
          <cell r="N292">
            <v>0</v>
          </cell>
        </row>
        <row r="293">
          <cell r="B293" t="str">
            <v>CUENTAS POR PAGAR COMERCIALES Y</v>
          </cell>
          <cell r="C293" t="str">
            <v>Cuentas por pagar comerciales y otras cuentas por pagar</v>
          </cell>
          <cell r="D293">
            <v>-8831865897</v>
          </cell>
          <cell r="E293">
            <v>-20338507971</v>
          </cell>
          <cell r="F293">
            <v>-2034644073</v>
          </cell>
          <cell r="G293">
            <v>-1997809558</v>
          </cell>
          <cell r="H293">
            <v>-1355750783</v>
          </cell>
          <cell r="I293">
            <v>-188650546</v>
          </cell>
          <cell r="J293">
            <v>-149895523315</v>
          </cell>
          <cell r="K293">
            <v>-10246156515</v>
          </cell>
          <cell r="M293">
            <v>-194888908658</v>
          </cell>
          <cell r="N293">
            <v>0</v>
          </cell>
          <cell r="O293">
            <v>-194888909</v>
          </cell>
        </row>
        <row r="294">
          <cell r="B294" t="str">
            <v>2164003100</v>
          </cell>
          <cell r="C294" t="str">
            <v>Retención Adic 3% Prest Solidario</v>
          </cell>
          <cell r="K294">
            <v>1724</v>
          </cell>
          <cell r="M294">
            <v>1724</v>
          </cell>
          <cell r="N294">
            <v>0</v>
          </cell>
        </row>
        <row r="295">
          <cell r="B295" t="str">
            <v>2150005500</v>
          </cell>
          <cell r="C295" t="str">
            <v>Provisión directores</v>
          </cell>
          <cell r="J295">
            <v>-20117101</v>
          </cell>
          <cell r="M295">
            <v>-20117101</v>
          </cell>
          <cell r="N295">
            <v>0</v>
          </cell>
        </row>
        <row r="296">
          <cell r="B296" t="str">
            <v>2150007600</v>
          </cell>
          <cell r="C296" t="str">
            <v>Provision boletas en garantía</v>
          </cell>
          <cell r="E296">
            <v>-171000000</v>
          </cell>
          <cell r="G296">
            <v>-1337906561</v>
          </cell>
          <cell r="J296">
            <v>-843836402</v>
          </cell>
          <cell r="M296">
            <v>-2352742963</v>
          </cell>
          <cell r="N296">
            <v>0</v>
          </cell>
        </row>
        <row r="297">
          <cell r="B297" t="str">
            <v>2140004300</v>
          </cell>
          <cell r="C297" t="str">
            <v>Provision IVA-registrado en SII</v>
          </cell>
          <cell r="D297">
            <v>-4575746</v>
          </cell>
          <cell r="E297">
            <v>-4785546</v>
          </cell>
          <cell r="F297">
            <v>-40037737</v>
          </cell>
          <cell r="G297">
            <v>-46910393</v>
          </cell>
          <cell r="H297">
            <v>-23995725</v>
          </cell>
          <cell r="I297">
            <v>-5031062</v>
          </cell>
          <cell r="J297">
            <v>-13082674</v>
          </cell>
          <cell r="M297">
            <v>-138418883</v>
          </cell>
          <cell r="N297">
            <v>0</v>
          </cell>
        </row>
        <row r="298">
          <cell r="B298" t="str">
            <v>2150005000</v>
          </cell>
          <cell r="C298" t="str">
            <v>Prov.gastos documentados HR</v>
          </cell>
          <cell r="D298">
            <v>1500109</v>
          </cell>
          <cell r="E298">
            <v>31262352</v>
          </cell>
          <cell r="F298">
            <v>187856624</v>
          </cell>
          <cell r="G298">
            <v>14328162</v>
          </cell>
          <cell r="H298">
            <v>226767366</v>
          </cell>
          <cell r="I298">
            <v>3919821</v>
          </cell>
          <cell r="J298">
            <v>-285053486</v>
          </cell>
          <cell r="M298">
            <v>180580948</v>
          </cell>
          <cell r="N298">
            <v>0</v>
          </cell>
        </row>
        <row r="299">
          <cell r="B299" t="str">
            <v>2140007500</v>
          </cell>
          <cell r="C299" t="str">
            <v>Vale vista entregado en garantia</v>
          </cell>
          <cell r="D299">
            <v>-138012750</v>
          </cell>
          <cell r="E299">
            <v>3999051</v>
          </cell>
          <cell r="M299">
            <v>-134013699</v>
          </cell>
          <cell r="N299">
            <v>0</v>
          </cell>
        </row>
        <row r="300">
          <cell r="B300" t="str">
            <v>2115001000</v>
          </cell>
          <cell r="C300" t="str">
            <v>AFR devolucion Agua Potable</v>
          </cell>
          <cell r="D300">
            <v>-18353950</v>
          </cell>
          <cell r="E300">
            <v>-5174444</v>
          </cell>
          <cell r="J300">
            <v>-92407203</v>
          </cell>
          <cell r="M300">
            <v>-115935597</v>
          </cell>
          <cell r="N300">
            <v>0</v>
          </cell>
        </row>
        <row r="301">
          <cell r="B301" t="str">
            <v>2115003000</v>
          </cell>
          <cell r="C301" t="str">
            <v>AFR vencidos documentados</v>
          </cell>
          <cell r="D301">
            <v>-96495432</v>
          </cell>
          <cell r="E301">
            <v>-1177435146</v>
          </cell>
          <cell r="J301">
            <v>-5164780904</v>
          </cell>
          <cell r="M301">
            <v>-6438711482</v>
          </cell>
          <cell r="N301">
            <v>0</v>
          </cell>
        </row>
        <row r="302">
          <cell r="B302" t="str">
            <v>2120000600</v>
          </cell>
          <cell r="C302" t="str">
            <v>Tránsito pago préstamo</v>
          </cell>
          <cell r="J302">
            <v>-279310</v>
          </cell>
          <cell r="M302">
            <v>-279310</v>
          </cell>
          <cell r="N302">
            <v>0</v>
          </cell>
        </row>
        <row r="303">
          <cell r="B303" t="str">
            <v>2150004000</v>
          </cell>
          <cell r="C303" t="str">
            <v>Prov.gastos del ejercicio</v>
          </cell>
          <cell r="F303">
            <v>1070190</v>
          </cell>
          <cell r="G303">
            <v>0</v>
          </cell>
          <cell r="H303">
            <v>0</v>
          </cell>
          <cell r="J303">
            <v>0</v>
          </cell>
          <cell r="K303">
            <v>-324477654</v>
          </cell>
          <cell r="M303">
            <v>-323407464</v>
          </cell>
          <cell r="N303">
            <v>0</v>
          </cell>
        </row>
        <row r="304">
          <cell r="B304" t="str">
            <v>2145001000</v>
          </cell>
          <cell r="C304" t="str">
            <v>Ch.reint.de proveedores</v>
          </cell>
          <cell r="D304">
            <v>-11079171</v>
          </cell>
          <cell r="E304">
            <v>-23719039</v>
          </cell>
          <cell r="F304">
            <v>-35441253</v>
          </cell>
          <cell r="G304">
            <v>-15204833</v>
          </cell>
          <cell r="H304">
            <v>-21820657</v>
          </cell>
          <cell r="I304">
            <v>-9359305</v>
          </cell>
          <cell r="J304">
            <v>-426394814</v>
          </cell>
          <cell r="M304">
            <v>-543019072</v>
          </cell>
          <cell r="N304">
            <v>0</v>
          </cell>
        </row>
        <row r="305">
          <cell r="B305" t="str">
            <v>2140007000</v>
          </cell>
          <cell r="C305" t="str">
            <v>Garantias recibidas</v>
          </cell>
          <cell r="E305">
            <v>-13176109</v>
          </cell>
          <cell r="J305">
            <v>-14586752</v>
          </cell>
          <cell r="M305">
            <v>-27762861</v>
          </cell>
          <cell r="N305">
            <v>0</v>
          </cell>
        </row>
        <row r="306">
          <cell r="B306" t="str">
            <v>2140005000</v>
          </cell>
          <cell r="C306" t="str">
            <v>Retencion a contratistas</v>
          </cell>
          <cell r="D306">
            <v>-362219739</v>
          </cell>
          <cell r="E306">
            <v>-818985578</v>
          </cell>
          <cell r="G306">
            <v>-782899</v>
          </cell>
          <cell r="J306">
            <v>-6019593415</v>
          </cell>
          <cell r="M306">
            <v>-7201581631</v>
          </cell>
          <cell r="N306">
            <v>0</v>
          </cell>
        </row>
        <row r="307">
          <cell r="B307" t="str">
            <v>2140004600</v>
          </cell>
          <cell r="C307" t="str">
            <v>Facturas por recibir Siebel</v>
          </cell>
          <cell r="D307">
            <v>-8730470</v>
          </cell>
          <cell r="E307">
            <v>-7066546</v>
          </cell>
          <cell r="J307">
            <v>-3885940380</v>
          </cell>
          <cell r="M307">
            <v>-3901737396</v>
          </cell>
          <cell r="N307">
            <v>0</v>
          </cell>
        </row>
        <row r="308">
          <cell r="B308" t="str">
            <v>2140004550</v>
          </cell>
          <cell r="C308" t="str">
            <v>Avance obra devengado</v>
          </cell>
          <cell r="D308">
            <v>-2069393846</v>
          </cell>
          <cell r="E308">
            <v>-7911126813</v>
          </cell>
          <cell r="F308">
            <v>-78867251</v>
          </cell>
          <cell r="G308">
            <v>0</v>
          </cell>
          <cell r="H308">
            <v>-21363507</v>
          </cell>
          <cell r="I308">
            <v>-8240000</v>
          </cell>
          <cell r="J308">
            <v>-23165326449</v>
          </cell>
          <cell r="M308">
            <v>-33254317866</v>
          </cell>
          <cell r="N308">
            <v>0</v>
          </cell>
        </row>
        <row r="309">
          <cell r="B309" t="str">
            <v>2140004200</v>
          </cell>
          <cell r="C309" t="str">
            <v>Facturas por recibir finanzas</v>
          </cell>
          <cell r="D309">
            <v>0</v>
          </cell>
          <cell r="F309">
            <v>0</v>
          </cell>
          <cell r="G309">
            <v>0</v>
          </cell>
          <cell r="H309">
            <v>0</v>
          </cell>
          <cell r="J309">
            <v>163043703</v>
          </cell>
          <cell r="M309">
            <v>163043703</v>
          </cell>
          <cell r="N309">
            <v>0</v>
          </cell>
        </row>
        <row r="310">
          <cell r="B310" t="str">
            <v>2140004100</v>
          </cell>
          <cell r="C310" t="str">
            <v>Es/rf (entrada servicios/fact.por recibir)</v>
          </cell>
          <cell r="D310">
            <v>-49121983</v>
          </cell>
          <cell r="E310">
            <v>-394957490</v>
          </cell>
          <cell r="F310">
            <v>-119898728</v>
          </cell>
          <cell r="G310">
            <v>-169395024</v>
          </cell>
          <cell r="H310">
            <v>-76284021</v>
          </cell>
          <cell r="I310">
            <v>27428905</v>
          </cell>
          <cell r="J310">
            <v>-1857424785</v>
          </cell>
          <cell r="K310">
            <v>-482462</v>
          </cell>
          <cell r="M310">
            <v>-2640135588</v>
          </cell>
          <cell r="N310">
            <v>0</v>
          </cell>
        </row>
        <row r="311">
          <cell r="B311" t="str">
            <v>2140004000</v>
          </cell>
          <cell r="C311" t="str">
            <v>Em/rf (entrada mat./fact.por recibir)</v>
          </cell>
          <cell r="D311">
            <v>-32408491</v>
          </cell>
          <cell r="E311">
            <v>-103316076</v>
          </cell>
          <cell r="F311">
            <v>-118486179</v>
          </cell>
          <cell r="G311">
            <v>840731902</v>
          </cell>
          <cell r="H311">
            <v>-27563766</v>
          </cell>
          <cell r="I311">
            <v>-2461619</v>
          </cell>
          <cell r="J311">
            <v>-825193881</v>
          </cell>
          <cell r="K311">
            <v>33281</v>
          </cell>
          <cell r="M311">
            <v>-268664829</v>
          </cell>
          <cell r="N311">
            <v>0</v>
          </cell>
        </row>
        <row r="312">
          <cell r="B312" t="str">
            <v>2140002050</v>
          </cell>
          <cell r="C312" t="str">
            <v>Valoracion m/e proveedores</v>
          </cell>
          <cell r="D312">
            <v>-9985849</v>
          </cell>
          <cell r="E312">
            <v>-11202580</v>
          </cell>
          <cell r="J312">
            <v>-91717717</v>
          </cell>
          <cell r="M312">
            <v>-112906146</v>
          </cell>
          <cell r="N312">
            <v>0</v>
          </cell>
        </row>
        <row r="313">
          <cell r="B313" t="str">
            <v>2140002000</v>
          </cell>
          <cell r="C313" t="str">
            <v>Proveedores nacionales</v>
          </cell>
          <cell r="D313">
            <v>-2343862322</v>
          </cell>
          <cell r="E313">
            <v>-4660041995</v>
          </cell>
          <cell r="F313">
            <v>-969086445</v>
          </cell>
          <cell r="G313">
            <v>-864335172</v>
          </cell>
          <cell r="H313">
            <v>-441181553</v>
          </cell>
          <cell r="I313">
            <v>-66866110</v>
          </cell>
          <cell r="J313">
            <v>-39411709157</v>
          </cell>
          <cell r="K313">
            <v>6562784</v>
          </cell>
          <cell r="M313">
            <v>-48750519970</v>
          </cell>
          <cell r="N313">
            <v>0</v>
          </cell>
        </row>
        <row r="314">
          <cell r="B314" t="str">
            <v>2150004500</v>
          </cell>
          <cell r="C314" t="str">
            <v>Provisión gastos del ejercicio con PA</v>
          </cell>
          <cell r="D314">
            <v>-3463625302</v>
          </cell>
          <cell r="E314">
            <v>-4323627456</v>
          </cell>
          <cell r="F314">
            <v>-364724724</v>
          </cell>
          <cell r="G314">
            <v>-258863350</v>
          </cell>
          <cell r="H314">
            <v>-509310973</v>
          </cell>
          <cell r="I314">
            <v>-101651830</v>
          </cell>
          <cell r="J314">
            <v>-42177675880</v>
          </cell>
          <cell r="K314">
            <v>-172897132</v>
          </cell>
          <cell r="M314">
            <v>-51372376647</v>
          </cell>
          <cell r="N314">
            <v>0</v>
          </cell>
        </row>
        <row r="315">
          <cell r="B315" t="str">
            <v>2180003000</v>
          </cell>
          <cell r="C315" t="str">
            <v>Otros pasivos circulantes</v>
          </cell>
          <cell r="J315">
            <v>-195102226</v>
          </cell>
          <cell r="M315">
            <v>-195102226</v>
          </cell>
          <cell r="N315">
            <v>0</v>
          </cell>
        </row>
        <row r="316">
          <cell r="B316" t="str">
            <v>2170001000</v>
          </cell>
          <cell r="C316" t="str">
            <v>Dividendos por pagar</v>
          </cell>
          <cell r="E316">
            <v>-607049</v>
          </cell>
          <cell r="J316">
            <v>-19235290095</v>
          </cell>
          <cell r="K316">
            <v>-9637785800</v>
          </cell>
          <cell r="M316">
            <v>-28873682944</v>
          </cell>
          <cell r="N316">
            <v>0</v>
          </cell>
        </row>
        <row r="317">
          <cell r="B317" t="str">
            <v>2160009900</v>
          </cell>
          <cell r="C317" t="str">
            <v>Prevision</v>
          </cell>
          <cell r="D317">
            <v>-8594597</v>
          </cell>
          <cell r="E317">
            <v>-93972121</v>
          </cell>
          <cell r="F317">
            <v>-107929558</v>
          </cell>
          <cell r="G317">
            <v>-59874164</v>
          </cell>
          <cell r="H317">
            <v>-141760221</v>
          </cell>
          <cell r="I317">
            <v>-2418466</v>
          </cell>
          <cell r="J317">
            <v>-938128914</v>
          </cell>
          <cell r="M317">
            <v>-1352678041</v>
          </cell>
          <cell r="N317">
            <v>0</v>
          </cell>
        </row>
        <row r="318">
          <cell r="B318" t="str">
            <v>2160009000</v>
          </cell>
          <cell r="C318" t="str">
            <v>Transitoria de sueldos</v>
          </cell>
          <cell r="E318">
            <v>-9280</v>
          </cell>
          <cell r="F318">
            <v>0</v>
          </cell>
          <cell r="G318">
            <v>-6251</v>
          </cell>
          <cell r="H318">
            <v>0</v>
          </cell>
          <cell r="J318">
            <v>0</v>
          </cell>
          <cell r="M318">
            <v>-15531</v>
          </cell>
          <cell r="N318">
            <v>0</v>
          </cell>
        </row>
        <row r="319">
          <cell r="B319" t="str">
            <v>2160008000</v>
          </cell>
          <cell r="C319" t="str">
            <v>Devolucion descuento</v>
          </cell>
          <cell r="D319">
            <v>0</v>
          </cell>
          <cell r="E319">
            <v>0</v>
          </cell>
          <cell r="F319">
            <v>2062246</v>
          </cell>
          <cell r="H319">
            <v>177361</v>
          </cell>
          <cell r="J319">
            <v>-18676354</v>
          </cell>
          <cell r="M319">
            <v>-16436747</v>
          </cell>
          <cell r="N319">
            <v>0</v>
          </cell>
        </row>
        <row r="320">
          <cell r="B320" t="str">
            <v>2160006000</v>
          </cell>
          <cell r="C320" t="str">
            <v>Retenciones al personal</v>
          </cell>
          <cell r="D320">
            <v>-578484</v>
          </cell>
          <cell r="E320">
            <v>-5294618</v>
          </cell>
          <cell r="F320">
            <v>-9600</v>
          </cell>
          <cell r="G320">
            <v>-59300</v>
          </cell>
          <cell r="H320">
            <v>-152300</v>
          </cell>
          <cell r="J320">
            <v>-35526123</v>
          </cell>
          <cell r="M320">
            <v>-41620425</v>
          </cell>
          <cell r="N320">
            <v>0</v>
          </cell>
        </row>
        <row r="321">
          <cell r="B321" t="str">
            <v>2160004500</v>
          </cell>
          <cell r="C321" t="str">
            <v>Sindicatos</v>
          </cell>
          <cell r="D321">
            <v>-136108</v>
          </cell>
          <cell r="E321">
            <v>-6921971</v>
          </cell>
          <cell r="G321">
            <v>-641363</v>
          </cell>
          <cell r="J321">
            <v>-1631783</v>
          </cell>
          <cell r="M321">
            <v>-9331225</v>
          </cell>
          <cell r="N321">
            <v>0</v>
          </cell>
        </row>
        <row r="322">
          <cell r="B322" t="str">
            <v>2160003500</v>
          </cell>
          <cell r="C322" t="str">
            <v>Retenciones judiciales</v>
          </cell>
          <cell r="F322">
            <v>160000</v>
          </cell>
          <cell r="H322">
            <v>227225</v>
          </cell>
          <cell r="J322">
            <v>0</v>
          </cell>
          <cell r="M322">
            <v>387225</v>
          </cell>
          <cell r="N322">
            <v>0</v>
          </cell>
        </row>
        <row r="323">
          <cell r="B323" t="str">
            <v>2160002500</v>
          </cell>
          <cell r="C323" t="str">
            <v>Reintegro remuneraciones</v>
          </cell>
          <cell r="D323">
            <v>-180427</v>
          </cell>
          <cell r="E323">
            <v>-5170</v>
          </cell>
          <cell r="F323">
            <v>-6296647</v>
          </cell>
          <cell r="H323">
            <v>-936358</v>
          </cell>
          <cell r="J323">
            <v>-4257072</v>
          </cell>
          <cell r="M323">
            <v>-11675674</v>
          </cell>
          <cell r="N323">
            <v>0</v>
          </cell>
        </row>
        <row r="324">
          <cell r="B324" t="str">
            <v>2160001000</v>
          </cell>
          <cell r="C324" t="str">
            <v>Pagos varios al personal</v>
          </cell>
          <cell r="D324">
            <v>0</v>
          </cell>
          <cell r="E324">
            <v>-1883537</v>
          </cell>
          <cell r="F324">
            <v>-2649918</v>
          </cell>
          <cell r="G324">
            <v>-311067</v>
          </cell>
          <cell r="H324">
            <v>-2581642</v>
          </cell>
          <cell r="J324">
            <v>-77504024</v>
          </cell>
          <cell r="K324">
            <v>-34659102</v>
          </cell>
          <cell r="M324">
            <v>-119589290</v>
          </cell>
          <cell r="N324">
            <v>0</v>
          </cell>
        </row>
        <row r="325">
          <cell r="B325" t="str">
            <v>2160000500</v>
          </cell>
          <cell r="C325" t="str">
            <v>Remuneraciones por pagar</v>
          </cell>
          <cell r="D325">
            <v>0</v>
          </cell>
          <cell r="E325">
            <v>-237460</v>
          </cell>
          <cell r="F325">
            <v>2090289</v>
          </cell>
          <cell r="G325">
            <v>5107480</v>
          </cell>
          <cell r="H325">
            <v>1512628</v>
          </cell>
          <cell r="I325">
            <v>0</v>
          </cell>
          <cell r="J325">
            <v>51980144</v>
          </cell>
          <cell r="K325">
            <v>33370392</v>
          </cell>
          <cell r="M325">
            <v>93823473</v>
          </cell>
          <cell r="N325">
            <v>0</v>
          </cell>
        </row>
        <row r="326">
          <cell r="B326" t="str">
            <v>2150006000</v>
          </cell>
          <cell r="C326" t="str">
            <v>Prov gastos del personal</v>
          </cell>
          <cell r="F326">
            <v>-59173421</v>
          </cell>
          <cell r="M326">
            <v>-59173421</v>
          </cell>
          <cell r="N326">
            <v>0</v>
          </cell>
        </row>
        <row r="327">
          <cell r="B327" t="str">
            <v>2150001500</v>
          </cell>
          <cell r="C327" t="str">
            <v>Prov.vacaciones devengadas</v>
          </cell>
          <cell r="D327">
            <v>-43200347</v>
          </cell>
          <cell r="E327">
            <v>-354226851</v>
          </cell>
          <cell r="F327">
            <v>-325281961</v>
          </cell>
          <cell r="G327">
            <v>-103686725</v>
          </cell>
          <cell r="H327">
            <v>-317484640</v>
          </cell>
          <cell r="I327">
            <v>-23970880</v>
          </cell>
          <cell r="J327">
            <v>-4796587042</v>
          </cell>
          <cell r="K327">
            <v>-45244533</v>
          </cell>
          <cell r="M327">
            <v>-6009682979</v>
          </cell>
          <cell r="N327">
            <v>0</v>
          </cell>
        </row>
        <row r="328">
          <cell r="B328" t="str">
            <v>2145004000</v>
          </cell>
          <cell r="C328" t="str">
            <v>Reintegro cupones bonos</v>
          </cell>
          <cell r="E328">
            <v>-61226237</v>
          </cell>
          <cell r="M328">
            <v>-61226237</v>
          </cell>
          <cell r="N328">
            <v>0</v>
          </cell>
        </row>
        <row r="329">
          <cell r="B329" t="str">
            <v>2145001500</v>
          </cell>
          <cell r="C329" t="str">
            <v>Cheque reintegrado  dividendo</v>
          </cell>
          <cell r="J329">
            <v>-206907214</v>
          </cell>
          <cell r="K329">
            <v>-70578013</v>
          </cell>
          <cell r="M329">
            <v>-277485227</v>
          </cell>
          <cell r="N329">
            <v>0</v>
          </cell>
        </row>
        <row r="330">
          <cell r="B330" t="str">
            <v>2115003500</v>
          </cell>
          <cell r="C330" t="str">
            <v>AFR vencidos NO documentados</v>
          </cell>
          <cell r="E330">
            <v>-223770262</v>
          </cell>
          <cell r="M330">
            <v>-223770262</v>
          </cell>
          <cell r="N330">
            <v>0</v>
          </cell>
        </row>
        <row r="331">
          <cell r="B331" t="str">
            <v>2150007500</v>
          </cell>
          <cell r="C331" t="str">
            <v>Provisión Litigios con PA</v>
          </cell>
          <cell r="D331">
            <v>-172810992</v>
          </cell>
          <cell r="G331">
            <v>0</v>
          </cell>
          <cell r="J331">
            <v>-300602298</v>
          </cell>
          <cell r="M331">
            <v>-473413290</v>
          </cell>
          <cell r="N331">
            <v>0</v>
          </cell>
        </row>
        <row r="332">
          <cell r="B332" t="str">
            <v>2115003100</v>
          </cell>
          <cell r="C332" t="str">
            <v>AFR vencidos bloqueados</v>
          </cell>
          <cell r="J332">
            <v>-5213707</v>
          </cell>
          <cell r="M332">
            <v>-5213707</v>
          </cell>
          <cell r="N332">
            <v>0</v>
          </cell>
        </row>
        <row r="333">
          <cell r="B333" t="str">
            <v>CUENTAS POR PAGAR A ENTIDADES RE</v>
          </cell>
          <cell r="C333" t="str">
            <v>Cuentas por pagar a Entidades Relacionadas , Corriente</v>
          </cell>
          <cell r="D333">
            <v>-8093362254</v>
          </cell>
          <cell r="E333">
            <v>-31237375877</v>
          </cell>
          <cell r="F333">
            <v>-1116804892</v>
          </cell>
          <cell r="G333">
            <v>-1679209579</v>
          </cell>
          <cell r="H333">
            <v>-485424941</v>
          </cell>
          <cell r="I333">
            <v>-4356087173</v>
          </cell>
          <cell r="J333">
            <v>-23401036756</v>
          </cell>
          <cell r="K333">
            <v>-9686723290</v>
          </cell>
          <cell r="L333">
            <v>67389855388</v>
          </cell>
          <cell r="M333">
            <v>-12666169374</v>
          </cell>
          <cell r="N333">
            <v>0</v>
          </cell>
          <cell r="O333">
            <v>-12666169</v>
          </cell>
        </row>
        <row r="334">
          <cell r="B334" t="str">
            <v>2155006000</v>
          </cell>
          <cell r="C334" t="str">
            <v>Dividendo x pagar  Empresas Relacionadas</v>
          </cell>
          <cell r="D334">
            <v>-1316126687</v>
          </cell>
          <cell r="E334">
            <v>-6088145131</v>
          </cell>
          <cell r="F334">
            <v>-689849093</v>
          </cell>
          <cell r="G334">
            <v>-544401962</v>
          </cell>
          <cell r="H334">
            <v>-484515679</v>
          </cell>
          <cell r="I334">
            <v>-228073414</v>
          </cell>
          <cell r="J334">
            <v>-19314190413</v>
          </cell>
          <cell r="K334">
            <v>-9676414200</v>
          </cell>
          <cell r="L334">
            <v>28665302379</v>
          </cell>
          <cell r="M334">
            <v>-9676414200</v>
          </cell>
          <cell r="N334">
            <v>0</v>
          </cell>
        </row>
        <row r="335">
          <cell r="B335" t="str">
            <v>2155001000</v>
          </cell>
          <cell r="C335" t="str">
            <v>Prestamos de  Empresa Relacionadas</v>
          </cell>
          <cell r="D335">
            <v>-4395000000</v>
          </cell>
          <cell r="E335">
            <v>-11430200000</v>
          </cell>
          <cell r="G335">
            <v>0</v>
          </cell>
          <cell r="H335">
            <v>0</v>
          </cell>
          <cell r="I335">
            <v>-1937900000</v>
          </cell>
          <cell r="J335">
            <v>0</v>
          </cell>
          <cell r="L335">
            <v>17763100000</v>
          </cell>
          <cell r="M335">
            <v>0</v>
          </cell>
          <cell r="N335">
            <v>0</v>
          </cell>
        </row>
        <row r="336">
          <cell r="B336" t="str">
            <v>2155002000</v>
          </cell>
          <cell r="C336" t="str">
            <v>Prov. intereses por prestamos Empresa  Relacionada</v>
          </cell>
          <cell r="D336">
            <v>-1451076635</v>
          </cell>
          <cell r="E336">
            <v>-6638242353</v>
          </cell>
          <cell r="G336">
            <v>0</v>
          </cell>
          <cell r="H336">
            <v>0</v>
          </cell>
          <cell r="I336">
            <v>-1482468694</v>
          </cell>
          <cell r="L336">
            <v>9571787682</v>
          </cell>
          <cell r="M336">
            <v>0</v>
          </cell>
          <cell r="N336">
            <v>0</v>
          </cell>
        </row>
        <row r="337">
          <cell r="B337" t="str">
            <v>2155003000</v>
          </cell>
          <cell r="C337" t="str">
            <v>CxP Empresas Relacionadas</v>
          </cell>
          <cell r="D337">
            <v>-614829869</v>
          </cell>
          <cell r="E337">
            <v>-2937339541</v>
          </cell>
          <cell r="F337">
            <v>-89701451</v>
          </cell>
          <cell r="G337">
            <v>-54761129</v>
          </cell>
          <cell r="H337">
            <v>-529262</v>
          </cell>
          <cell r="I337">
            <v>-487456040</v>
          </cell>
          <cell r="J337">
            <v>-1586858088</v>
          </cell>
          <cell r="K337">
            <v>0</v>
          </cell>
          <cell r="L337">
            <v>4572843998</v>
          </cell>
          <cell r="M337">
            <v>-1198631382</v>
          </cell>
          <cell r="N337">
            <v>0</v>
          </cell>
        </row>
        <row r="338">
          <cell r="B338" t="str">
            <v>2155003500</v>
          </cell>
          <cell r="C338" t="str">
            <v>Deudas x Pagar  Empresas Relacionadas</v>
          </cell>
          <cell r="D338">
            <v>-296645612</v>
          </cell>
          <cell r="E338">
            <v>-3731177452</v>
          </cell>
          <cell r="F338">
            <v>-337254348</v>
          </cell>
          <cell r="G338">
            <v>-1080046488</v>
          </cell>
          <cell r="H338">
            <v>-380000</v>
          </cell>
          <cell r="I338">
            <v>-220189025</v>
          </cell>
          <cell r="J338">
            <v>-1510360527</v>
          </cell>
          <cell r="K338">
            <v>-10309090</v>
          </cell>
          <cell r="L338">
            <v>5395238750</v>
          </cell>
          <cell r="M338">
            <v>-1791123792</v>
          </cell>
          <cell r="N338">
            <v>0</v>
          </cell>
        </row>
        <row r="339">
          <cell r="B339" t="str">
            <v>2155004500</v>
          </cell>
          <cell r="C339" t="str">
            <v>Recaudacion por pagar empresas relacionadas</v>
          </cell>
          <cell r="D339">
            <v>-5950</v>
          </cell>
          <cell r="E339">
            <v>-1472248</v>
          </cell>
          <cell r="J339">
            <v>-7778193</v>
          </cell>
          <cell r="L339">
            <v>9256391</v>
          </cell>
          <cell r="M339">
            <v>0</v>
          </cell>
          <cell r="N339">
            <v>0</v>
          </cell>
        </row>
        <row r="340">
          <cell r="B340" t="str">
            <v>2155005000</v>
          </cell>
          <cell r="C340" t="str">
            <v>Verificación  facturas a Empresas Relacionadas</v>
          </cell>
          <cell r="D340">
            <v>-19677501</v>
          </cell>
          <cell r="E340">
            <v>-159627755</v>
          </cell>
          <cell r="J340">
            <v>-246151275</v>
          </cell>
          <cell r="L340">
            <v>425456531</v>
          </cell>
          <cell r="M340">
            <v>0</v>
          </cell>
          <cell r="N340">
            <v>0</v>
          </cell>
        </row>
        <row r="341">
          <cell r="B341" t="str">
            <v>2155006500</v>
          </cell>
          <cell r="C341" t="str">
            <v>Prov utilidad no realizada</v>
          </cell>
          <cell r="E341">
            <v>-251171397</v>
          </cell>
          <cell r="J341">
            <v>-735698260</v>
          </cell>
          <cell r="L341">
            <v>986869657</v>
          </cell>
          <cell r="M341">
            <v>0</v>
          </cell>
          <cell r="N341">
            <v>0</v>
          </cell>
        </row>
        <row r="342">
          <cell r="B342" t="str">
            <v>OTRAS PROVISIONES A CORTO PLAZO</v>
          </cell>
          <cell r="C342" t="str">
            <v>Otras provisiones a corto plazo</v>
          </cell>
          <cell r="D342">
            <v>0</v>
          </cell>
          <cell r="E342">
            <v>-164029811</v>
          </cell>
          <cell r="J342">
            <v>-896245784</v>
          </cell>
          <cell r="M342">
            <v>-1060275595</v>
          </cell>
          <cell r="N342">
            <v>0</v>
          </cell>
          <cell r="O342">
            <v>-1060276</v>
          </cell>
        </row>
        <row r="343">
          <cell r="B343" t="str">
            <v>2150007000</v>
          </cell>
          <cell r="C343" t="str">
            <v>Litigios</v>
          </cell>
          <cell r="D343">
            <v>0</v>
          </cell>
          <cell r="E343">
            <v>-164029811</v>
          </cell>
          <cell r="J343">
            <v>-896245784</v>
          </cell>
          <cell r="M343">
            <v>-1060275595</v>
          </cell>
          <cell r="N343">
            <v>0</v>
          </cell>
        </row>
        <row r="344">
          <cell r="B344" t="str">
            <v>PASIVOS POR IMPUESTOS CORRIENTES</v>
          </cell>
          <cell r="C344" t="str">
            <v>Pasivos por Impuestos corrientes</v>
          </cell>
          <cell r="D344">
            <v>0</v>
          </cell>
          <cell r="E344">
            <v>0</v>
          </cell>
          <cell r="F344">
            <v>-7654224</v>
          </cell>
          <cell r="G344">
            <v>-174955137</v>
          </cell>
          <cell r="H344">
            <v>-19870365</v>
          </cell>
          <cell r="I344">
            <v>-250435896</v>
          </cell>
          <cell r="J344">
            <v>-85519835</v>
          </cell>
          <cell r="K344">
            <v>-11883744</v>
          </cell>
          <cell r="L344">
            <v>0</v>
          </cell>
          <cell r="M344">
            <v>-550319201</v>
          </cell>
          <cell r="N344">
            <v>0</v>
          </cell>
          <cell r="O344">
            <v>-550319</v>
          </cell>
        </row>
        <row r="345">
          <cell r="B345" t="str">
            <v>1160004500</v>
          </cell>
          <cell r="C345" t="str">
            <v>Crédito de Investigación y desarrollo</v>
          </cell>
          <cell r="J345">
            <v>103954179</v>
          </cell>
          <cell r="M345">
            <v>103954179</v>
          </cell>
          <cell r="N345">
            <v>0</v>
          </cell>
        </row>
        <row r="346">
          <cell r="B346" t="str">
            <v>216400600C</v>
          </cell>
          <cell r="C346" t="str">
            <v>Pasivo x impuestos corrientes</v>
          </cell>
          <cell r="D346">
            <v>-102846133</v>
          </cell>
          <cell r="E346">
            <v>-5249234098</v>
          </cell>
          <cell r="F346">
            <v>-217511857</v>
          </cell>
          <cell r="G346">
            <v>0</v>
          </cell>
          <cell r="H346">
            <v>20713007</v>
          </cell>
          <cell r="I346">
            <v>32816777</v>
          </cell>
          <cell r="J346">
            <v>-22611747669</v>
          </cell>
          <cell r="L346">
            <v>-163393623</v>
          </cell>
          <cell r="M346">
            <v>-28291203596</v>
          </cell>
          <cell r="N346">
            <v>0</v>
          </cell>
        </row>
        <row r="347">
          <cell r="B347" t="str">
            <v>2150003500</v>
          </cell>
          <cell r="C347" t="str">
            <v>Prov.impuesto art. 21</v>
          </cell>
          <cell r="E347">
            <v>0</v>
          </cell>
          <cell r="F347">
            <v>-7654224</v>
          </cell>
          <cell r="G347">
            <v>-5568521</v>
          </cell>
          <cell r="H347">
            <v>-5650338</v>
          </cell>
          <cell r="J347">
            <v>-85519835</v>
          </cell>
          <cell r="K347">
            <v>-11883744</v>
          </cell>
          <cell r="M347">
            <v>-116276662</v>
          </cell>
          <cell r="N347">
            <v>0</v>
          </cell>
        </row>
        <row r="348">
          <cell r="B348" t="str">
            <v>2150003000</v>
          </cell>
          <cell r="C348" t="str">
            <v>Prov.impuesto a la renta</v>
          </cell>
          <cell r="D348">
            <v>-998500194</v>
          </cell>
          <cell r="E348">
            <v>2223444193</v>
          </cell>
          <cell r="F348">
            <v>-749060969</v>
          </cell>
          <cell r="G348">
            <v>-322033455</v>
          </cell>
          <cell r="H348">
            <v>-469969575</v>
          </cell>
          <cell r="I348">
            <v>-320167086</v>
          </cell>
          <cell r="J348">
            <v>-11213381257</v>
          </cell>
          <cell r="L348">
            <v>163393623</v>
          </cell>
          <cell r="M348">
            <v>-11686274720</v>
          </cell>
          <cell r="N348">
            <v>0</v>
          </cell>
        </row>
        <row r="349">
          <cell r="B349" t="str">
            <v>1160004000</v>
          </cell>
          <cell r="C349" t="str">
            <v>Cr.gtos.capacitacion</v>
          </cell>
          <cell r="D349">
            <v>3001980</v>
          </cell>
          <cell r="E349">
            <v>28579690</v>
          </cell>
          <cell r="F349">
            <v>40576977</v>
          </cell>
          <cell r="G349">
            <v>10267523</v>
          </cell>
          <cell r="H349">
            <v>47251575</v>
          </cell>
          <cell r="J349">
            <v>361741120</v>
          </cell>
          <cell r="M349">
            <v>491418865</v>
          </cell>
          <cell r="N349">
            <v>0</v>
          </cell>
        </row>
        <row r="350">
          <cell r="B350" t="str">
            <v>1160001500</v>
          </cell>
          <cell r="C350" t="str">
            <v>Credito  por donaciones</v>
          </cell>
          <cell r="J350">
            <v>120069333</v>
          </cell>
          <cell r="M350">
            <v>120069333</v>
          </cell>
          <cell r="N350">
            <v>0</v>
          </cell>
        </row>
        <row r="351">
          <cell r="B351" t="str">
            <v>1160001000</v>
          </cell>
          <cell r="C351" t="str">
            <v>Pagos provisionales mensuales</v>
          </cell>
          <cell r="D351">
            <v>1098344347</v>
          </cell>
          <cell r="E351">
            <v>2997210215</v>
          </cell>
          <cell r="F351">
            <v>925995849</v>
          </cell>
          <cell r="G351">
            <v>142379316</v>
          </cell>
          <cell r="H351">
            <v>387784966</v>
          </cell>
          <cell r="I351">
            <v>36914413</v>
          </cell>
          <cell r="J351">
            <v>33239364294</v>
          </cell>
          <cell r="M351">
            <v>38827993400</v>
          </cell>
          <cell r="N351">
            <v>0</v>
          </cell>
        </row>
        <row r="352">
          <cell r="B352" t="str">
            <v>PROVISIONES CORRIENTES POR BENEF</v>
          </cell>
          <cell r="C352" t="str">
            <v>Provisiones corrientes por beneficios a los empleados</v>
          </cell>
          <cell r="D352">
            <v>-102709379</v>
          </cell>
          <cell r="E352">
            <v>-769716741</v>
          </cell>
          <cell r="F352">
            <v>-143827285</v>
          </cell>
          <cell r="G352">
            <v>-72163537</v>
          </cell>
          <cell r="H352">
            <v>-196593090</v>
          </cell>
          <cell r="I352">
            <v>-10455825</v>
          </cell>
          <cell r="J352">
            <v>-6175954570</v>
          </cell>
          <cell r="K352">
            <v>-44883384</v>
          </cell>
          <cell r="M352">
            <v>-7516303811</v>
          </cell>
          <cell r="N352">
            <v>0</v>
          </cell>
          <cell r="O352">
            <v>-7516304</v>
          </cell>
        </row>
        <row r="353">
          <cell r="B353" t="str">
            <v>2150002000</v>
          </cell>
          <cell r="C353" t="str">
            <v>Prov. gratificacion</v>
          </cell>
          <cell r="D353">
            <v>-38982274</v>
          </cell>
          <cell r="E353">
            <v>-457660983</v>
          </cell>
          <cell r="F353">
            <v>-126388545</v>
          </cell>
          <cell r="G353">
            <v>-72163537</v>
          </cell>
          <cell r="H353">
            <v>-183863190</v>
          </cell>
          <cell r="I353">
            <v>-10455825</v>
          </cell>
          <cell r="J353">
            <v>-5211538950</v>
          </cell>
          <cell r="K353">
            <v>-44883384</v>
          </cell>
          <cell r="M353">
            <v>-6145936688</v>
          </cell>
          <cell r="N353">
            <v>0</v>
          </cell>
        </row>
        <row r="354">
          <cell r="B354" t="str">
            <v>2150001000</v>
          </cell>
          <cell r="C354" t="str">
            <v>Indemnización años de servicio cp</v>
          </cell>
          <cell r="D354">
            <v>-3000000</v>
          </cell>
          <cell r="E354">
            <v>-77539840</v>
          </cell>
          <cell r="F354">
            <v>-17438740</v>
          </cell>
          <cell r="H354">
            <v>-12729900</v>
          </cell>
          <cell r="J354">
            <v>-154174525</v>
          </cell>
          <cell r="M354">
            <v>-264883005</v>
          </cell>
          <cell r="N354">
            <v>0</v>
          </cell>
        </row>
        <row r="355">
          <cell r="B355" t="str">
            <v>2150001100</v>
          </cell>
          <cell r="C355" t="str">
            <v>Prov Indemnización Actuarial corriente</v>
          </cell>
          <cell r="D355">
            <v>-60727105</v>
          </cell>
          <cell r="E355">
            <v>-234515918</v>
          </cell>
          <cell r="J355">
            <v>-810241095</v>
          </cell>
          <cell r="M355">
            <v>-1105484118</v>
          </cell>
          <cell r="N355">
            <v>0</v>
          </cell>
        </row>
        <row r="356">
          <cell r="B356" t="str">
            <v>OTROS PASIVOS NO FINANCIEROS COR</v>
          </cell>
          <cell r="C356" t="str">
            <v>Otros pasivos no financieros corrientes</v>
          </cell>
          <cell r="D356">
            <v>-404694849</v>
          </cell>
          <cell r="E356">
            <v>-1412877448</v>
          </cell>
          <cell r="F356">
            <v>-486426225</v>
          </cell>
          <cell r="G356">
            <v>-197235486</v>
          </cell>
          <cell r="H356">
            <v>-143398519</v>
          </cell>
          <cell r="I356">
            <v>-13719258</v>
          </cell>
          <cell r="J356">
            <v>-14713671804</v>
          </cell>
          <cell r="K356">
            <v>-7743926</v>
          </cell>
          <cell r="M356">
            <v>-17379767515</v>
          </cell>
          <cell r="N356">
            <v>0</v>
          </cell>
          <cell r="O356">
            <v>-17379768</v>
          </cell>
        </row>
        <row r="357">
          <cell r="B357" t="str">
            <v>2164002500</v>
          </cell>
          <cell r="C357" t="str">
            <v>Impto retencion extranjero</v>
          </cell>
          <cell r="F357">
            <v>-217586</v>
          </cell>
          <cell r="G357">
            <v>-68828</v>
          </cell>
          <cell r="H357">
            <v>0</v>
          </cell>
          <cell r="J357">
            <v>-874570</v>
          </cell>
          <cell r="K357">
            <v>3</v>
          </cell>
          <cell r="M357">
            <v>-1160981</v>
          </cell>
          <cell r="N357">
            <v>0</v>
          </cell>
        </row>
        <row r="358">
          <cell r="B358" t="str">
            <v>2164003000</v>
          </cell>
          <cell r="C358" t="str">
            <v>Impuesto unico a los trabajadores</v>
          </cell>
          <cell r="D358">
            <v>-4570348</v>
          </cell>
          <cell r="E358">
            <v>-46177236</v>
          </cell>
          <cell r="F358">
            <v>-9464539</v>
          </cell>
          <cell r="G358">
            <v>-10169173</v>
          </cell>
          <cell r="H358">
            <v>-5462702</v>
          </cell>
          <cell r="I358">
            <v>-327964</v>
          </cell>
          <cell r="J358">
            <v>-298623057</v>
          </cell>
          <cell r="K358">
            <v>-1861440</v>
          </cell>
          <cell r="M358">
            <v>-376656459</v>
          </cell>
          <cell r="N358">
            <v>0</v>
          </cell>
        </row>
        <row r="359">
          <cell r="B359" t="str">
            <v>1160008000</v>
          </cell>
          <cell r="C359" t="str">
            <v>Impto especifico petroleo</v>
          </cell>
          <cell r="D359">
            <v>0</v>
          </cell>
          <cell r="E359">
            <v>0</v>
          </cell>
          <cell r="G359">
            <v>33322</v>
          </cell>
          <cell r="J359">
            <v>4746553</v>
          </cell>
          <cell r="M359">
            <v>4779875</v>
          </cell>
          <cell r="N359">
            <v>0</v>
          </cell>
        </row>
        <row r="360">
          <cell r="B360" t="str">
            <v>2164001000</v>
          </cell>
          <cell r="C360" t="str">
            <v>Impuesto al valor agregado (iva debito)</v>
          </cell>
          <cell r="D360">
            <v>-359545967</v>
          </cell>
          <cell r="E360">
            <v>-927103182</v>
          </cell>
          <cell r="F360">
            <v>0</v>
          </cell>
          <cell r="G360">
            <v>0</v>
          </cell>
          <cell r="H360">
            <v>0</v>
          </cell>
          <cell r="I360">
            <v>0</v>
          </cell>
          <cell r="J360">
            <v>-4335717384</v>
          </cell>
          <cell r="M360">
            <v>-5622366533</v>
          </cell>
          <cell r="N360">
            <v>0</v>
          </cell>
        </row>
        <row r="361">
          <cell r="B361" t="str">
            <v>2164001500</v>
          </cell>
          <cell r="C361" t="str">
            <v>Iva por pagar</v>
          </cell>
          <cell r="D361">
            <v>71166828</v>
          </cell>
          <cell r="E361">
            <v>-176163486</v>
          </cell>
          <cell r="F361">
            <v>-208283021</v>
          </cell>
          <cell r="G361">
            <v>-170522031</v>
          </cell>
          <cell r="H361">
            <v>-111938675</v>
          </cell>
          <cell r="J361">
            <v>-5224917833</v>
          </cell>
          <cell r="M361">
            <v>-5820658218</v>
          </cell>
          <cell r="N361">
            <v>0</v>
          </cell>
        </row>
        <row r="362">
          <cell r="B362" t="str">
            <v>2164004000</v>
          </cell>
          <cell r="C362" t="str">
            <v>Impuesto sobre honorarios</v>
          </cell>
          <cell r="D362">
            <v>0</v>
          </cell>
          <cell r="E362">
            <v>0</v>
          </cell>
          <cell r="F362">
            <v>-785350</v>
          </cell>
          <cell r="G362">
            <v>-178616</v>
          </cell>
          <cell r="H362">
            <v>-1256173</v>
          </cell>
          <cell r="J362">
            <v>0</v>
          </cell>
          <cell r="K362">
            <v>-5882489</v>
          </cell>
          <cell r="M362">
            <v>-8102628</v>
          </cell>
          <cell r="N362">
            <v>0</v>
          </cell>
        </row>
        <row r="363">
          <cell r="B363" t="str">
            <v>2164005500</v>
          </cell>
          <cell r="C363" t="str">
            <v>PPM por pagar</v>
          </cell>
          <cell r="D363">
            <v>-93485425</v>
          </cell>
          <cell r="E363">
            <v>-276150721</v>
          </cell>
          <cell r="F363">
            <v>-83183529</v>
          </cell>
          <cell r="G363">
            <v>-16330160</v>
          </cell>
          <cell r="H363">
            <v>-24740969</v>
          </cell>
          <cell r="I363">
            <v>-13391294</v>
          </cell>
          <cell r="J363">
            <v>-2295576287</v>
          </cell>
          <cell r="M363">
            <v>-2802858385</v>
          </cell>
          <cell r="N363">
            <v>0</v>
          </cell>
        </row>
        <row r="364">
          <cell r="B364" t="str">
            <v>2180002500</v>
          </cell>
          <cell r="C364" t="str">
            <v>Ingresos servicios de ingeneria</v>
          </cell>
          <cell r="D364">
            <v>-18259937</v>
          </cell>
          <cell r="E364">
            <v>12717177</v>
          </cell>
          <cell r="J364">
            <v>-1898446239</v>
          </cell>
          <cell r="M364">
            <v>-1903988999</v>
          </cell>
          <cell r="N364">
            <v>0</v>
          </cell>
        </row>
        <row r="365">
          <cell r="B365" t="str">
            <v>2180002000</v>
          </cell>
          <cell r="C365" t="str">
            <v>Ingresos anticipados</v>
          </cell>
          <cell r="F365">
            <v>-184492200</v>
          </cell>
          <cell r="J365">
            <v>-514821025</v>
          </cell>
          <cell r="M365">
            <v>-699313225</v>
          </cell>
          <cell r="N365">
            <v>0</v>
          </cell>
        </row>
        <row r="366">
          <cell r="B366" t="str">
            <v>2180009999</v>
          </cell>
          <cell r="C366" t="str">
            <v>Val m/e ingresos anticipados corto plazo</v>
          </cell>
          <cell r="D366">
            <v>0</v>
          </cell>
          <cell r="J366">
            <v>-149441962</v>
          </cell>
          <cell r="M366">
            <v>-149441962</v>
          </cell>
          <cell r="N366">
            <v>0</v>
          </cell>
        </row>
        <row r="367">
          <cell r="B367" t="str">
            <v>PASIVOS, NO CORRIENTES</v>
          </cell>
          <cell r="C367" t="str">
            <v>Pasivos, No Corrientes</v>
          </cell>
          <cell r="D367">
            <v>-25958881064</v>
          </cell>
          <cell r="E367">
            <v>-94482636962</v>
          </cell>
          <cell r="F367">
            <v>-105112674</v>
          </cell>
          <cell r="G367">
            <v>-836598721</v>
          </cell>
          <cell r="H367">
            <v>-190749623</v>
          </cell>
          <cell r="I367">
            <v>-9138562</v>
          </cell>
          <cell r="J367">
            <v>-1253789497536</v>
          </cell>
          <cell r="K367">
            <v>-291333095</v>
          </cell>
          <cell r="L367">
            <v>-163393623</v>
          </cell>
          <cell r="M367">
            <v>-1375827341860</v>
          </cell>
          <cell r="N367">
            <v>0</v>
          </cell>
          <cell r="O367">
            <v>-1375827342</v>
          </cell>
        </row>
        <row r="368">
          <cell r="B368" t="str">
            <v>OTROS PASIVOS FINANCIEROS, NO CO</v>
          </cell>
          <cell r="C368" t="str">
            <v>Otros Pasivos Financieros, No Corriente</v>
          </cell>
          <cell r="D368">
            <v>-12281712235</v>
          </cell>
          <cell r="E368">
            <v>-29082171349</v>
          </cell>
          <cell r="J368">
            <v>-1165526045764</v>
          </cell>
          <cell r="M368">
            <v>-1206889929348</v>
          </cell>
          <cell r="N368">
            <v>0</v>
          </cell>
          <cell r="O368">
            <v>-1206889929</v>
          </cell>
        </row>
        <row r="369">
          <cell r="B369" t="str">
            <v>2226001000</v>
          </cell>
          <cell r="C369" t="str">
            <v>Obligación  Contrato Derivado no Corriente</v>
          </cell>
          <cell r="J369">
            <v>-7657662085</v>
          </cell>
          <cell r="M369">
            <v>-7657662085</v>
          </cell>
          <cell r="N369">
            <v>0</v>
          </cell>
        </row>
        <row r="370">
          <cell r="B370" t="str">
            <v>2222001000</v>
          </cell>
          <cell r="C370" t="str">
            <v>Prestamos largo plazo m/n</v>
          </cell>
          <cell r="E370">
            <v>-10000000000</v>
          </cell>
          <cell r="J370">
            <v>-79270304000</v>
          </cell>
          <cell r="M370">
            <v>-89270304000</v>
          </cell>
          <cell r="N370">
            <v>0</v>
          </cell>
        </row>
        <row r="371">
          <cell r="B371" t="str">
            <v>1370001500</v>
          </cell>
          <cell r="C371" t="str">
            <v>Activación gtos bancarios</v>
          </cell>
          <cell r="J371">
            <v>348097171</v>
          </cell>
          <cell r="M371">
            <v>348097171</v>
          </cell>
          <cell r="N371">
            <v>0</v>
          </cell>
        </row>
        <row r="372">
          <cell r="B372" t="str">
            <v>2224003700</v>
          </cell>
          <cell r="C372" t="str">
            <v>Prov intereses devengados AFR</v>
          </cell>
          <cell r="D372">
            <v>-72765359</v>
          </cell>
          <cell r="E372">
            <v>-120731668</v>
          </cell>
          <cell r="J372">
            <v>-691634537</v>
          </cell>
          <cell r="M372">
            <v>-885131564</v>
          </cell>
          <cell r="N372">
            <v>0</v>
          </cell>
        </row>
        <row r="373">
          <cell r="B373" t="str">
            <v>2220002000</v>
          </cell>
          <cell r="C373" t="str">
            <v>Oblig bonos largo plazo en UF</v>
          </cell>
          <cell r="J373">
            <v>-964747559000</v>
          </cell>
          <cell r="M373">
            <v>-964747559000</v>
          </cell>
          <cell r="N373">
            <v>0</v>
          </cell>
        </row>
        <row r="374">
          <cell r="B374" t="str">
            <v>2220003000</v>
          </cell>
          <cell r="C374" t="str">
            <v>Mayor valor bonos</v>
          </cell>
          <cell r="J374">
            <v>-4636803934</v>
          </cell>
          <cell r="M374">
            <v>-4636803934</v>
          </cell>
          <cell r="N374">
            <v>0</v>
          </cell>
        </row>
        <row r="375">
          <cell r="B375" t="str">
            <v>1370001000</v>
          </cell>
          <cell r="C375" t="str">
            <v>Menor valor bonos</v>
          </cell>
          <cell r="J375">
            <v>3909254107</v>
          </cell>
          <cell r="M375">
            <v>3909254107</v>
          </cell>
          <cell r="N375">
            <v>0</v>
          </cell>
        </row>
        <row r="376">
          <cell r="B376" t="str">
            <v>2224003200</v>
          </cell>
          <cell r="C376" t="str">
            <v>AFR documentados LP</v>
          </cell>
          <cell r="D376">
            <v>-2752805359</v>
          </cell>
          <cell r="E376">
            <v>-4011577110</v>
          </cell>
          <cell r="J376">
            <v>-36229284445</v>
          </cell>
          <cell r="M376">
            <v>-42993666914</v>
          </cell>
          <cell r="N376">
            <v>0</v>
          </cell>
        </row>
        <row r="377">
          <cell r="B377" t="str">
            <v>2224009900</v>
          </cell>
          <cell r="C377" t="str">
            <v>Reajuste AFR documentados</v>
          </cell>
          <cell r="D377">
            <v>-9456141517</v>
          </cell>
          <cell r="E377">
            <v>-14949862571</v>
          </cell>
          <cell r="J377">
            <v>-76550149041</v>
          </cell>
          <cell r="M377">
            <v>-100956153129</v>
          </cell>
          <cell r="N377">
            <v>0</v>
          </cell>
        </row>
        <row r="378">
          <cell r="B378" t="str">
            <v>PASIVOS POR ARRENDAMIENTOS NO CO</v>
          </cell>
          <cell r="C378" t="str">
            <v>Pasivos por arrendamientos no corrientes</v>
          </cell>
          <cell r="D378">
            <v>-314633</v>
          </cell>
          <cell r="E378">
            <v>-49183610</v>
          </cell>
          <cell r="F378">
            <v>-105112674</v>
          </cell>
          <cell r="G378">
            <v>-836598721</v>
          </cell>
          <cell r="H378">
            <v>-190749623</v>
          </cell>
          <cell r="I378">
            <v>-9138562</v>
          </cell>
          <cell r="J378">
            <v>-1387662560</v>
          </cell>
          <cell r="K378">
            <v>-18168416</v>
          </cell>
          <cell r="L378">
            <v>0</v>
          </cell>
          <cell r="M378">
            <v>-2596928799</v>
          </cell>
          <cell r="N378">
            <v>0</v>
          </cell>
          <cell r="O378">
            <v>-2596929</v>
          </cell>
        </row>
        <row r="379">
          <cell r="B379" t="str">
            <v>2224006000</v>
          </cell>
          <cell r="C379" t="str">
            <v>Deuda por arrendamiento operativo LP</v>
          </cell>
          <cell r="D379">
            <v>-314633</v>
          </cell>
          <cell r="E379">
            <v>-49183610</v>
          </cell>
          <cell r="F379">
            <v>-105112674</v>
          </cell>
          <cell r="G379">
            <v>-836598721</v>
          </cell>
          <cell r="H379">
            <v>-190749623</v>
          </cell>
          <cell r="I379">
            <v>-9138562</v>
          </cell>
          <cell r="J379">
            <v>-1387662560</v>
          </cell>
          <cell r="K379">
            <v>-18168416</v>
          </cell>
          <cell r="L379">
            <v>0</v>
          </cell>
          <cell r="M379">
            <v>-2596928799</v>
          </cell>
          <cell r="N379">
            <v>0</v>
          </cell>
        </row>
        <row r="380">
          <cell r="B380" t="str">
            <v>OTRAS CUENTAS POR PAGAR, NO CORR</v>
          </cell>
          <cell r="C380" t="str">
            <v>Otras cuentas por pagar, no corrientes</v>
          </cell>
          <cell r="D380">
            <v>-291047383</v>
          </cell>
          <cell r="E380">
            <v>-34067810</v>
          </cell>
          <cell r="J380">
            <v>-1037679189</v>
          </cell>
          <cell r="M380">
            <v>-1362794382</v>
          </cell>
          <cell r="N380">
            <v>0</v>
          </cell>
          <cell r="O380">
            <v>-1362794</v>
          </cell>
        </row>
        <row r="381">
          <cell r="B381" t="str">
            <v>2224001000</v>
          </cell>
          <cell r="C381" t="str">
            <v>AFR devolucion Agua Potable LP</v>
          </cell>
          <cell r="D381">
            <v>-177824946</v>
          </cell>
          <cell r="E381">
            <v>-27008613</v>
          </cell>
          <cell r="J381">
            <v>-932918991</v>
          </cell>
          <cell r="M381">
            <v>-1137752550</v>
          </cell>
          <cell r="N381">
            <v>0</v>
          </cell>
        </row>
        <row r="382">
          <cell r="B382" t="str">
            <v>2225009900</v>
          </cell>
          <cell r="C382" t="str">
            <v>Valoracion m/e proveedores largo plazo</v>
          </cell>
          <cell r="D382">
            <v>-49886267</v>
          </cell>
          <cell r="J382">
            <v>-79263408</v>
          </cell>
          <cell r="M382">
            <v>-129149675</v>
          </cell>
          <cell r="N382">
            <v>0</v>
          </cell>
        </row>
        <row r="383">
          <cell r="B383" t="str">
            <v>2225003000</v>
          </cell>
          <cell r="C383" t="str">
            <v>Proveedores L.P.</v>
          </cell>
          <cell r="J383">
            <v>-25496790</v>
          </cell>
          <cell r="M383">
            <v>-25496790</v>
          </cell>
          <cell r="N383">
            <v>0</v>
          </cell>
        </row>
        <row r="384">
          <cell r="B384" t="str">
            <v>2225002000</v>
          </cell>
          <cell r="C384" t="str">
            <v>Acreedores varios largo plazo</v>
          </cell>
          <cell r="D384">
            <v>-63336170</v>
          </cell>
          <cell r="E384">
            <v>-7059197</v>
          </cell>
          <cell r="M384">
            <v>-70395367</v>
          </cell>
          <cell r="N384">
            <v>0</v>
          </cell>
        </row>
        <row r="385">
          <cell r="B385" t="str">
            <v>OTRAS PROVISIONES A LARGO PLAZO</v>
          </cell>
          <cell r="C385" t="str">
            <v>Otras provisiones a largo plazo</v>
          </cell>
          <cell r="E385">
            <v>-1908445021</v>
          </cell>
          <cell r="M385">
            <v>-1908445021</v>
          </cell>
          <cell r="N385">
            <v>0</v>
          </cell>
          <cell r="O385">
            <v>-1908445</v>
          </cell>
        </row>
        <row r="386">
          <cell r="B386" t="str">
            <v>2230009900</v>
          </cell>
          <cell r="C386" t="str">
            <v>Valorizacion otas provisiones LP</v>
          </cell>
          <cell r="E386">
            <v>-989126268</v>
          </cell>
          <cell r="M386">
            <v>-989126268</v>
          </cell>
          <cell r="N386">
            <v>0</v>
          </cell>
        </row>
        <row r="387">
          <cell r="B387" t="str">
            <v>2230001500</v>
          </cell>
          <cell r="C387" t="str">
            <v>Otras provisiones  largo plazo</v>
          </cell>
          <cell r="E387">
            <v>-919318753</v>
          </cell>
          <cell r="M387">
            <v>-919318753</v>
          </cell>
          <cell r="N387">
            <v>0</v>
          </cell>
        </row>
        <row r="388">
          <cell r="B388" t="str">
            <v>PASIVO POR IMPUESTOS DIFERIDOS</v>
          </cell>
          <cell r="C388" t="str">
            <v>Pasivo por impuestos diferidos</v>
          </cell>
          <cell r="D388">
            <v>-12048038613</v>
          </cell>
          <cell r="E388">
            <v>-60467173037</v>
          </cell>
          <cell r="F388">
            <v>0</v>
          </cell>
          <cell r="G388">
            <v>0</v>
          </cell>
          <cell r="H388">
            <v>0</v>
          </cell>
          <cell r="I388">
            <v>0</v>
          </cell>
          <cell r="J388">
            <v>-58031960929</v>
          </cell>
          <cell r="K388">
            <v>-273164679</v>
          </cell>
          <cell r="L388">
            <v>-163393623</v>
          </cell>
          <cell r="M388">
            <v>-130983730881</v>
          </cell>
          <cell r="N388">
            <v>0</v>
          </cell>
          <cell r="O388">
            <v>-130983731</v>
          </cell>
        </row>
        <row r="389">
          <cell r="B389" t="str">
            <v>224000100C</v>
          </cell>
          <cell r="C389" t="str">
            <v>Pasivo x impuestos diferidos</v>
          </cell>
          <cell r="D389">
            <v>470831143</v>
          </cell>
          <cell r="E389">
            <v>2396818892</v>
          </cell>
          <cell r="F389">
            <v>67423756</v>
          </cell>
          <cell r="G389">
            <v>315036293</v>
          </cell>
          <cell r="H389">
            <v>163062081</v>
          </cell>
          <cell r="I389">
            <v>16249517</v>
          </cell>
          <cell r="J389">
            <v>94117054775</v>
          </cell>
          <cell r="L389">
            <v>-163393623</v>
          </cell>
          <cell r="M389">
            <v>97383082834</v>
          </cell>
          <cell r="N389">
            <v>0</v>
          </cell>
        </row>
        <row r="390">
          <cell r="B390" t="str">
            <v>2240003000</v>
          </cell>
          <cell r="C390" t="str">
            <v>Pasivo impuesto diferidos IFRS 16</v>
          </cell>
          <cell r="D390">
            <v>-955536</v>
          </cell>
          <cell r="E390">
            <v>-36626694</v>
          </cell>
          <cell r="F390">
            <v>-55405676</v>
          </cell>
          <cell r="G390">
            <v>-298030008</v>
          </cell>
          <cell r="H390">
            <v>-118239104</v>
          </cell>
          <cell r="I390">
            <v>-3734725</v>
          </cell>
          <cell r="J390">
            <v>-488184924</v>
          </cell>
          <cell r="L390">
            <v>0</v>
          </cell>
          <cell r="M390">
            <v>-1001176667</v>
          </cell>
          <cell r="N390">
            <v>0</v>
          </cell>
        </row>
        <row r="391">
          <cell r="B391" t="str">
            <v>2240001000</v>
          </cell>
          <cell r="C391" t="str">
            <v>Impuesto diferidos por pagar</v>
          </cell>
          <cell r="D391">
            <v>-12517914220</v>
          </cell>
          <cell r="E391">
            <v>-62827365235</v>
          </cell>
          <cell r="F391">
            <v>-12018080</v>
          </cell>
          <cell r="G391">
            <v>-17006285</v>
          </cell>
          <cell r="H391">
            <v>-44822977</v>
          </cell>
          <cell r="I391">
            <v>-12514792</v>
          </cell>
          <cell r="J391">
            <v>-151660830780</v>
          </cell>
          <cell r="K391">
            <v>-273164679</v>
          </cell>
          <cell r="M391">
            <v>-227365637048</v>
          </cell>
          <cell r="N391">
            <v>0</v>
          </cell>
        </row>
        <row r="392">
          <cell r="B392" t="str">
            <v>PROVISIONES NO CORRIENTES POR BE</v>
          </cell>
          <cell r="C392" t="str">
            <v>Provisiones no corrientes por beneficios a los empleados</v>
          </cell>
          <cell r="D392">
            <v>-466265920</v>
          </cell>
          <cell r="E392">
            <v>-2220623778</v>
          </cell>
          <cell r="F392">
            <v>0</v>
          </cell>
          <cell r="H392">
            <v>0</v>
          </cell>
          <cell r="J392">
            <v>-21797500433</v>
          </cell>
          <cell r="M392">
            <v>-24484390131</v>
          </cell>
          <cell r="N392">
            <v>0</v>
          </cell>
          <cell r="O392">
            <v>-24484390</v>
          </cell>
        </row>
        <row r="393">
          <cell r="B393" t="str">
            <v>2230001100</v>
          </cell>
          <cell r="C393" t="str">
            <v>Prov Indemnización Actuarial No corriente</v>
          </cell>
          <cell r="D393">
            <v>-427501866</v>
          </cell>
          <cell r="E393">
            <v>-1592040315</v>
          </cell>
          <cell r="J393">
            <v>-19733890206</v>
          </cell>
          <cell r="M393">
            <v>-21753432387</v>
          </cell>
          <cell r="N393">
            <v>0</v>
          </cell>
        </row>
        <row r="394">
          <cell r="B394" t="str">
            <v>2230001000</v>
          </cell>
          <cell r="C394" t="str">
            <v>Provisiones indemnizacion años largo plazo</v>
          </cell>
          <cell r="D394">
            <v>-61602513</v>
          </cell>
          <cell r="E394">
            <v>-965699338</v>
          </cell>
          <cell r="F394">
            <v>-64240720</v>
          </cell>
          <cell r="H394">
            <v>-53011000</v>
          </cell>
          <cell r="J394">
            <v>-4485328913</v>
          </cell>
          <cell r="M394">
            <v>-5629882484</v>
          </cell>
          <cell r="N394">
            <v>0</v>
          </cell>
        </row>
        <row r="395">
          <cell r="B395" t="str">
            <v>1324002000</v>
          </cell>
          <cell r="C395" t="str">
            <v>Anticipos fondos de indemnizacion</v>
          </cell>
          <cell r="D395">
            <v>22838459</v>
          </cell>
          <cell r="E395">
            <v>337115875</v>
          </cell>
          <cell r="F395">
            <v>64240720</v>
          </cell>
          <cell r="H395">
            <v>53011000</v>
          </cell>
          <cell r="J395">
            <v>2421718686</v>
          </cell>
          <cell r="M395">
            <v>2898924740</v>
          </cell>
          <cell r="N395">
            <v>0</v>
          </cell>
        </row>
        <row r="396">
          <cell r="B396" t="str">
            <v>OTROS PASIVOS NO FINANCIEROS NO</v>
          </cell>
          <cell r="C396" t="str">
            <v>Otros pasivos no financieros no corrientes</v>
          </cell>
          <cell r="D396">
            <v>-871502280</v>
          </cell>
          <cell r="E396">
            <v>-720972357</v>
          </cell>
          <cell r="J396">
            <v>-6008648661</v>
          </cell>
          <cell r="M396">
            <v>-7601123298</v>
          </cell>
          <cell r="N396">
            <v>0</v>
          </cell>
          <cell r="O396">
            <v>-7601123</v>
          </cell>
        </row>
        <row r="397">
          <cell r="B397" t="str">
            <v>2280001500</v>
          </cell>
          <cell r="C397" t="str">
            <v>Ing diferidos por inversiones otras sociedades</v>
          </cell>
          <cell r="D397">
            <v>-871502280</v>
          </cell>
          <cell r="E397">
            <v>-720972357</v>
          </cell>
          <cell r="J397">
            <v>-5762702152</v>
          </cell>
          <cell r="M397">
            <v>-7355176789</v>
          </cell>
          <cell r="N397">
            <v>0</v>
          </cell>
        </row>
        <row r="398">
          <cell r="B398" t="str">
            <v>2280009999</v>
          </cell>
          <cell r="C398" t="str">
            <v>Val m/e ingresos anticipados del LP</v>
          </cell>
          <cell r="J398">
            <v>-211667</v>
          </cell>
          <cell r="M398">
            <v>-211667</v>
          </cell>
          <cell r="N398">
            <v>0</v>
          </cell>
        </row>
        <row r="399">
          <cell r="B399" t="str">
            <v>2280002000</v>
          </cell>
          <cell r="C399" t="str">
            <v>Ingresos anticipados largo plazo</v>
          </cell>
          <cell r="J399">
            <v>-245734842</v>
          </cell>
          <cell r="M399">
            <v>-245734842</v>
          </cell>
          <cell r="N399">
            <v>0</v>
          </cell>
        </row>
        <row r="400">
          <cell r="B400" t="str">
            <v>PATRIMONIO NETO</v>
          </cell>
          <cell r="C400" t="str">
            <v>Patrimonio Neto</v>
          </cell>
          <cell r="D400">
            <v>-102100855541</v>
          </cell>
          <cell r="E400">
            <v>-479466856093</v>
          </cell>
          <cell r="F400">
            <v>-8798260034</v>
          </cell>
          <cell r="G400">
            <v>-6205488383</v>
          </cell>
          <cell r="H400">
            <v>-12782157089</v>
          </cell>
          <cell r="I400">
            <v>-7729308931</v>
          </cell>
          <cell r="J400">
            <v>-1292066949805</v>
          </cell>
          <cell r="K400">
            <v>-918986374348</v>
          </cell>
          <cell r="L400">
            <v>1264390184422</v>
          </cell>
          <cell r="M400">
            <v>-1563746065802</v>
          </cell>
          <cell r="N400">
            <v>-644759691454</v>
          </cell>
          <cell r="O400">
            <v>-1563746066</v>
          </cell>
        </row>
        <row r="401">
          <cell r="B401" t="str">
            <v>PATRIMONIO NETO ATRIBUIBLE A LOS</v>
          </cell>
          <cell r="C401" t="str">
            <v>Patrimonio Neto Atribuible a los Tenedores de Instrumentos d</v>
          </cell>
          <cell r="D401">
            <v>-102100855541</v>
          </cell>
          <cell r="E401">
            <v>-479466856093</v>
          </cell>
          <cell r="F401">
            <v>-8798260034</v>
          </cell>
          <cell r="G401">
            <v>-6205488383</v>
          </cell>
          <cell r="H401">
            <v>-12782157089</v>
          </cell>
          <cell r="I401">
            <v>-7729308931</v>
          </cell>
          <cell r="J401">
            <v>-1292066949805</v>
          </cell>
          <cell r="K401">
            <v>-918986374348</v>
          </cell>
          <cell r="L401">
            <v>1909149875876</v>
          </cell>
          <cell r="M401">
            <v>-918986374348</v>
          </cell>
          <cell r="N401">
            <v>0</v>
          </cell>
          <cell r="O401">
            <v>-918986374</v>
          </cell>
        </row>
        <row r="402">
          <cell r="B402" t="str">
            <v>CAPITAL EMITIDO</v>
          </cell>
          <cell r="C402" t="str">
            <v>Capital Emitido</v>
          </cell>
          <cell r="D402">
            <v>-9025832104</v>
          </cell>
          <cell r="E402">
            <v>-153608183051</v>
          </cell>
          <cell r="F402">
            <v>-333787041</v>
          </cell>
          <cell r="G402">
            <v>-506908174</v>
          </cell>
          <cell r="H402">
            <v>-262455762</v>
          </cell>
          <cell r="I402">
            <v>-7971221208</v>
          </cell>
          <cell r="J402">
            <v>-155567353596</v>
          </cell>
          <cell r="K402">
            <v>-468358401796</v>
          </cell>
          <cell r="L402">
            <v>327275740936</v>
          </cell>
          <cell r="M402">
            <v>-468358401796</v>
          </cell>
          <cell r="N402">
            <v>0</v>
          </cell>
          <cell r="O402">
            <v>-468358402</v>
          </cell>
        </row>
        <row r="403">
          <cell r="B403" t="str">
            <v>2310001000</v>
          </cell>
          <cell r="C403" t="str">
            <v>Capital, aportes fiscales</v>
          </cell>
          <cell r="D403">
            <v>-9025832104</v>
          </cell>
          <cell r="E403">
            <v>-153608183051</v>
          </cell>
          <cell r="F403">
            <v>-333787041</v>
          </cell>
          <cell r="G403">
            <v>-506908174</v>
          </cell>
          <cell r="H403">
            <v>-262455762</v>
          </cell>
          <cell r="I403">
            <v>-7971221208</v>
          </cell>
          <cell r="J403">
            <v>-155567353596</v>
          </cell>
          <cell r="K403">
            <v>-468358401796</v>
          </cell>
          <cell r="L403">
            <v>327275740936</v>
          </cell>
          <cell r="M403">
            <v>-468358401796</v>
          </cell>
          <cell r="N403">
            <v>0</v>
          </cell>
        </row>
        <row r="404">
          <cell r="B404" t="str">
            <v>GANANCIAS (PERDIDAS) ACUMULADAS</v>
          </cell>
          <cell r="C404" t="str">
            <v>Ganancias (perdidas) acumuladas</v>
          </cell>
          <cell r="D404">
            <v>-93829292570</v>
          </cell>
          <cell r="E404">
            <v>-386919098905</v>
          </cell>
          <cell r="F404">
            <v>-8491752191</v>
          </cell>
          <cell r="G404">
            <v>-5739637755</v>
          </cell>
          <cell r="H404">
            <v>-12541150880</v>
          </cell>
          <cell r="I404">
            <v>-168803656</v>
          </cell>
          <cell r="J404">
            <v>-978645086518</v>
          </cell>
          <cell r="K404">
            <v>-487896387866</v>
          </cell>
          <cell r="L404">
            <v>1486334822475</v>
          </cell>
          <cell r="M404">
            <v>-487896387866</v>
          </cell>
          <cell r="N404">
            <v>0</v>
          </cell>
          <cell r="O404">
            <v>-487896388</v>
          </cell>
        </row>
        <row r="405">
          <cell r="B405" t="str">
            <v>2320006000</v>
          </cell>
          <cell r="C405" t="str">
            <v>Aplicacion reserva IFRS filiales</v>
          </cell>
          <cell r="E405">
            <v>-4241342994</v>
          </cell>
          <cell r="J405">
            <v>-53590171026</v>
          </cell>
          <cell r="K405">
            <v>-27240598194</v>
          </cell>
          <cell r="L405">
            <v>57831514020</v>
          </cell>
          <cell r="M405">
            <v>-27240598194</v>
          </cell>
          <cell r="N405">
            <v>0</v>
          </cell>
        </row>
        <row r="406">
          <cell r="B406" t="str">
            <v>2330001000</v>
          </cell>
          <cell r="C406" t="str">
            <v>Cambio Tasa ID</v>
          </cell>
          <cell r="K406">
            <v>3411592470</v>
          </cell>
          <cell r="M406">
            <v>3411592470</v>
          </cell>
          <cell r="N406">
            <v>0</v>
          </cell>
        </row>
        <row r="407">
          <cell r="B407" t="str">
            <v>2320004900</v>
          </cell>
          <cell r="C407" t="str">
            <v>Reserva por ajustes varios IFRS</v>
          </cell>
          <cell r="D407">
            <v>1925700594</v>
          </cell>
          <cell r="E407">
            <v>-3223278943</v>
          </cell>
          <cell r="J407">
            <v>-85855630150</v>
          </cell>
          <cell r="K407">
            <v>1473227898</v>
          </cell>
          <cell r="L407">
            <v>87153208499</v>
          </cell>
          <cell r="M407">
            <v>1473227898</v>
          </cell>
          <cell r="N407">
            <v>0</v>
          </cell>
        </row>
        <row r="408">
          <cell r="B408" t="str">
            <v>2320004700</v>
          </cell>
          <cell r="C408" t="str">
            <v>Reserva revalorizacion activo fijo</v>
          </cell>
          <cell r="D408">
            <v>-43235810231</v>
          </cell>
          <cell r="E408">
            <v>-232660748055</v>
          </cell>
          <cell r="F408">
            <v>-40550544</v>
          </cell>
          <cell r="G408">
            <v>-40550544</v>
          </cell>
          <cell r="H408">
            <v>-417867611</v>
          </cell>
          <cell r="I408">
            <v>-40550544</v>
          </cell>
          <cell r="J408">
            <v>-555938809087</v>
          </cell>
          <cell r="L408">
            <v>832374886616</v>
          </cell>
          <cell r="M408">
            <v>0</v>
          </cell>
          <cell r="N408">
            <v>0</v>
          </cell>
        </row>
        <row r="409">
          <cell r="B409" t="str">
            <v>2320005000</v>
          </cell>
          <cell r="C409" t="str">
            <v>Revalorizacion de Capital</v>
          </cell>
          <cell r="D409">
            <v>-77371150</v>
          </cell>
          <cell r="L409">
            <v>77371150</v>
          </cell>
          <cell r="M409">
            <v>0</v>
          </cell>
          <cell r="N409">
            <v>0</v>
          </cell>
        </row>
        <row r="410">
          <cell r="B410" t="str">
            <v>2320005500</v>
          </cell>
          <cell r="C410" t="str">
            <v>Otras Reservas</v>
          </cell>
          <cell r="D410">
            <v>-4699826968</v>
          </cell>
          <cell r="E410">
            <v>-56251065894</v>
          </cell>
          <cell r="F410">
            <v>0</v>
          </cell>
          <cell r="G410">
            <v>0</v>
          </cell>
          <cell r="H410">
            <v>-229912412</v>
          </cell>
          <cell r="J410">
            <v>-107960146238</v>
          </cell>
          <cell r="K410">
            <v>-258406290468</v>
          </cell>
          <cell r="L410">
            <v>169140951512</v>
          </cell>
          <cell r="M410">
            <v>-258406290468</v>
          </cell>
          <cell r="N410">
            <v>0</v>
          </cell>
        </row>
        <row r="411">
          <cell r="B411" t="str">
            <v>2350001000</v>
          </cell>
          <cell r="C411" t="str">
            <v>Resultados acumulados al inici</v>
          </cell>
          <cell r="D411">
            <v>-44671022544</v>
          </cell>
          <cell r="E411">
            <v>-76335574600</v>
          </cell>
          <cell r="F411">
            <v>-6841553763</v>
          </cell>
          <cell r="G411">
            <v>-4428815968</v>
          </cell>
          <cell r="H411">
            <v>-10762834275</v>
          </cell>
          <cell r="I411">
            <v>403918187</v>
          </cell>
          <cell r="J411">
            <v>-89510164802</v>
          </cell>
          <cell r="K411">
            <v>-165907704067</v>
          </cell>
          <cell r="L411">
            <v>232146047765</v>
          </cell>
          <cell r="M411">
            <v>-165907704067</v>
          </cell>
          <cell r="N411">
            <v>0</v>
          </cell>
        </row>
        <row r="412">
          <cell r="B412" t="str">
            <v>2350002000</v>
          </cell>
          <cell r="C412" t="str">
            <v>Utilidad (pérdida)del ejercicio</v>
          </cell>
          <cell r="D412">
            <v>-4387088958</v>
          </cell>
          <cell r="E412">
            <v>-20295840599</v>
          </cell>
          <cell r="F412">
            <v>-2299496977</v>
          </cell>
          <cell r="G412">
            <v>-1814673205</v>
          </cell>
          <cell r="H412">
            <v>-1615052261</v>
          </cell>
          <cell r="I412">
            <v>-760244713</v>
          </cell>
          <cell r="J412">
            <v>-124339645723</v>
          </cell>
          <cell r="K412">
            <v>-60540815505</v>
          </cell>
          <cell r="L412">
            <v>155512042436</v>
          </cell>
          <cell r="M412">
            <v>-60540815505</v>
          </cell>
          <cell r="N412">
            <v>0</v>
          </cell>
        </row>
        <row r="413">
          <cell r="B413" t="str">
            <v>2360001000</v>
          </cell>
          <cell r="C413" t="str">
            <v>Dividendos provisorios</v>
          </cell>
          <cell r="D413">
            <v>1316126687</v>
          </cell>
          <cell r="E413">
            <v>6088752180</v>
          </cell>
          <cell r="F413">
            <v>689849093</v>
          </cell>
          <cell r="G413">
            <v>544401962</v>
          </cell>
          <cell r="H413">
            <v>484515679</v>
          </cell>
          <cell r="I413">
            <v>228073414</v>
          </cell>
          <cell r="J413">
            <v>38549480508</v>
          </cell>
          <cell r="K413">
            <v>19314200000</v>
          </cell>
          <cell r="L413">
            <v>-47901199523</v>
          </cell>
          <cell r="M413">
            <v>19314200000</v>
          </cell>
          <cell r="N413">
            <v>0</v>
          </cell>
        </row>
        <row r="414">
          <cell r="B414" t="str">
            <v>PRIMAS DE EMISION</v>
          </cell>
          <cell r="C414" t="str">
            <v>Primas de emision</v>
          </cell>
          <cell r="J414">
            <v>-164064038163</v>
          </cell>
          <cell r="L414">
            <v>164064038163</v>
          </cell>
          <cell r="M414">
            <v>0</v>
          </cell>
          <cell r="N414">
            <v>0</v>
          </cell>
          <cell r="O414">
            <v>0</v>
          </cell>
        </row>
        <row r="415">
          <cell r="B415" t="str">
            <v>2310002000</v>
          </cell>
          <cell r="C415" t="str">
            <v>Sobreprecio venta acciones propias</v>
          </cell>
          <cell r="J415">
            <v>-164064038163</v>
          </cell>
          <cell r="L415">
            <v>164064038163</v>
          </cell>
          <cell r="M415">
            <v>0</v>
          </cell>
          <cell r="N415">
            <v>0</v>
          </cell>
        </row>
        <row r="416">
          <cell r="B416" t="str">
            <v>OTRAS PARTICIPACIONES EN EL PATR</v>
          </cell>
          <cell r="C416" t="str">
            <v>Otras participaciones en el patrimonio</v>
          </cell>
          <cell r="D416">
            <v>754269133</v>
          </cell>
          <cell r="E416">
            <v>61060425863</v>
          </cell>
          <cell r="F416">
            <v>27279198</v>
          </cell>
          <cell r="G416">
            <v>41057546</v>
          </cell>
          <cell r="H416">
            <v>21449553</v>
          </cell>
          <cell r="I416">
            <v>410715933</v>
          </cell>
          <cell r="J416">
            <v>5965550209</v>
          </cell>
          <cell r="K416">
            <v>37268415314</v>
          </cell>
          <cell r="L416">
            <v>-68280747435</v>
          </cell>
          <cell r="M416">
            <v>37268415314</v>
          </cell>
          <cell r="N416">
            <v>0</v>
          </cell>
          <cell r="O416">
            <v>37268415</v>
          </cell>
        </row>
        <row r="417">
          <cell r="B417" t="str">
            <v>2320004500</v>
          </cell>
          <cell r="C417" t="str">
            <v>Combinacion de negocio</v>
          </cell>
          <cell r="D417">
            <v>16620779</v>
          </cell>
          <cell r="E417">
            <v>48506589048</v>
          </cell>
          <cell r="G417">
            <v>-370210</v>
          </cell>
          <cell r="I417">
            <v>410715933</v>
          </cell>
          <cell r="J417">
            <v>-6748402472</v>
          </cell>
          <cell r="K417">
            <v>-3372540686</v>
          </cell>
          <cell r="L417">
            <v>-42185153078</v>
          </cell>
          <cell r="M417">
            <v>-3372540686</v>
          </cell>
          <cell r="N417">
            <v>0</v>
          </cell>
        </row>
        <row r="418">
          <cell r="B418" t="str">
            <v>2320002000</v>
          </cell>
          <cell r="C418" t="str">
            <v>Reserva capital propio art.41</v>
          </cell>
          <cell r="D418">
            <v>737648354</v>
          </cell>
          <cell r="E418">
            <v>12553836815</v>
          </cell>
          <cell r="F418">
            <v>27279198</v>
          </cell>
          <cell r="G418">
            <v>41427756</v>
          </cell>
          <cell r="H418">
            <v>21449553</v>
          </cell>
          <cell r="J418">
            <v>12713952681</v>
          </cell>
          <cell r="K418">
            <v>40640956000</v>
          </cell>
          <cell r="L418">
            <v>-26095594357</v>
          </cell>
          <cell r="M418">
            <v>40640956000</v>
          </cell>
          <cell r="N418">
            <v>0</v>
          </cell>
        </row>
        <row r="419">
          <cell r="B419" t="str">
            <v>OTRAS RESERVAS</v>
          </cell>
          <cell r="C419" t="str">
            <v>Otras Reservas</v>
          </cell>
          <cell r="J419">
            <v>243978263</v>
          </cell>
          <cell r="L419">
            <v>-243978263</v>
          </cell>
          <cell r="M419">
            <v>0</v>
          </cell>
          <cell r="N419">
            <v>0</v>
          </cell>
          <cell r="O419">
            <v>0</v>
          </cell>
        </row>
        <row r="420">
          <cell r="B420" t="str">
            <v>2320007000</v>
          </cell>
          <cell r="C420" t="str">
            <v>Otras Reservas Cobertura</v>
          </cell>
          <cell r="J420">
            <v>243978263</v>
          </cell>
          <cell r="L420">
            <v>-243978263</v>
          </cell>
          <cell r="M420">
            <v>0</v>
          </cell>
          <cell r="N420">
            <v>0</v>
          </cell>
          <cell r="O420">
            <v>0</v>
          </cell>
        </row>
        <row r="421">
          <cell r="B421" t="str">
            <v>PARTICIPACIONES NO CONTROLADORAS</v>
          </cell>
          <cell r="C421" t="str">
            <v>Participaciones no controladoras</v>
          </cell>
          <cell r="L421">
            <v>-644759691454</v>
          </cell>
          <cell r="M421">
            <v>-644759691454</v>
          </cell>
          <cell r="O421">
            <v>-644759691</v>
          </cell>
        </row>
        <row r="422">
          <cell r="B422" t="str">
            <v>2290001000</v>
          </cell>
          <cell r="C422" t="str">
            <v>Interes Minoritario</v>
          </cell>
          <cell r="L422">
            <v>-644759691454</v>
          </cell>
          <cell r="M422">
            <v>-644759691454</v>
          </cell>
          <cell r="O422">
            <v>-644759691</v>
          </cell>
        </row>
        <row r="423">
          <cell r="B423" t="str">
            <v>nr</v>
          </cell>
        </row>
        <row r="424">
          <cell r="E424">
            <v>9.9699999999999998E-5</v>
          </cell>
          <cell r="J424">
            <v>0.49897659999999999</v>
          </cell>
        </row>
        <row r="425">
          <cell r="E425">
            <v>-47802845.5524721</v>
          </cell>
          <cell r="J425">
            <v>-644711173586.06958</v>
          </cell>
          <cell r="M425">
            <v>-644758976431.62207</v>
          </cell>
          <cell r="O425">
            <v>0</v>
          </cell>
        </row>
        <row r="426">
          <cell r="E426">
            <v>48517</v>
          </cell>
          <cell r="J426">
            <v>644726144.00100005</v>
          </cell>
          <cell r="M426">
            <v>715022.3779296875</v>
          </cell>
          <cell r="O426">
            <v>-439034</v>
          </cell>
        </row>
        <row r="427">
          <cell r="E427">
            <v>-47802.845552472099</v>
          </cell>
          <cell r="J427">
            <v>-644711173.58606958</v>
          </cell>
          <cell r="K427">
            <v>0</v>
          </cell>
        </row>
        <row r="428">
          <cell r="E428">
            <v>714.15444752790063</v>
          </cell>
          <cell r="J428">
            <v>14970.414930462837</v>
          </cell>
        </row>
      </sheetData>
      <sheetData sheetId="3"/>
      <sheetData sheetId="4">
        <row r="2">
          <cell r="D2">
            <v>45657</v>
          </cell>
        </row>
      </sheetData>
      <sheetData sheetId="5"/>
      <sheetData sheetId="6"/>
      <sheetData sheetId="7"/>
      <sheetData sheetId="8">
        <row r="12">
          <cell r="F12">
            <v>-37268415</v>
          </cell>
          <cell r="G12">
            <v>201621764.7133058</v>
          </cell>
          <cell r="M12">
            <v>286274620.55219162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05"/>
      <sheetName val="22-20"/>
      <sheetName val="80-20"/>
      <sheetName val="280-20"/>
      <sheetName val="70-10"/>
      <sheetName val="70-20"/>
      <sheetName val="70-30"/>
      <sheetName val="15-10"/>
      <sheetName val="15-99"/>
      <sheetName val="50-30"/>
      <sheetName val="dif"/>
      <sheetName val="301-30"/>
      <sheetName val="85-10"/>
      <sheetName val="2164"/>
      <sheetName val="Hoja1"/>
      <sheetName val="AF Tributario"/>
      <sheetName val="AI-13.3 "/>
    </sheetNames>
    <sheetDataSet>
      <sheetData sheetId="0"/>
      <sheetData sheetId="1"/>
      <sheetData sheetId="2"/>
      <sheetData sheetId="3" refreshError="1"/>
      <sheetData sheetId="4"/>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05"/>
      <sheetName val="22-20"/>
      <sheetName val="80-20"/>
      <sheetName val="280-20"/>
      <sheetName val="70-10"/>
      <sheetName val="70-20"/>
      <sheetName val="70-30"/>
      <sheetName val="15-10"/>
      <sheetName val="15-99"/>
      <sheetName val="50-30"/>
      <sheetName val="dif"/>
      <sheetName val="301-30"/>
      <sheetName val="85-10"/>
      <sheetName val="2164"/>
      <sheetName val="Hoja1"/>
      <sheetName val="AF Tributario"/>
      <sheetName val="AI-13.3 "/>
    </sheetNames>
    <sheetDataSet>
      <sheetData sheetId="0"/>
      <sheetData sheetId="1"/>
      <sheetData sheetId="2"/>
      <sheetData sheetId="3" refreshError="1"/>
      <sheetData sheetId="4"/>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A 2002 (2)"/>
      <sheetName val="IVA 2002"/>
      <sheetName val="ING EXCLUIDOS"/>
      <sheetName val="RETFTE2002"/>
      <sheetName val="1. Presentación"/>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T.PLANTA"/>
      <sheetName val="Q11 mgmt"/>
      <sheetName val="ROT.LOCAL"/>
      <sheetName val="CONCIL RES"/>
      <sheetName val="CONCIL INV"/>
      <sheetName val="COSTO PROD"/>
      <sheetName val="INV.P"/>
      <sheetName val="INV.L"/>
      <sheetName val="TRANSITO COLOMB"/>
      <sheetName val="DANE"/>
      <sheetName val="SALARIO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chas"/>
      <sheetName val="Menu"/>
      <sheetName val="Esquema_E.F.Individuales"/>
      <sheetName val="Esquema_E.F.Consolidados"/>
      <sheetName val="Instrucciones de llenado"/>
      <sheetName val="Validaciones"/>
      <sheetName val="BD_Validaciones"/>
      <sheetName val="Valida_Detalles"/>
      <sheetName val="Inf.General"/>
      <sheetName val="Anexo N°1_Est Sit Fin Clas (I)"/>
      <sheetName val="Anexo N°1_Est Sit Fin Liq (I)"/>
      <sheetName val="Anexo N°1.A Comp (I)"/>
      <sheetName val="Anexo N°2_Est Cambio Patri  (I)"/>
      <sheetName val="Anexo N°3_Est Res Funcion (I)"/>
      <sheetName val="Anexo N°3.A_Comp (I)"/>
      <sheetName val="Anexo N°4_Est Flujo Dir (I)"/>
      <sheetName val="Anexo N°4.A_Comp (I)"/>
      <sheetName val="Anexo N°4_Est Flujo Indir (I)"/>
      <sheetName val="Anexo N°4.A_Comp (C)"/>
      <sheetName val="Anexo N°5_Activos ME (I)"/>
      <sheetName val="Anexo N°5_Pasivos ME (I)"/>
      <sheetName val="Anexo N°5_Activos ME (C)"/>
      <sheetName val="Anexo N°5_Pasivos ME (C)"/>
      <sheetName val="Hoja1"/>
      <sheetName val="Anexo N°6_Préstamos banc (I)"/>
      <sheetName val="Anexo N°6_Préstamos banc (C)"/>
      <sheetName val="Anexo N°7_Obligaciones (I)"/>
      <sheetName val="Anexo N°7_Obligaciones (C)"/>
      <sheetName val="Anexo N°8_CxC y xP ent rel (I)"/>
      <sheetName val="Anexo N°8_CxC y xP ent rel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ESTADO RESULTADOS"/>
      <sheetName val="BASE"/>
      <sheetName val="2006 actualiz"/>
      <sheetName val="2005 Acum"/>
      <sheetName val="2005 Mensual"/>
      <sheetName val="Fut"/>
      <sheetName val="Tablas"/>
      <sheetName val="Retiros Soc 1"/>
      <sheetName val="Câmbio - 97"/>
      <sheetName val="CPT AT 2012"/>
      <sheetName val="BT AT2012"/>
      <sheetName val="fmlsa-oo"/>
      <sheetName val="Hoja1"/>
      <sheetName val="Salg98-2003"/>
      <sheetName val="Personal"/>
      <sheetName val="Salg 98"/>
      <sheetName val="Marked"/>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9" tint="-0.499984740745262"/>
  </sheetPr>
  <dimension ref="A1:I29"/>
  <sheetViews>
    <sheetView showGridLines="0" topLeftCell="A13" zoomScaleNormal="100" workbookViewId="0">
      <selection activeCell="G2" sqref="G2:H28"/>
    </sheetView>
  </sheetViews>
  <sheetFormatPr defaultColWidth="0" defaultRowHeight="12" zeroHeight="1"/>
  <cols>
    <col min="1" max="1" width="10.42578125" style="118" customWidth="1"/>
    <col min="2" max="2" width="57.42578125" style="98" customWidth="1"/>
    <col min="3" max="3" width="7.7109375" style="98" customWidth="1"/>
    <col min="4" max="4" width="17.7109375" style="98" customWidth="1"/>
    <col min="5" max="5" width="16.7109375" style="98" customWidth="1"/>
    <col min="6" max="6" width="15.140625" style="98" customWidth="1"/>
    <col min="7" max="7" width="14.85546875" style="72" customWidth="1"/>
    <col min="8" max="8" width="15.28515625" style="72" customWidth="1"/>
    <col min="9" max="9" width="14.85546875" style="98" customWidth="1"/>
    <col min="10" max="16384" width="11.42578125" style="98" hidden="1"/>
  </cols>
  <sheetData>
    <row r="1" spans="1:8" ht="12.6" thickBot="1">
      <c r="G1" s="79"/>
      <c r="H1" s="80"/>
    </row>
    <row r="2" spans="1:8">
      <c r="B2" s="721" t="s">
        <v>0</v>
      </c>
      <c r="C2" s="722" t="s">
        <v>1</v>
      </c>
      <c r="D2" s="573">
        <v>45657</v>
      </c>
      <c r="E2" s="573">
        <v>45291</v>
      </c>
      <c r="G2" s="717" t="s">
        <v>2</v>
      </c>
      <c r="H2" s="719" t="s">
        <v>3</v>
      </c>
    </row>
    <row r="3" spans="1:8" ht="12.6" thickBot="1">
      <c r="B3" s="715"/>
      <c r="C3" s="716"/>
      <c r="D3" s="117" t="s">
        <v>4</v>
      </c>
      <c r="E3" s="117" t="s">
        <v>4</v>
      </c>
      <c r="G3" s="718"/>
      <c r="H3" s="720"/>
    </row>
    <row r="4" spans="1:8" ht="17.25" customHeight="1">
      <c r="B4" s="578" t="s">
        <v>5</v>
      </c>
      <c r="C4" s="864"/>
      <c r="D4" s="554"/>
      <c r="E4" s="554"/>
      <c r="G4" s="81"/>
      <c r="H4" s="82"/>
    </row>
    <row r="5" spans="1:8">
      <c r="A5" s="118" t="s">
        <v>6</v>
      </c>
      <c r="B5" s="580" t="s">
        <v>7</v>
      </c>
      <c r="C5" s="864">
        <v>4</v>
      </c>
      <c r="D5" s="554">
        <v>109990875</v>
      </c>
      <c r="E5" s="554">
        <v>110795410</v>
      </c>
      <c r="G5" s="81">
        <v>-804535</v>
      </c>
      <c r="H5" s="82">
        <v>-7.2614470220381871E-3</v>
      </c>
    </row>
    <row r="6" spans="1:8">
      <c r="A6" s="118" t="s">
        <v>8</v>
      </c>
      <c r="B6" s="580" t="s">
        <v>9</v>
      </c>
      <c r="C6" s="864">
        <v>10</v>
      </c>
      <c r="D6" s="554">
        <v>0</v>
      </c>
      <c r="E6" s="554">
        <v>0</v>
      </c>
      <c r="G6" s="81">
        <v>0</v>
      </c>
      <c r="H6" s="82">
        <v>1</v>
      </c>
    </row>
    <row r="7" spans="1:8">
      <c r="A7" s="118" t="s">
        <v>10</v>
      </c>
      <c r="B7" s="580" t="s">
        <v>11</v>
      </c>
      <c r="C7" s="864">
        <v>11</v>
      </c>
      <c r="D7" s="554">
        <v>3641632</v>
      </c>
      <c r="E7" s="554">
        <v>7180555</v>
      </c>
      <c r="G7" s="81">
        <v>-3538923</v>
      </c>
      <c r="H7" s="82">
        <v>-0.4928481155008213</v>
      </c>
    </row>
    <row r="8" spans="1:8">
      <c r="A8" s="118" t="s">
        <v>12</v>
      </c>
      <c r="B8" s="580" t="s">
        <v>13</v>
      </c>
      <c r="C8" s="555">
        <v>5</v>
      </c>
      <c r="D8" s="554">
        <v>132410889</v>
      </c>
      <c r="E8" s="554">
        <v>132009297</v>
      </c>
      <c r="G8" s="81">
        <v>401592</v>
      </c>
      <c r="H8" s="82">
        <v>3.042149372252168E-3</v>
      </c>
    </row>
    <row r="9" spans="1:8">
      <c r="A9" s="118" t="s">
        <v>14</v>
      </c>
      <c r="B9" s="580" t="s">
        <v>15</v>
      </c>
      <c r="C9" s="555">
        <v>6</v>
      </c>
      <c r="D9" s="554">
        <v>73679</v>
      </c>
      <c r="E9" s="554">
        <v>14381</v>
      </c>
      <c r="G9" s="81">
        <v>59298</v>
      </c>
      <c r="H9" s="82">
        <v>4.1233572074264657</v>
      </c>
    </row>
    <row r="10" spans="1:8">
      <c r="A10" s="118" t="s">
        <v>16</v>
      </c>
      <c r="B10" s="580" t="s">
        <v>17</v>
      </c>
      <c r="C10" s="555">
        <v>7</v>
      </c>
      <c r="D10" s="554">
        <v>10476577</v>
      </c>
      <c r="E10" s="554">
        <v>12812483</v>
      </c>
      <c r="G10" s="81">
        <v>-2335906</v>
      </c>
      <c r="H10" s="82">
        <v>-0.18231485653483404</v>
      </c>
    </row>
    <row r="11" spans="1:8" ht="12.6" thickBot="1">
      <c r="A11" s="118" t="s">
        <v>18</v>
      </c>
      <c r="B11" s="580" t="s">
        <v>19</v>
      </c>
      <c r="C11" s="555">
        <v>8</v>
      </c>
      <c r="D11" s="554">
        <v>33347482</v>
      </c>
      <c r="E11" s="554">
        <v>13965510</v>
      </c>
      <c r="G11" s="81">
        <v>19381972</v>
      </c>
      <c r="H11" s="82">
        <v>1.3878456282656344</v>
      </c>
    </row>
    <row r="12" spans="1:8" ht="36.6" thickBot="1">
      <c r="A12" s="113"/>
      <c r="B12" s="581" t="s">
        <v>20</v>
      </c>
      <c r="C12" s="582"/>
      <c r="D12" s="574">
        <v>289941134</v>
      </c>
      <c r="E12" s="574">
        <v>276777636</v>
      </c>
      <c r="G12" s="83">
        <v>13163498</v>
      </c>
      <c r="H12" s="84">
        <v>4.7559832471435665E-2</v>
      </c>
    </row>
    <row r="13" spans="1:8" ht="12.6" thickBot="1">
      <c r="A13" s="118" t="s">
        <v>21</v>
      </c>
      <c r="B13" s="580" t="s">
        <v>22</v>
      </c>
      <c r="C13" s="555">
        <v>9</v>
      </c>
      <c r="D13" s="554">
        <v>0</v>
      </c>
      <c r="E13" s="554">
        <v>3414</v>
      </c>
      <c r="G13" s="81">
        <v>-3414</v>
      </c>
      <c r="H13" s="82">
        <v>-1</v>
      </c>
    </row>
    <row r="14" spans="1:8" ht="12.6" thickBot="1">
      <c r="B14" s="865" t="s">
        <v>23</v>
      </c>
      <c r="C14" s="582"/>
      <c r="D14" s="575">
        <v>289941134</v>
      </c>
      <c r="E14" s="575">
        <v>276781050</v>
      </c>
      <c r="G14" s="83">
        <v>13160084</v>
      </c>
      <c r="H14" s="84">
        <v>4.7546911177625779E-2</v>
      </c>
    </row>
    <row r="15" spans="1:8">
      <c r="B15" s="578" t="s">
        <v>24</v>
      </c>
      <c r="C15" s="621"/>
      <c r="D15" s="576"/>
      <c r="E15" s="577"/>
      <c r="G15" s="85"/>
      <c r="H15" s="86"/>
    </row>
    <row r="16" spans="1:8">
      <c r="A16" s="118" t="s">
        <v>25</v>
      </c>
      <c r="B16" s="580" t="s">
        <v>9</v>
      </c>
      <c r="C16" s="555">
        <v>10</v>
      </c>
      <c r="D16" s="554">
        <v>15898043</v>
      </c>
      <c r="E16" s="554">
        <v>7895863</v>
      </c>
      <c r="G16" s="81">
        <v>8002180</v>
      </c>
      <c r="H16" s="82">
        <v>1.0134648992770012</v>
      </c>
    </row>
    <row r="17" spans="1:8">
      <c r="A17" s="118" t="s">
        <v>26</v>
      </c>
      <c r="B17" s="580" t="s">
        <v>11</v>
      </c>
      <c r="C17" s="555">
        <v>11</v>
      </c>
      <c r="D17" s="554">
        <v>6656551</v>
      </c>
      <c r="E17" s="554">
        <v>1481897</v>
      </c>
      <c r="G17" s="81">
        <v>5174654</v>
      </c>
      <c r="H17" s="82">
        <v>3.491912055966103</v>
      </c>
    </row>
    <row r="18" spans="1:8">
      <c r="A18" s="118" t="s">
        <v>27</v>
      </c>
      <c r="B18" s="580" t="s">
        <v>28</v>
      </c>
      <c r="C18" s="555">
        <v>5</v>
      </c>
      <c r="D18" s="554">
        <v>3440746</v>
      </c>
      <c r="E18" s="554">
        <v>3778724</v>
      </c>
      <c r="G18" s="81">
        <v>-337978</v>
      </c>
      <c r="H18" s="82">
        <v>-8.9442362024852839E-2</v>
      </c>
    </row>
    <row r="19" spans="1:8" ht="12" hidden="1" customHeight="1">
      <c r="A19" s="118" t="s">
        <v>29</v>
      </c>
      <c r="B19" s="580" t="s">
        <v>30</v>
      </c>
      <c r="C19" s="555"/>
      <c r="D19" s="554">
        <v>0</v>
      </c>
      <c r="E19" s="554">
        <v>0</v>
      </c>
      <c r="G19" s="81">
        <v>0</v>
      </c>
      <c r="H19" s="82">
        <v>1</v>
      </c>
    </row>
    <row r="20" spans="1:8">
      <c r="A20" s="118" t="s">
        <v>31</v>
      </c>
      <c r="B20" s="580" t="s">
        <v>32</v>
      </c>
      <c r="C20" s="555">
        <v>12</v>
      </c>
      <c r="D20" s="554">
        <v>619303933</v>
      </c>
      <c r="E20" s="554">
        <v>231747713</v>
      </c>
      <c r="G20" s="81">
        <v>387556220</v>
      </c>
      <c r="H20" s="82">
        <v>1.6723195020267578</v>
      </c>
    </row>
    <row r="21" spans="1:8">
      <c r="A21" s="118" t="s">
        <v>33</v>
      </c>
      <c r="B21" s="580" t="s">
        <v>34</v>
      </c>
      <c r="C21" s="555">
        <v>13</v>
      </c>
      <c r="D21" s="554">
        <v>305171468</v>
      </c>
      <c r="E21" s="554">
        <v>305171468</v>
      </c>
      <c r="G21" s="81">
        <v>0</v>
      </c>
      <c r="H21" s="82">
        <v>0</v>
      </c>
    </row>
    <row r="22" spans="1:8">
      <c r="A22" s="118" t="s">
        <v>35</v>
      </c>
      <c r="B22" s="580" t="s">
        <v>36</v>
      </c>
      <c r="C22" s="555">
        <v>14</v>
      </c>
      <c r="D22" s="554">
        <v>2044544144</v>
      </c>
      <c r="E22" s="554">
        <v>1805370932</v>
      </c>
      <c r="G22" s="81">
        <v>239173212</v>
      </c>
      <c r="H22" s="82">
        <v>0.13247870992087071</v>
      </c>
    </row>
    <row r="23" spans="1:8">
      <c r="A23" s="118" t="s">
        <v>37</v>
      </c>
      <c r="B23" s="580" t="s">
        <v>38</v>
      </c>
      <c r="C23" s="555">
        <v>14</v>
      </c>
      <c r="D23" s="554">
        <v>3731515</v>
      </c>
      <c r="E23" s="554">
        <v>4310355</v>
      </c>
      <c r="G23" s="81">
        <v>-578840</v>
      </c>
      <c r="H23" s="82">
        <v>-0.13429056307427115</v>
      </c>
    </row>
    <row r="24" spans="1:8" ht="12.6" thickBot="1">
      <c r="A24" s="118" t="s">
        <v>39</v>
      </c>
      <c r="B24" s="580" t="s">
        <v>40</v>
      </c>
      <c r="C24" s="555">
        <v>16</v>
      </c>
      <c r="D24" s="554">
        <v>2083265</v>
      </c>
      <c r="E24" s="554">
        <v>59938069</v>
      </c>
      <c r="G24" s="81">
        <v>-57854804</v>
      </c>
      <c r="H24" s="82">
        <v>-0.96524304111298609</v>
      </c>
    </row>
    <row r="25" spans="1:8" ht="12.6" hidden="1" customHeight="1" thickBot="1">
      <c r="A25" s="118" t="s">
        <v>41</v>
      </c>
      <c r="B25" s="580" t="s">
        <v>15</v>
      </c>
      <c r="C25" s="555"/>
      <c r="D25" s="554">
        <v>0</v>
      </c>
      <c r="E25" s="554">
        <v>0</v>
      </c>
      <c r="G25" s="87">
        <v>0</v>
      </c>
      <c r="H25" s="88">
        <v>1</v>
      </c>
    </row>
    <row r="26" spans="1:8" ht="12.6" thickBot="1">
      <c r="B26" s="584" t="s">
        <v>42</v>
      </c>
      <c r="C26" s="582"/>
      <c r="D26" s="574">
        <v>3000829665</v>
      </c>
      <c r="E26" s="574">
        <v>2419695021</v>
      </c>
      <c r="G26" s="83">
        <v>581134644</v>
      </c>
      <c r="H26" s="84">
        <v>0.24016854973724394</v>
      </c>
    </row>
    <row r="27" spans="1:8" ht="12.6" thickBot="1">
      <c r="B27" s="580"/>
      <c r="C27" s="555"/>
      <c r="D27" s="554"/>
      <c r="E27" s="554"/>
      <c r="G27" s="81"/>
      <c r="H27" s="82"/>
    </row>
    <row r="28" spans="1:8" ht="12.6" thickBot="1">
      <c r="B28" s="584" t="s">
        <v>43</v>
      </c>
      <c r="C28" s="582"/>
      <c r="D28" s="574">
        <v>3290770799</v>
      </c>
      <c r="E28" s="574">
        <v>2696476071</v>
      </c>
      <c r="G28" s="89">
        <v>594294728</v>
      </c>
      <c r="H28" s="90">
        <v>0.22039681137596864</v>
      </c>
    </row>
    <row r="29" spans="1:8" ht="12.6" thickTop="1"/>
  </sheetData>
  <mergeCells count="4">
    <mergeCell ref="B2:B3"/>
    <mergeCell ref="C2:C3"/>
    <mergeCell ref="G2:G3"/>
    <mergeCell ref="H2:H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5">
    <tabColor theme="9" tint="-0.249977111117893"/>
  </sheetPr>
  <dimension ref="A1:N133"/>
  <sheetViews>
    <sheetView showGridLines="0" topLeftCell="A98" workbookViewId="0">
      <selection activeCell="C6" sqref="C6:D7"/>
    </sheetView>
  </sheetViews>
  <sheetFormatPr defaultColWidth="0" defaultRowHeight="12" zeroHeight="1"/>
  <cols>
    <col min="1" max="1" width="2.42578125" style="8" customWidth="1"/>
    <col min="2" max="2" width="58.140625" style="8" customWidth="1"/>
    <col min="3" max="3" width="15.85546875" style="8" bestFit="1" customWidth="1"/>
    <col min="4" max="4" width="17.7109375" style="8" customWidth="1"/>
    <col min="5" max="5" width="16.7109375" style="430" customWidth="1"/>
    <col min="6" max="6" width="14.5703125" style="430" customWidth="1"/>
    <col min="7" max="7" width="11.5703125" style="8" customWidth="1"/>
    <col min="8" max="14" width="11.5703125" style="8" hidden="1" customWidth="1"/>
    <col min="15" max="16384" width="0" style="8" hidden="1"/>
  </cols>
  <sheetData>
    <row r="1" spans="2:6"/>
    <row r="2" spans="2:6" ht="12.6" thickBot="1"/>
    <row r="3" spans="2:6" ht="12.6" thickBot="1">
      <c r="B3" s="783" t="s">
        <v>309</v>
      </c>
      <c r="C3" s="786">
        <v>45657</v>
      </c>
      <c r="D3" s="787"/>
      <c r="E3" s="786">
        <v>45291</v>
      </c>
      <c r="F3" s="787"/>
    </row>
    <row r="4" spans="2:6" ht="36">
      <c r="B4" s="784"/>
      <c r="C4" s="385" t="s">
        <v>310</v>
      </c>
      <c r="D4" s="385" t="s">
        <v>311</v>
      </c>
      <c r="E4" s="385" t="s">
        <v>310</v>
      </c>
      <c r="F4" s="385" t="s">
        <v>311</v>
      </c>
    </row>
    <row r="5" spans="2:6" ht="12.6" thickBot="1">
      <c r="B5" s="785"/>
      <c r="C5" s="386" t="s">
        <v>4</v>
      </c>
      <c r="D5" s="386" t="s">
        <v>4</v>
      </c>
      <c r="E5" s="386" t="s">
        <v>4</v>
      </c>
      <c r="F5" s="386" t="s">
        <v>4</v>
      </c>
    </row>
    <row r="6" spans="2:6" ht="12" customHeight="1">
      <c r="B6" s="102" t="s">
        <v>312</v>
      </c>
      <c r="C6" s="684">
        <v>158955541</v>
      </c>
      <c r="D6" s="684">
        <v>287856007</v>
      </c>
      <c r="E6" s="431">
        <v>175861083</v>
      </c>
      <c r="F6" s="432">
        <v>131130958</v>
      </c>
    </row>
    <row r="7" spans="2:6" ht="12" customHeight="1">
      <c r="B7" s="102" t="s">
        <v>313</v>
      </c>
      <c r="C7" s="685">
        <v>-156872276</v>
      </c>
      <c r="D7" s="685">
        <v>-156872276</v>
      </c>
      <c r="E7" s="433">
        <v>-115923014</v>
      </c>
      <c r="F7" s="433">
        <v>-115923014</v>
      </c>
    </row>
    <row r="8" spans="2:6" ht="12" customHeight="1">
      <c r="B8" s="103" t="s">
        <v>314</v>
      </c>
      <c r="C8" s="104">
        <v>2083265</v>
      </c>
      <c r="D8" s="104">
        <v>130983731</v>
      </c>
      <c r="E8" s="104">
        <v>59938069</v>
      </c>
      <c r="F8" s="104">
        <v>15207944</v>
      </c>
    </row>
    <row r="9" spans="2:6"/>
    <row r="10" spans="2:6">
      <c r="B10" s="9" t="s">
        <v>315</v>
      </c>
      <c r="C10" s="10">
        <v>0</v>
      </c>
      <c r="D10" s="10">
        <v>0</v>
      </c>
      <c r="E10" s="10">
        <v>0</v>
      </c>
      <c r="F10" s="10">
        <v>0</v>
      </c>
    </row>
    <row r="11" spans="2:6" ht="12.6" thickBot="1">
      <c r="B11" s="9"/>
      <c r="C11" s="10"/>
      <c r="D11" s="10"/>
      <c r="E11" s="434"/>
      <c r="F11" s="434"/>
    </row>
    <row r="12" spans="2:6" ht="15" customHeight="1">
      <c r="B12" s="788" t="s">
        <v>309</v>
      </c>
      <c r="C12" s="75">
        <v>45657</v>
      </c>
      <c r="D12" s="73">
        <v>45291</v>
      </c>
      <c r="E12" s="8"/>
      <c r="F12" s="8"/>
    </row>
    <row r="13" spans="2:6" ht="15" customHeight="1">
      <c r="B13" s="789"/>
      <c r="C13" s="370" t="s">
        <v>4</v>
      </c>
      <c r="D13" s="74" t="s">
        <v>4</v>
      </c>
      <c r="E13" s="8"/>
      <c r="F13" s="8"/>
    </row>
    <row r="14" spans="2:6" ht="15" customHeight="1">
      <c r="B14" s="77" t="s">
        <v>310</v>
      </c>
      <c r="C14" s="404">
        <v>2083265</v>
      </c>
      <c r="D14" s="403">
        <v>59938069</v>
      </c>
      <c r="E14" s="8"/>
      <c r="F14" s="8"/>
    </row>
    <row r="15" spans="2:6">
      <c r="B15" s="78" t="s">
        <v>311</v>
      </c>
      <c r="C15" s="404">
        <v>-130983731</v>
      </c>
      <c r="D15" s="404">
        <v>-15207944</v>
      </c>
      <c r="E15" s="8"/>
      <c r="F15" s="8"/>
    </row>
    <row r="16" spans="2:6" ht="12.6" thickBot="1">
      <c r="B16" s="12" t="s">
        <v>314</v>
      </c>
      <c r="C16" s="13">
        <v>-128900466</v>
      </c>
      <c r="D16" s="13">
        <v>44730125</v>
      </c>
      <c r="E16" s="8"/>
      <c r="F16" s="8"/>
    </row>
    <row r="17" spans="1:6" ht="12" customHeight="1">
      <c r="E17" s="8"/>
      <c r="F17" s="8"/>
    </row>
    <row r="18" spans="1:6" ht="12" customHeight="1" thickBot="1">
      <c r="B18" s="14" t="s">
        <v>316</v>
      </c>
      <c r="C18" s="15"/>
      <c r="D18" s="15"/>
      <c r="E18" s="8"/>
      <c r="F18" s="8"/>
    </row>
    <row r="19" spans="1:6" ht="12" customHeight="1">
      <c r="B19" s="790" t="s">
        <v>40</v>
      </c>
      <c r="C19" s="473">
        <v>45657</v>
      </c>
      <c r="D19" s="473">
        <v>45291</v>
      </c>
      <c r="E19" s="8"/>
      <c r="F19" s="8"/>
    </row>
    <row r="20" spans="1:6" ht="12" customHeight="1">
      <c r="A20" s="440"/>
      <c r="B20" s="791"/>
      <c r="C20" s="474" t="s">
        <v>4</v>
      </c>
      <c r="D20" s="474" t="s">
        <v>4</v>
      </c>
      <c r="E20" s="8"/>
      <c r="F20" s="8"/>
    </row>
    <row r="21" spans="1:6" ht="12" customHeight="1">
      <c r="A21" s="440"/>
      <c r="B21" s="475" t="s">
        <v>317</v>
      </c>
      <c r="C21" s="476">
        <v>133239326</v>
      </c>
      <c r="D21" s="476">
        <v>148984428</v>
      </c>
      <c r="E21" s="8"/>
      <c r="F21" s="8"/>
    </row>
    <row r="22" spans="1:6">
      <c r="A22" s="440"/>
      <c r="B22" s="475" t="s">
        <v>318</v>
      </c>
      <c r="C22" s="476">
        <v>10391235</v>
      </c>
      <c r="D22" s="476">
        <v>12409681</v>
      </c>
      <c r="E22" s="8"/>
      <c r="F22" s="8"/>
    </row>
    <row r="23" spans="1:6" ht="12" customHeight="1">
      <c r="A23" s="440"/>
      <c r="B23" s="475" t="s">
        <v>319</v>
      </c>
      <c r="C23" s="476">
        <v>6053234</v>
      </c>
      <c r="D23" s="476">
        <v>5292375</v>
      </c>
      <c r="E23" s="8"/>
      <c r="F23" s="8"/>
    </row>
    <row r="24" spans="1:6" ht="12" customHeight="1">
      <c r="A24" s="440"/>
      <c r="B24" s="475" t="s">
        <v>320</v>
      </c>
      <c r="C24" s="476">
        <v>1985898</v>
      </c>
      <c r="D24" s="476">
        <v>1985898</v>
      </c>
      <c r="E24" s="8"/>
      <c r="F24" s="8"/>
    </row>
    <row r="25" spans="1:6" ht="12" customHeight="1">
      <c r="A25" s="440"/>
      <c r="B25" s="475" t="s">
        <v>321</v>
      </c>
      <c r="C25" s="476">
        <v>1610398</v>
      </c>
      <c r="D25" s="476">
        <v>1542492</v>
      </c>
      <c r="E25" s="8"/>
      <c r="F25" s="8"/>
    </row>
    <row r="26" spans="1:6" ht="12" customHeight="1">
      <c r="A26" s="440"/>
      <c r="B26" s="475" t="s">
        <v>322</v>
      </c>
      <c r="C26" s="476">
        <v>1323944</v>
      </c>
      <c r="D26" s="476">
        <v>1391638</v>
      </c>
      <c r="E26" s="8"/>
      <c r="F26" s="8"/>
    </row>
    <row r="27" spans="1:6" ht="12" customHeight="1">
      <c r="A27" s="440"/>
      <c r="B27" s="475" t="s">
        <v>323</v>
      </c>
      <c r="C27" s="476">
        <v>1182861</v>
      </c>
      <c r="D27" s="476">
        <v>1321820</v>
      </c>
      <c r="E27" s="8"/>
      <c r="F27" s="8"/>
    </row>
    <row r="28" spans="1:6" ht="12" customHeight="1">
      <c r="A28" s="440"/>
      <c r="B28" s="475" t="s">
        <v>324</v>
      </c>
      <c r="C28" s="476">
        <v>865563</v>
      </c>
      <c r="D28" s="476">
        <v>722442</v>
      </c>
      <c r="E28" s="8"/>
      <c r="F28" s="8"/>
    </row>
    <row r="29" spans="1:6" ht="12" customHeight="1">
      <c r="A29" s="440"/>
      <c r="B29" s="475" t="s">
        <v>55</v>
      </c>
      <c r="C29" s="476">
        <v>861405</v>
      </c>
      <c r="D29" s="476">
        <v>1115969</v>
      </c>
      <c r="E29" s="8"/>
      <c r="F29" s="8"/>
    </row>
    <row r="30" spans="1:6" ht="12" customHeight="1">
      <c r="A30" s="440"/>
      <c r="B30" s="475" t="s">
        <v>325</v>
      </c>
      <c r="C30" s="476">
        <v>528405</v>
      </c>
      <c r="D30" s="476">
        <v>519237</v>
      </c>
      <c r="E30" s="8"/>
      <c r="F30" s="8"/>
    </row>
    <row r="31" spans="1:6" ht="12" customHeight="1">
      <c r="A31" s="440"/>
      <c r="B31" s="475" t="s">
        <v>326</v>
      </c>
      <c r="C31" s="476">
        <v>379335</v>
      </c>
      <c r="D31" s="476">
        <v>379335</v>
      </c>
      <c r="E31" s="8"/>
      <c r="F31" s="8"/>
    </row>
    <row r="32" spans="1:6" ht="12" customHeight="1">
      <c r="A32" s="440"/>
      <c r="B32" s="475" t="s">
        <v>327</v>
      </c>
      <c r="C32" s="476">
        <v>257574</v>
      </c>
      <c r="D32" s="476">
        <v>132494</v>
      </c>
      <c r="E32" s="8"/>
      <c r="F32" s="8"/>
    </row>
    <row r="33" spans="1:6" ht="12" customHeight="1">
      <c r="A33" s="440"/>
      <c r="B33" s="477" t="s">
        <v>328</v>
      </c>
      <c r="C33" s="476">
        <v>239210</v>
      </c>
      <c r="D33" s="476">
        <v>63274</v>
      </c>
      <c r="E33" s="8"/>
      <c r="F33" s="8"/>
    </row>
    <row r="34" spans="1:6">
      <c r="A34" s="440"/>
      <c r="B34" s="475" t="s">
        <v>329</v>
      </c>
      <c r="C34" s="476">
        <v>37153</v>
      </c>
      <c r="D34" s="515">
        <v>0</v>
      </c>
      <c r="E34" s="8"/>
      <c r="F34" s="8"/>
    </row>
    <row r="35" spans="1:6">
      <c r="B35" s="478" t="s">
        <v>40</v>
      </c>
      <c r="C35" s="479">
        <v>158955541</v>
      </c>
      <c r="D35" s="479">
        <v>175861083</v>
      </c>
      <c r="E35" s="8"/>
      <c r="F35" s="8"/>
    </row>
    <row r="36" spans="1:6">
      <c r="C36" s="260">
        <v>0</v>
      </c>
      <c r="D36" s="260">
        <v>0</v>
      </c>
      <c r="E36" s="8"/>
      <c r="F36" s="8"/>
    </row>
    <row r="37" spans="1:6">
      <c r="B37" s="17" t="s">
        <v>330</v>
      </c>
      <c r="C37" s="18"/>
      <c r="D37" s="18"/>
      <c r="E37" s="8"/>
      <c r="F37" s="8"/>
    </row>
    <row r="38" spans="1:6" ht="12" customHeight="1">
      <c r="B38" s="779" t="s">
        <v>331</v>
      </c>
      <c r="C38" s="105">
        <v>45657</v>
      </c>
      <c r="D38" s="105">
        <v>45291</v>
      </c>
      <c r="E38" s="8"/>
      <c r="F38" s="8"/>
    </row>
    <row r="39" spans="1:6">
      <c r="B39" s="780"/>
      <c r="C39" s="16" t="s">
        <v>4</v>
      </c>
      <c r="D39" s="16" t="s">
        <v>4</v>
      </c>
      <c r="E39" s="8"/>
      <c r="F39" s="8"/>
    </row>
    <row r="40" spans="1:6" ht="12" customHeight="1">
      <c r="A40" s="440"/>
      <c r="B40" s="440" t="s">
        <v>332</v>
      </c>
      <c r="C40" s="680">
        <v>105429400</v>
      </c>
      <c r="D40" s="680">
        <v>0</v>
      </c>
      <c r="E40" s="8"/>
      <c r="F40" s="8"/>
    </row>
    <row r="41" spans="1:6" ht="12" customHeight="1">
      <c r="A41" s="440"/>
      <c r="B41" s="681" t="s">
        <v>333</v>
      </c>
      <c r="C41" s="388">
        <v>106000936</v>
      </c>
      <c r="D41" s="388">
        <v>60122068</v>
      </c>
      <c r="E41" s="8"/>
      <c r="F41" s="8"/>
    </row>
    <row r="42" spans="1:6" ht="12" customHeight="1">
      <c r="A42" s="440"/>
      <c r="B42" s="681" t="s">
        <v>334</v>
      </c>
      <c r="C42" s="388">
        <v>45611780</v>
      </c>
      <c r="D42" s="388">
        <v>45611780</v>
      </c>
      <c r="E42" s="8"/>
      <c r="F42" s="8"/>
    </row>
    <row r="43" spans="1:6" ht="12" customHeight="1">
      <c r="A43" s="440"/>
      <c r="B43" s="681" t="s">
        <v>335</v>
      </c>
      <c r="C43" s="388">
        <v>22484085</v>
      </c>
      <c r="D43" s="388">
        <v>22484085</v>
      </c>
      <c r="E43" s="8"/>
      <c r="F43" s="8"/>
    </row>
    <row r="44" spans="1:6" ht="11.45" customHeight="1">
      <c r="A44" s="440"/>
      <c r="B44" s="681" t="s">
        <v>322</v>
      </c>
      <c r="C44" s="388">
        <v>6937317</v>
      </c>
      <c r="D44" s="388">
        <v>1275198</v>
      </c>
      <c r="E44" s="8"/>
      <c r="F44" s="8"/>
    </row>
    <row r="45" spans="1:6" ht="15" hidden="1" customHeight="1">
      <c r="A45" s="440"/>
      <c r="B45" s="681" t="s">
        <v>336</v>
      </c>
      <c r="C45" s="388">
        <v>1001176</v>
      </c>
      <c r="D45" s="388">
        <v>1246515</v>
      </c>
      <c r="E45" s="8"/>
      <c r="F45" s="8"/>
    </row>
    <row r="46" spans="1:6" ht="12" hidden="1" customHeight="1">
      <c r="A46" s="440"/>
      <c r="B46" s="681" t="s">
        <v>337</v>
      </c>
      <c r="C46" s="388">
        <v>387430.679</v>
      </c>
      <c r="D46" s="388">
        <v>387429.679</v>
      </c>
      <c r="E46" s="8"/>
      <c r="F46" s="8"/>
    </row>
    <row r="47" spans="1:6" ht="12" customHeight="1">
      <c r="A47" s="440"/>
      <c r="B47" s="682" t="s">
        <v>338</v>
      </c>
      <c r="C47" s="683">
        <v>0</v>
      </c>
      <c r="D47" s="683"/>
      <c r="E47" s="8"/>
      <c r="F47" s="8"/>
    </row>
    <row r="48" spans="1:6">
      <c r="A48" s="440"/>
      <c r="B48" s="480" t="s">
        <v>327</v>
      </c>
      <c r="C48" s="441">
        <v>3882</v>
      </c>
      <c r="D48" s="441">
        <v>3882</v>
      </c>
      <c r="E48" s="8"/>
      <c r="F48" s="8"/>
    </row>
    <row r="49" spans="2:6">
      <c r="B49" s="108" t="s">
        <v>331</v>
      </c>
      <c r="C49" s="109">
        <v>287856006.67900002</v>
      </c>
      <c r="D49" s="109">
        <v>131130957.67900001</v>
      </c>
      <c r="E49" s="8"/>
      <c r="F49" s="8"/>
    </row>
    <row r="50" spans="2:6" ht="12.6" thickBot="1">
      <c r="E50" s="8"/>
      <c r="F50" s="8"/>
    </row>
    <row r="51" spans="2:6" ht="12.6" thickBot="1">
      <c r="B51" s="19" t="s">
        <v>314</v>
      </c>
      <c r="C51" s="20">
        <v>-128900465.67900002</v>
      </c>
      <c r="D51" s="20">
        <v>44730125.320999995</v>
      </c>
      <c r="E51" s="8"/>
      <c r="F51" s="8"/>
    </row>
    <row r="52" spans="2:6">
      <c r="C52" s="11">
        <v>0.32099997997283936</v>
      </c>
      <c r="D52" s="11">
        <v>0.32099999487400055</v>
      </c>
      <c r="E52" s="8"/>
      <c r="F52" s="8"/>
    </row>
    <row r="53" spans="2:6">
      <c r="E53" s="8"/>
      <c r="F53" s="8"/>
    </row>
    <row r="54" spans="2:6">
      <c r="B54" s="781" t="s">
        <v>339</v>
      </c>
      <c r="C54" s="105">
        <v>45657</v>
      </c>
      <c r="D54" s="105">
        <v>45291</v>
      </c>
      <c r="E54" s="8"/>
      <c r="F54" s="8"/>
    </row>
    <row r="55" spans="2:6">
      <c r="B55" s="782"/>
      <c r="C55" s="16" t="s">
        <v>4</v>
      </c>
      <c r="D55" s="16" t="s">
        <v>4</v>
      </c>
      <c r="E55" s="8"/>
      <c r="F55" s="8"/>
    </row>
    <row r="56" spans="2:6">
      <c r="B56" s="248" t="s">
        <v>340</v>
      </c>
      <c r="C56" s="399">
        <v>175861083</v>
      </c>
      <c r="D56" s="399">
        <v>172774208</v>
      </c>
      <c r="E56" s="8"/>
      <c r="F56" s="8"/>
    </row>
    <row r="57" spans="2:6">
      <c r="B57" s="249" t="s">
        <v>341</v>
      </c>
      <c r="C57" s="396">
        <v>858006</v>
      </c>
      <c r="D57" s="396">
        <v>142616965</v>
      </c>
      <c r="E57" s="8"/>
      <c r="F57" s="8"/>
    </row>
    <row r="58" spans="2:6" ht="24">
      <c r="B58" s="250" t="s">
        <v>342</v>
      </c>
      <c r="C58" s="396">
        <v>-15745102</v>
      </c>
      <c r="D58" s="396">
        <v>-139681865</v>
      </c>
      <c r="E58" s="8"/>
      <c r="F58" s="8"/>
    </row>
    <row r="59" spans="2:6">
      <c r="B59" s="249" t="s">
        <v>343</v>
      </c>
      <c r="C59" s="396">
        <v>-2018446</v>
      </c>
      <c r="D59" s="396">
        <v>151775</v>
      </c>
      <c r="E59" s="8"/>
      <c r="F59" s="8"/>
    </row>
    <row r="60" spans="2:6">
      <c r="B60" s="248" t="s">
        <v>344</v>
      </c>
      <c r="C60" s="397">
        <v>-16905542</v>
      </c>
      <c r="D60" s="397">
        <v>3086875</v>
      </c>
      <c r="E60" s="8"/>
      <c r="F60" s="8"/>
    </row>
    <row r="61" spans="2:6">
      <c r="B61" s="402" t="s">
        <v>345</v>
      </c>
      <c r="C61" s="110">
        <v>158955541</v>
      </c>
      <c r="D61" s="110">
        <v>175861083</v>
      </c>
      <c r="E61" s="8"/>
      <c r="F61" s="8"/>
    </row>
    <row r="62" spans="2:6">
      <c r="B62" s="15"/>
      <c r="C62" s="21">
        <v>0</v>
      </c>
      <c r="D62" s="21">
        <v>0</v>
      </c>
      <c r="E62" s="8"/>
      <c r="F62" s="8"/>
    </row>
    <row r="63" spans="2:6">
      <c r="B63" s="781" t="s">
        <v>346</v>
      </c>
      <c r="C63" s="105">
        <v>45657</v>
      </c>
      <c r="D63" s="105">
        <v>45291</v>
      </c>
      <c r="E63" s="8"/>
      <c r="F63" s="8"/>
    </row>
    <row r="64" spans="2:6">
      <c r="B64" s="782"/>
      <c r="C64" s="16" t="s">
        <v>4</v>
      </c>
      <c r="D64" s="16" t="s">
        <v>4</v>
      </c>
      <c r="E64" s="8"/>
      <c r="F64" s="8"/>
    </row>
    <row r="65" spans="2:6">
      <c r="B65" s="251" t="s">
        <v>347</v>
      </c>
      <c r="C65" s="401">
        <v>131130958</v>
      </c>
      <c r="D65" s="401">
        <v>131152845</v>
      </c>
      <c r="E65" s="8"/>
      <c r="F65" s="8"/>
    </row>
    <row r="66" spans="2:6">
      <c r="B66" s="253" t="s">
        <v>348</v>
      </c>
      <c r="C66" s="388">
        <v>5416781</v>
      </c>
      <c r="D66" s="388">
        <v>-21887</v>
      </c>
      <c r="E66" s="8"/>
      <c r="F66" s="8"/>
    </row>
    <row r="67" spans="2:6">
      <c r="B67" s="253" t="s">
        <v>349</v>
      </c>
      <c r="C67" s="388">
        <v>45878868</v>
      </c>
      <c r="D67" s="388"/>
      <c r="E67" s="8"/>
      <c r="F67" s="8"/>
    </row>
    <row r="68" spans="2:6">
      <c r="B68" s="253" t="s">
        <v>350</v>
      </c>
      <c r="C68" s="388">
        <v>105429400</v>
      </c>
      <c r="D68" s="401"/>
      <c r="E68" s="8"/>
      <c r="F68" s="8"/>
    </row>
    <row r="69" spans="2:6" ht="31.35" customHeight="1">
      <c r="B69" s="251" t="s">
        <v>351</v>
      </c>
      <c r="C69" s="252">
        <v>156725049</v>
      </c>
      <c r="D69" s="252">
        <v>-21887</v>
      </c>
      <c r="E69" s="8"/>
      <c r="F69" s="8"/>
    </row>
    <row r="70" spans="2:6">
      <c r="B70" s="106" t="s">
        <v>352</v>
      </c>
      <c r="C70" s="107">
        <v>287856007</v>
      </c>
      <c r="D70" s="107">
        <v>131130958</v>
      </c>
      <c r="E70" s="8"/>
      <c r="F70" s="8"/>
    </row>
    <row r="71" spans="2:6" ht="15" customHeight="1">
      <c r="B71" s="15"/>
      <c r="C71" s="21"/>
      <c r="D71" s="21"/>
      <c r="E71" s="8"/>
      <c r="F71" s="8"/>
    </row>
    <row r="72" spans="2:6" ht="15" customHeight="1">
      <c r="B72" s="779" t="s">
        <v>353</v>
      </c>
      <c r="C72" s="105">
        <v>45657</v>
      </c>
      <c r="D72" s="105">
        <v>45291</v>
      </c>
      <c r="E72" s="8"/>
      <c r="F72" s="8"/>
    </row>
    <row r="73" spans="2:6" ht="15" customHeight="1">
      <c r="B73" s="780"/>
      <c r="C73" s="16" t="s">
        <v>4</v>
      </c>
      <c r="D73" s="16" t="s">
        <v>4</v>
      </c>
      <c r="E73" s="8"/>
      <c r="F73" s="8"/>
    </row>
    <row r="74" spans="2:6">
      <c r="B74" s="253" t="s">
        <v>354</v>
      </c>
      <c r="C74" s="388">
        <v>-11526855</v>
      </c>
      <c r="D74" s="388">
        <v>-36868000</v>
      </c>
      <c r="E74" s="8"/>
      <c r="F74" s="8"/>
    </row>
    <row r="75" spans="2:6" ht="15" customHeight="1">
      <c r="B75" s="253" t="s">
        <v>355</v>
      </c>
      <c r="C75" s="398">
        <v>119075.284</v>
      </c>
      <c r="D75" s="388">
        <v>-77620</v>
      </c>
      <c r="E75" s="8"/>
      <c r="F75" s="8"/>
    </row>
    <row r="76" spans="2:6" ht="15" customHeight="1">
      <c r="B76" s="251" t="s">
        <v>356</v>
      </c>
      <c r="C76" s="252">
        <v>-11407779.716</v>
      </c>
      <c r="D76" s="252">
        <v>-36945620</v>
      </c>
      <c r="E76" s="8"/>
      <c r="F76" s="8"/>
    </row>
    <row r="77" spans="2:6" ht="15" customHeight="1">
      <c r="B77" s="253" t="s">
        <v>357</v>
      </c>
      <c r="C77" s="76">
        <v>0</v>
      </c>
      <c r="D77" s="398">
        <v>136081</v>
      </c>
      <c r="E77" s="8"/>
      <c r="F77" s="8"/>
    </row>
    <row r="78" spans="2:6" ht="24">
      <c r="B78" s="253" t="s">
        <v>358</v>
      </c>
      <c r="C78" s="398">
        <v>-22793663</v>
      </c>
      <c r="D78" s="398">
        <v>3047861</v>
      </c>
      <c r="E78" s="8"/>
      <c r="F78" s="8"/>
    </row>
    <row r="79" spans="2:6">
      <c r="B79" s="253" t="s">
        <v>359</v>
      </c>
      <c r="C79" s="388">
        <v>-116276.74400000001</v>
      </c>
      <c r="D79" s="388">
        <v>-124525</v>
      </c>
      <c r="E79" s="8"/>
      <c r="F79" s="8"/>
    </row>
    <row r="80" spans="2:6" ht="12.6" thickBot="1">
      <c r="B80" s="251" t="s">
        <v>360</v>
      </c>
      <c r="C80" s="400">
        <v>-22909939.743999999</v>
      </c>
      <c r="D80" s="400">
        <v>3059417</v>
      </c>
      <c r="E80" s="8"/>
      <c r="F80" s="8"/>
    </row>
    <row r="81" spans="2:6">
      <c r="B81" s="106" t="s">
        <v>361</v>
      </c>
      <c r="C81" s="107">
        <v>-34317719.460000001</v>
      </c>
      <c r="D81" s="107">
        <v>-33886203</v>
      </c>
      <c r="E81" s="8"/>
      <c r="F81" s="8"/>
    </row>
    <row r="82" spans="2:6" ht="15" customHeight="1">
      <c r="B82" s="15"/>
      <c r="C82" s="22"/>
      <c r="D82" s="22"/>
      <c r="E82" s="8"/>
      <c r="F82" s="8"/>
    </row>
    <row r="83" spans="2:6" ht="15" customHeight="1">
      <c r="E83" s="8"/>
      <c r="F83" s="8"/>
    </row>
    <row r="84" spans="2:6" ht="15" customHeight="1">
      <c r="B84" s="779" t="s">
        <v>362</v>
      </c>
      <c r="C84" s="105">
        <v>45657</v>
      </c>
      <c r="D84" s="105">
        <v>45291</v>
      </c>
      <c r="E84" s="8"/>
      <c r="F84" s="8"/>
    </row>
    <row r="85" spans="2:6" ht="15" customHeight="1">
      <c r="B85" s="780"/>
      <c r="C85" s="16" t="s">
        <v>4</v>
      </c>
      <c r="D85" s="16" t="s">
        <v>4</v>
      </c>
      <c r="E85" s="8"/>
      <c r="F85" s="8"/>
    </row>
    <row r="86" spans="2:6" ht="15" customHeight="1">
      <c r="B86" s="255" t="s">
        <v>363</v>
      </c>
      <c r="C86" s="410">
        <v>-42835061</v>
      </c>
      <c r="D86" s="410">
        <v>-44745495</v>
      </c>
      <c r="E86" s="8"/>
      <c r="F86" s="8"/>
    </row>
    <row r="87" spans="2:6" ht="15" customHeight="1">
      <c r="B87" s="256" t="s">
        <v>364</v>
      </c>
      <c r="C87" s="388">
        <v>10311865</v>
      </c>
      <c r="D87" s="388">
        <v>11311886</v>
      </c>
      <c r="E87" s="8"/>
      <c r="F87" s="8"/>
    </row>
    <row r="88" spans="2:6" ht="15" customHeight="1">
      <c r="B88" s="256" t="s">
        <v>365</v>
      </c>
      <c r="C88" s="388">
        <v>-116276.74400000001</v>
      </c>
      <c r="D88" s="388">
        <v>-120272</v>
      </c>
      <c r="E88" s="8"/>
      <c r="F88" s="8"/>
    </row>
    <row r="89" spans="2:6">
      <c r="B89" s="256" t="s">
        <v>366</v>
      </c>
      <c r="C89" s="388">
        <v>119075.284</v>
      </c>
      <c r="D89" s="388">
        <v>805</v>
      </c>
      <c r="E89" s="8"/>
      <c r="F89" s="8"/>
    </row>
    <row r="90" spans="2:6">
      <c r="B90" s="256" t="s">
        <v>367</v>
      </c>
      <c r="C90" s="388">
        <v>-1797322</v>
      </c>
      <c r="D90" s="388">
        <v>-333127</v>
      </c>
      <c r="E90" s="8"/>
      <c r="F90" s="8"/>
    </row>
    <row r="91" spans="2:6" ht="12" customHeight="1">
      <c r="B91" s="255" t="s">
        <v>368</v>
      </c>
      <c r="C91" s="252">
        <v>8517341.5399999991</v>
      </c>
      <c r="D91" s="252">
        <v>10859292</v>
      </c>
      <c r="E91" s="8"/>
      <c r="F91" s="8"/>
    </row>
    <row r="92" spans="2:6">
      <c r="B92" s="257" t="s">
        <v>369</v>
      </c>
      <c r="C92" s="107">
        <v>-34317719.460000001</v>
      </c>
      <c r="D92" s="107">
        <v>-33886203</v>
      </c>
      <c r="E92" s="8"/>
      <c r="F92" s="8"/>
    </row>
    <row r="93" spans="2:6">
      <c r="B93" s="15"/>
      <c r="C93" s="22">
        <v>0</v>
      </c>
      <c r="D93" s="22">
        <v>0</v>
      </c>
      <c r="E93" s="8"/>
      <c r="F93" s="8"/>
    </row>
    <row r="94" spans="2:6">
      <c r="B94" s="15"/>
      <c r="C94" s="15"/>
      <c r="D94" s="15"/>
      <c r="E94" s="8"/>
      <c r="F94" s="8"/>
    </row>
    <row r="95" spans="2:6">
      <c r="B95" s="111"/>
      <c r="C95" s="105">
        <v>45657</v>
      </c>
      <c r="D95" s="105">
        <v>45291</v>
      </c>
      <c r="E95" s="8"/>
      <c r="F95" s="8"/>
    </row>
    <row r="96" spans="2:6">
      <c r="B96" s="254" t="s">
        <v>370</v>
      </c>
      <c r="C96" s="435">
        <v>0.27</v>
      </c>
      <c r="D96" s="435">
        <v>0.27</v>
      </c>
      <c r="E96" s="8"/>
      <c r="F96" s="8"/>
    </row>
    <row r="97" spans="2:6">
      <c r="B97" s="254" t="s">
        <v>364</v>
      </c>
      <c r="C97" s="437">
        <v>-6.5000000000000002E-2</v>
      </c>
      <c r="D97" s="437">
        <v>-6.83E-2</v>
      </c>
      <c r="E97" s="8"/>
      <c r="F97" s="8"/>
    </row>
    <row r="98" spans="2:6">
      <c r="B98" s="254" t="s">
        <v>365</v>
      </c>
      <c r="C98" s="436">
        <v>6.9999999999999999E-4</v>
      </c>
      <c r="D98" s="436">
        <v>6.9999999999999999E-4</v>
      </c>
      <c r="E98" s="8"/>
      <c r="F98" s="8"/>
    </row>
    <row r="99" spans="2:6">
      <c r="B99" s="254" t="s">
        <v>366</v>
      </c>
      <c r="C99" s="502">
        <v>-6.9999999999999999E-4</v>
      </c>
      <c r="D99" s="502">
        <v>0</v>
      </c>
      <c r="E99" s="8"/>
      <c r="F99" s="8"/>
    </row>
    <row r="100" spans="2:6">
      <c r="B100" s="254" t="s">
        <v>367</v>
      </c>
      <c r="C100" s="502">
        <v>1.1299999999999999E-2</v>
      </c>
      <c r="D100" s="502">
        <v>2E-3</v>
      </c>
      <c r="E100" s="8"/>
      <c r="F100" s="8"/>
    </row>
    <row r="101" spans="2:6">
      <c r="B101" s="112" t="s">
        <v>371</v>
      </c>
      <c r="C101" s="405">
        <v>0.21630000000000002</v>
      </c>
      <c r="D101" s="405">
        <v>0.20440000000000003</v>
      </c>
      <c r="E101" s="8"/>
      <c r="F101" s="8"/>
    </row>
    <row r="102" spans="2:6">
      <c r="E102" s="8"/>
      <c r="F102" s="8"/>
    </row>
    <row r="103" spans="2:6" ht="12.6" thickBot="1">
      <c r="E103" s="8"/>
      <c r="F103" s="8"/>
    </row>
    <row r="104" spans="2:6" ht="12.6" thickBot="1">
      <c r="B104" s="776" t="s">
        <v>372</v>
      </c>
      <c r="C104" s="777"/>
      <c r="D104" s="778"/>
      <c r="E104" s="8"/>
      <c r="F104" s="8"/>
    </row>
    <row r="105" spans="2:6" ht="12.6" thickBot="1">
      <c r="B105" s="438" t="s">
        <v>373</v>
      </c>
      <c r="C105" s="494">
        <v>-5.3700000000000005E-2</v>
      </c>
      <c r="D105" s="439">
        <v>-6.5599999999999992E-2</v>
      </c>
      <c r="E105" s="8"/>
      <c r="F105" s="8"/>
    </row>
    <row r="133"/>
  </sheetData>
  <mergeCells count="11">
    <mergeCell ref="B3:B5"/>
    <mergeCell ref="C3:D3"/>
    <mergeCell ref="E3:F3"/>
    <mergeCell ref="B12:B13"/>
    <mergeCell ref="B19:B20"/>
    <mergeCell ref="B104:D104"/>
    <mergeCell ref="B38:B39"/>
    <mergeCell ref="B54:B55"/>
    <mergeCell ref="B63:B64"/>
    <mergeCell ref="B72:B73"/>
    <mergeCell ref="B84:B8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6">
    <tabColor theme="9" tint="-0.249977111117893"/>
  </sheetPr>
  <dimension ref="A1:J63"/>
  <sheetViews>
    <sheetView showGridLines="0" topLeftCell="A39" workbookViewId="0">
      <selection activeCell="B3" sqref="B3:F61"/>
    </sheetView>
  </sheetViews>
  <sheetFormatPr defaultColWidth="0" defaultRowHeight="12" zeroHeight="1"/>
  <cols>
    <col min="1" max="1" width="11.5703125" style="72" customWidth="1"/>
    <col min="2" max="2" width="45.5703125" style="203" customWidth="1"/>
    <col min="3" max="3" width="12.7109375" style="203" bestFit="1" customWidth="1"/>
    <col min="4" max="4" width="11.42578125" style="203" customWidth="1"/>
    <col min="5" max="5" width="16.7109375" style="203" customWidth="1"/>
    <col min="6" max="6" width="15.140625" style="203" customWidth="1"/>
    <col min="7" max="7" width="11.5703125" style="72" customWidth="1"/>
    <col min="8" max="9" width="11.5703125" style="72" hidden="1" customWidth="1"/>
    <col min="10" max="10" width="0" style="72" hidden="1" customWidth="1"/>
    <col min="11" max="16384" width="11.5703125" style="72" hidden="1"/>
  </cols>
  <sheetData>
    <row r="1" spans="2:6"/>
    <row r="2" spans="2:6"/>
    <row r="3" spans="2:6">
      <c r="B3" s="792" t="s">
        <v>374</v>
      </c>
      <c r="C3" s="793" t="s">
        <v>375</v>
      </c>
      <c r="D3" s="793" t="s">
        <v>1</v>
      </c>
      <c r="E3" s="175">
        <v>45657</v>
      </c>
      <c r="F3" s="175">
        <v>45291</v>
      </c>
    </row>
    <row r="4" spans="2:6">
      <c r="B4" s="792"/>
      <c r="C4" s="793"/>
      <c r="D4" s="793"/>
      <c r="E4" s="174" t="s">
        <v>4</v>
      </c>
      <c r="F4" s="174" t="s">
        <v>4</v>
      </c>
    </row>
    <row r="5" spans="2:6">
      <c r="B5" s="176" t="s">
        <v>376</v>
      </c>
      <c r="C5" s="177"/>
      <c r="D5" s="177"/>
      <c r="E5" s="178"/>
      <c r="F5" s="178"/>
    </row>
    <row r="6" spans="2:6">
      <c r="B6" s="179" t="s">
        <v>377</v>
      </c>
      <c r="C6" s="180" t="s">
        <v>378</v>
      </c>
      <c r="D6" s="180"/>
      <c r="E6" s="181">
        <v>0</v>
      </c>
      <c r="F6" s="182">
        <v>0</v>
      </c>
    </row>
    <row r="7" spans="2:6">
      <c r="B7" s="183" t="s">
        <v>379</v>
      </c>
      <c r="C7" s="184"/>
      <c r="D7" s="184"/>
      <c r="E7" s="185">
        <v>0</v>
      </c>
      <c r="F7" s="185">
        <v>0</v>
      </c>
    </row>
    <row r="8" spans="2:6">
      <c r="B8" s="186" t="s">
        <v>380</v>
      </c>
      <c r="C8" s="187" t="s">
        <v>378</v>
      </c>
      <c r="D8" s="187">
        <v>5</v>
      </c>
      <c r="E8" s="188">
        <v>132348061</v>
      </c>
      <c r="F8" s="188">
        <v>127317685</v>
      </c>
    </row>
    <row r="9" spans="2:6">
      <c r="B9" s="186" t="s">
        <v>380</v>
      </c>
      <c r="C9" s="189" t="s">
        <v>381</v>
      </c>
      <c r="D9" s="189">
        <v>5</v>
      </c>
      <c r="E9" s="188">
        <v>3088</v>
      </c>
      <c r="F9" s="190">
        <v>4675457</v>
      </c>
    </row>
    <row r="10" spans="2:6">
      <c r="B10" s="186" t="s">
        <v>380</v>
      </c>
      <c r="C10" s="189" t="s">
        <v>382</v>
      </c>
      <c r="D10" s="189">
        <v>5</v>
      </c>
      <c r="E10" s="188">
        <v>59740</v>
      </c>
      <c r="F10" s="190">
        <v>16155</v>
      </c>
    </row>
    <row r="11" spans="2:6" ht="24">
      <c r="B11" s="183" t="s">
        <v>383</v>
      </c>
      <c r="C11" s="184"/>
      <c r="D11" s="184"/>
      <c r="E11" s="185">
        <v>132410889</v>
      </c>
      <c r="F11" s="185">
        <v>132009297</v>
      </c>
    </row>
    <row r="12" spans="2:6">
      <c r="B12" s="186" t="s">
        <v>384</v>
      </c>
      <c r="C12" s="187" t="s">
        <v>378</v>
      </c>
      <c r="D12" s="371">
        <v>6</v>
      </c>
      <c r="E12" s="188">
        <v>73679</v>
      </c>
      <c r="F12" s="190">
        <v>14381</v>
      </c>
    </row>
    <row r="13" spans="2:6">
      <c r="B13" s="183" t="s">
        <v>385</v>
      </c>
      <c r="C13" s="184"/>
      <c r="D13" s="191"/>
      <c r="E13" s="185">
        <v>73679</v>
      </c>
      <c r="F13" s="185">
        <v>14381</v>
      </c>
    </row>
    <row r="14" spans="2:6">
      <c r="B14" s="183" t="s">
        <v>386</v>
      </c>
      <c r="C14" s="184"/>
      <c r="D14" s="184"/>
      <c r="E14" s="185">
        <v>132484568</v>
      </c>
      <c r="F14" s="185">
        <v>132023678</v>
      </c>
    </row>
    <row r="15" spans="2:6">
      <c r="B15" s="192" t="s">
        <v>387</v>
      </c>
      <c r="C15" s="187"/>
      <c r="D15" s="193"/>
      <c r="E15" s="194"/>
      <c r="F15" s="194"/>
    </row>
    <row r="16" spans="2:6">
      <c r="B16" s="195" t="s">
        <v>388</v>
      </c>
      <c r="C16" s="187" t="s">
        <v>378</v>
      </c>
      <c r="D16" s="189">
        <v>5</v>
      </c>
      <c r="E16" s="188">
        <v>3440746</v>
      </c>
      <c r="F16" s="188">
        <v>3778724</v>
      </c>
    </row>
    <row r="17" spans="2:6">
      <c r="B17" s="195" t="s">
        <v>389</v>
      </c>
      <c r="C17" s="187" t="s">
        <v>390</v>
      </c>
      <c r="D17" s="197">
        <v>10</v>
      </c>
      <c r="E17" s="188">
        <v>8002180</v>
      </c>
      <c r="F17" s="188">
        <v>0</v>
      </c>
    </row>
    <row r="18" spans="2:6">
      <c r="B18" s="195" t="s">
        <v>391</v>
      </c>
      <c r="C18" s="187" t="s">
        <v>378</v>
      </c>
      <c r="D18" s="197">
        <v>10</v>
      </c>
      <c r="E18" s="188">
        <v>7895863</v>
      </c>
      <c r="F18" s="188">
        <v>7895863</v>
      </c>
    </row>
    <row r="19" spans="2:6">
      <c r="B19" s="183" t="s">
        <v>392</v>
      </c>
      <c r="C19" s="191"/>
      <c r="D19" s="191"/>
      <c r="E19" s="185">
        <v>19338789</v>
      </c>
      <c r="F19" s="185">
        <v>11674587</v>
      </c>
    </row>
    <row r="20" spans="2:6" ht="6" customHeight="1">
      <c r="B20" s="192"/>
      <c r="C20" s="198"/>
      <c r="D20" s="198"/>
      <c r="E20" s="199"/>
      <c r="F20" s="199"/>
    </row>
    <row r="21" spans="2:6">
      <c r="B21" s="183" t="s">
        <v>393</v>
      </c>
      <c r="C21" s="191"/>
      <c r="D21" s="191"/>
      <c r="E21" s="185">
        <v>151823357</v>
      </c>
      <c r="F21" s="185">
        <v>143698265</v>
      </c>
    </row>
    <row r="22" spans="2:6">
      <c r="B22" s="192" t="s">
        <v>394</v>
      </c>
      <c r="C22" s="189"/>
      <c r="D22" s="189"/>
      <c r="E22" s="196"/>
      <c r="F22" s="196"/>
    </row>
    <row r="23" spans="2:6">
      <c r="B23" s="195" t="s">
        <v>395</v>
      </c>
      <c r="C23" s="187" t="s">
        <v>378</v>
      </c>
      <c r="D23" s="200" t="s">
        <v>396</v>
      </c>
      <c r="E23" s="188">
        <v>79613631</v>
      </c>
      <c r="F23" s="196">
        <v>107083857</v>
      </c>
    </row>
    <row r="24" spans="2:6">
      <c r="B24" s="195" t="s">
        <v>397</v>
      </c>
      <c r="C24" s="187" t="s">
        <v>390</v>
      </c>
      <c r="D24" s="200" t="s">
        <v>396</v>
      </c>
      <c r="E24" s="188">
        <v>14399022</v>
      </c>
      <c r="F24" s="196">
        <v>20729458</v>
      </c>
    </row>
    <row r="25" spans="2:6">
      <c r="B25" s="195" t="s">
        <v>397</v>
      </c>
      <c r="C25" s="187" t="s">
        <v>398</v>
      </c>
      <c r="D25" s="200" t="s">
        <v>396</v>
      </c>
      <c r="E25" s="188">
        <v>20915</v>
      </c>
      <c r="F25" s="196">
        <v>29507</v>
      </c>
    </row>
    <row r="26" spans="2:6">
      <c r="B26" s="195" t="s">
        <v>397</v>
      </c>
      <c r="C26" s="187" t="s">
        <v>399</v>
      </c>
      <c r="D26" s="200" t="s">
        <v>396</v>
      </c>
      <c r="E26" s="188">
        <v>0</v>
      </c>
      <c r="F26" s="196">
        <v>0</v>
      </c>
    </row>
    <row r="27" spans="2:6">
      <c r="B27" s="195" t="s">
        <v>397</v>
      </c>
      <c r="C27" s="187" t="s">
        <v>400</v>
      </c>
      <c r="D27" s="200" t="s">
        <v>396</v>
      </c>
      <c r="E27" s="188">
        <v>1110477</v>
      </c>
      <c r="F27" s="196">
        <v>0</v>
      </c>
    </row>
    <row r="28" spans="2:6">
      <c r="B28" s="195" t="s">
        <v>401</v>
      </c>
      <c r="C28" s="187" t="s">
        <v>390</v>
      </c>
      <c r="D28" s="200" t="s">
        <v>396</v>
      </c>
      <c r="E28" s="188">
        <v>21188694</v>
      </c>
      <c r="F28" s="196">
        <v>27573979</v>
      </c>
    </row>
    <row r="29" spans="2:6">
      <c r="B29" s="195" t="s">
        <v>389</v>
      </c>
      <c r="C29" s="187" t="s">
        <v>390</v>
      </c>
      <c r="D29" s="200" t="s">
        <v>396</v>
      </c>
      <c r="E29" s="188"/>
      <c r="F29" s="196">
        <v>0</v>
      </c>
    </row>
    <row r="30" spans="2:6">
      <c r="B30" s="183" t="s">
        <v>402</v>
      </c>
      <c r="C30" s="184"/>
      <c r="D30" s="184"/>
      <c r="E30" s="185">
        <v>116332739</v>
      </c>
      <c r="F30" s="185">
        <v>155416801</v>
      </c>
    </row>
    <row r="31" spans="2:6">
      <c r="B31" s="195" t="s">
        <v>403</v>
      </c>
      <c r="C31" s="187" t="s">
        <v>378</v>
      </c>
      <c r="D31" s="187">
        <v>14</v>
      </c>
      <c r="E31" s="188">
        <v>1808538</v>
      </c>
      <c r="F31" s="196">
        <v>1756478</v>
      </c>
    </row>
    <row r="32" spans="2:6">
      <c r="B32" s="183" t="s">
        <v>404</v>
      </c>
      <c r="C32" s="184"/>
      <c r="D32" s="184">
        <v>1</v>
      </c>
      <c r="E32" s="185">
        <v>1808538</v>
      </c>
      <c r="F32" s="185">
        <v>1756478</v>
      </c>
    </row>
    <row r="33" spans="2:6">
      <c r="B33" s="195" t="s">
        <v>405</v>
      </c>
      <c r="C33" s="187" t="s">
        <v>378</v>
      </c>
      <c r="D33" s="189">
        <v>17</v>
      </c>
      <c r="E33" s="188">
        <v>194503896</v>
      </c>
      <c r="F33" s="196">
        <v>177740697</v>
      </c>
    </row>
    <row r="34" spans="2:6">
      <c r="B34" s="195" t="s">
        <v>405</v>
      </c>
      <c r="C34" s="189" t="s">
        <v>382</v>
      </c>
      <c r="D34" s="189">
        <v>17</v>
      </c>
      <c r="E34" s="188">
        <v>157516</v>
      </c>
      <c r="F34" s="201">
        <v>27963</v>
      </c>
    </row>
    <row r="35" spans="2:6">
      <c r="B35" s="195" t="s">
        <v>405</v>
      </c>
      <c r="C35" s="202" t="s">
        <v>406</v>
      </c>
      <c r="D35" s="189">
        <v>17</v>
      </c>
      <c r="E35" s="188">
        <v>227497</v>
      </c>
      <c r="F35" s="201">
        <v>101078</v>
      </c>
    </row>
    <row r="36" spans="2:6">
      <c r="B36" s="195" t="s">
        <v>405</v>
      </c>
      <c r="C36" s="202" t="s">
        <v>398</v>
      </c>
      <c r="D36" s="189">
        <v>17</v>
      </c>
      <c r="E36" s="188"/>
      <c r="F36" s="201">
        <v>0</v>
      </c>
    </row>
    <row r="37" spans="2:6">
      <c r="B37" s="183" t="s">
        <v>407</v>
      </c>
      <c r="C37" s="184"/>
      <c r="D37" s="184"/>
      <c r="E37" s="185">
        <v>194888909</v>
      </c>
      <c r="F37" s="185">
        <v>177869738</v>
      </c>
    </row>
    <row r="38" spans="2:6">
      <c r="B38" s="195" t="s">
        <v>408</v>
      </c>
      <c r="C38" s="187" t="s">
        <v>378</v>
      </c>
      <c r="D38" s="189">
        <v>6</v>
      </c>
      <c r="E38" s="188">
        <v>11498786</v>
      </c>
      <c r="F38" s="196">
        <v>1281228</v>
      </c>
    </row>
    <row r="39" spans="2:6">
      <c r="B39" s="195" t="s">
        <v>408</v>
      </c>
      <c r="C39" s="187" t="s">
        <v>382</v>
      </c>
      <c r="D39" s="189">
        <v>6</v>
      </c>
      <c r="E39" s="196">
        <v>1167383</v>
      </c>
      <c r="F39" s="196">
        <v>302272</v>
      </c>
    </row>
    <row r="40" spans="2:6">
      <c r="B40" s="183" t="s">
        <v>385</v>
      </c>
      <c r="C40" s="191"/>
      <c r="D40" s="191"/>
      <c r="E40" s="185">
        <v>12666169</v>
      </c>
      <c r="F40" s="185">
        <v>1583500</v>
      </c>
    </row>
    <row r="41" spans="2:6" ht="6" customHeight="1">
      <c r="B41" s="195"/>
      <c r="C41" s="189"/>
      <c r="D41" s="189"/>
      <c r="E41" s="196"/>
      <c r="F41" s="196"/>
    </row>
    <row r="42" spans="2:6">
      <c r="B42" s="183" t="s">
        <v>409</v>
      </c>
      <c r="C42" s="184"/>
      <c r="D42" s="184"/>
      <c r="E42" s="185">
        <v>325696355</v>
      </c>
      <c r="F42" s="185">
        <v>336626517</v>
      </c>
    </row>
    <row r="43" spans="2:6">
      <c r="B43" s="192" t="s">
        <v>410</v>
      </c>
      <c r="C43" s="189"/>
      <c r="D43" s="189"/>
      <c r="E43" s="196"/>
      <c r="F43" s="196"/>
    </row>
    <row r="44" spans="2:6">
      <c r="B44" s="195" t="s">
        <v>395</v>
      </c>
      <c r="C44" s="187" t="s">
        <v>378</v>
      </c>
      <c r="D44" s="200" t="s">
        <v>396</v>
      </c>
      <c r="E44" s="190">
        <v>88922207</v>
      </c>
      <c r="F44" s="190">
        <v>136240440</v>
      </c>
    </row>
    <row r="45" spans="2:6">
      <c r="B45" s="195" t="s">
        <v>397</v>
      </c>
      <c r="C45" s="187" t="s">
        <v>390</v>
      </c>
      <c r="D45" s="200" t="s">
        <v>396</v>
      </c>
      <c r="E45" s="190">
        <v>813159322</v>
      </c>
      <c r="F45" s="190">
        <v>785857777</v>
      </c>
    </row>
    <row r="46" spans="2:6">
      <c r="B46" s="195" t="s">
        <v>397</v>
      </c>
      <c r="C46" s="187" t="s">
        <v>398</v>
      </c>
      <c r="D46" s="200" t="s">
        <v>396</v>
      </c>
      <c r="E46" s="190">
        <v>12148040</v>
      </c>
      <c r="F46" s="190">
        <v>11721373</v>
      </c>
    </row>
    <row r="47" spans="2:6">
      <c r="B47" s="195" t="s">
        <v>397</v>
      </c>
      <c r="C47" s="187" t="s">
        <v>399</v>
      </c>
      <c r="D47" s="200" t="s">
        <v>396</v>
      </c>
      <c r="E47" s="190">
        <v>31062090</v>
      </c>
      <c r="F47" s="190">
        <v>30468592</v>
      </c>
    </row>
    <row r="48" spans="2:6">
      <c r="B48" s="195" t="s">
        <v>397</v>
      </c>
      <c r="C48" s="187" t="s">
        <v>400</v>
      </c>
      <c r="D48" s="200" t="s">
        <v>396</v>
      </c>
      <c r="E48" s="190">
        <v>109105657</v>
      </c>
      <c r="F48" s="190">
        <v>0</v>
      </c>
    </row>
    <row r="49" spans="2:6">
      <c r="B49" s="195" t="s">
        <v>401</v>
      </c>
      <c r="C49" s="187" t="s">
        <v>378</v>
      </c>
      <c r="D49" s="200" t="s">
        <v>396</v>
      </c>
      <c r="E49" s="190">
        <v>144834952</v>
      </c>
      <c r="F49" s="190">
        <v>155029889</v>
      </c>
    </row>
    <row r="50" spans="2:6">
      <c r="B50" s="195" t="s">
        <v>411</v>
      </c>
      <c r="C50" s="187" t="s">
        <v>390</v>
      </c>
      <c r="D50" s="200" t="s">
        <v>396</v>
      </c>
      <c r="E50" s="190">
        <v>6652031</v>
      </c>
      <c r="F50" s="190">
        <v>5742826</v>
      </c>
    </row>
    <row r="51" spans="2:6">
      <c r="B51" s="183" t="s">
        <v>412</v>
      </c>
      <c r="C51" s="191"/>
      <c r="D51" s="191"/>
      <c r="E51" s="185">
        <v>1205884299</v>
      </c>
      <c r="F51" s="185">
        <v>1125060897</v>
      </c>
    </row>
    <row r="52" spans="2:6">
      <c r="B52" s="195" t="s">
        <v>403</v>
      </c>
      <c r="C52" s="187" t="s">
        <v>378</v>
      </c>
      <c r="D52" s="187">
        <v>14</v>
      </c>
      <c r="E52" s="188">
        <v>2596929</v>
      </c>
      <c r="F52" s="190">
        <v>2762179</v>
      </c>
    </row>
    <row r="53" spans="2:6">
      <c r="B53" s="183" t="s">
        <v>413</v>
      </c>
      <c r="C53" s="191"/>
      <c r="D53" s="191"/>
      <c r="E53" s="185">
        <v>2596929</v>
      </c>
      <c r="F53" s="185">
        <v>2762179</v>
      </c>
    </row>
    <row r="54" spans="2:6">
      <c r="B54" s="195" t="s">
        <v>405</v>
      </c>
      <c r="C54" s="187" t="s">
        <v>378</v>
      </c>
      <c r="D54" s="189">
        <v>17</v>
      </c>
      <c r="E54" s="411">
        <v>1362795</v>
      </c>
      <c r="F54" s="411">
        <v>1181871</v>
      </c>
    </row>
    <row r="55" spans="2:6" ht="12" hidden="1" customHeight="1">
      <c r="B55" s="195" t="s">
        <v>405</v>
      </c>
      <c r="C55" s="187" t="s">
        <v>382</v>
      </c>
      <c r="D55" s="189">
        <v>17</v>
      </c>
      <c r="E55" s="188"/>
      <c r="F55" s="190"/>
    </row>
    <row r="56" spans="2:6" ht="12" hidden="1" customHeight="1">
      <c r="B56" s="195" t="s">
        <v>405</v>
      </c>
      <c r="C56" s="187" t="s">
        <v>406</v>
      </c>
      <c r="D56" s="189">
        <v>17</v>
      </c>
      <c r="E56" s="188"/>
      <c r="F56" s="190"/>
    </row>
    <row r="57" spans="2:6">
      <c r="B57" s="183" t="s">
        <v>414</v>
      </c>
      <c r="C57" s="191"/>
      <c r="D57" s="191"/>
      <c r="E57" s="185">
        <v>1362795</v>
      </c>
      <c r="F57" s="185">
        <v>1181871</v>
      </c>
    </row>
    <row r="58" spans="2:6" ht="3.75" customHeight="1">
      <c r="B58" s="195"/>
      <c r="C58" s="189"/>
      <c r="D58" s="189"/>
      <c r="E58" s="196"/>
      <c r="F58" s="196"/>
    </row>
    <row r="59" spans="2:6">
      <c r="B59" s="183" t="s">
        <v>415</v>
      </c>
      <c r="C59" s="184"/>
      <c r="D59" s="184"/>
      <c r="E59" s="185">
        <v>1209844023</v>
      </c>
      <c r="F59" s="185">
        <v>1129004947</v>
      </c>
    </row>
    <row r="60" spans="2:6" ht="6" customHeight="1">
      <c r="B60" s="195"/>
      <c r="C60" s="189"/>
      <c r="D60" s="189"/>
      <c r="E60" s="196"/>
      <c r="F60" s="196"/>
    </row>
    <row r="61" spans="2:6">
      <c r="B61" s="183" t="s">
        <v>416</v>
      </c>
      <c r="C61" s="184"/>
      <c r="D61" s="184"/>
      <c r="E61" s="185">
        <v>1535540378</v>
      </c>
      <c r="F61" s="185">
        <v>1465631464</v>
      </c>
    </row>
    <row r="62" spans="2:6">
      <c r="B62" s="172"/>
      <c r="C62" s="172"/>
      <c r="D62" s="172"/>
      <c r="E62" s="173"/>
      <c r="F62" s="173"/>
    </row>
    <row r="63" spans="2:6">
      <c r="B63" s="172"/>
      <c r="C63" s="172"/>
      <c r="D63" s="172"/>
      <c r="E63" s="173"/>
      <c r="F63" s="173"/>
    </row>
  </sheetData>
  <mergeCells count="3">
    <mergeCell ref="B3:B4"/>
    <mergeCell ref="C3:C4"/>
    <mergeCell ref="D3:D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7">
    <tabColor theme="9" tint="-0.249977111117893"/>
  </sheetPr>
  <dimension ref="A1:O25"/>
  <sheetViews>
    <sheetView showGridLines="0" zoomScale="120" zoomScaleNormal="120" workbookViewId="0">
      <selection activeCell="J21" sqref="J21"/>
    </sheetView>
  </sheetViews>
  <sheetFormatPr defaultColWidth="0" defaultRowHeight="9.6" zeroHeight="1"/>
  <cols>
    <col min="1" max="1" width="11.5703125" style="266" customWidth="1"/>
    <col min="2" max="2" width="5.85546875" style="266" customWidth="1"/>
    <col min="3" max="3" width="7.42578125" style="266" customWidth="1"/>
    <col min="4" max="4" width="10" style="266" customWidth="1"/>
    <col min="5" max="5" width="13.5703125" style="266" customWidth="1"/>
    <col min="6" max="6" width="10.5703125" style="266" customWidth="1"/>
    <col min="7" max="7" width="8.42578125" style="266" customWidth="1"/>
    <col min="8" max="9" width="7.42578125" style="266" customWidth="1"/>
    <col min="10" max="10" width="15.42578125" style="266" customWidth="1"/>
    <col min="11" max="11" width="10.5703125" style="266" customWidth="1"/>
    <col min="12" max="12" width="9.140625" style="266" customWidth="1"/>
    <col min="13" max="13" width="8.42578125" style="266" customWidth="1"/>
    <col min="14" max="14" width="11.5703125" style="266" customWidth="1"/>
    <col min="15" max="15" width="0" style="266" hidden="1" customWidth="1"/>
    <col min="16" max="16384" width="11.5703125" style="266" hidden="1"/>
  </cols>
  <sheetData>
    <row r="1" spans="2:15"/>
    <row r="2" spans="2:15">
      <c r="B2" s="267" t="s">
        <v>417</v>
      </c>
      <c r="C2" s="268"/>
      <c r="D2" s="268"/>
      <c r="E2" s="268"/>
      <c r="F2" s="268"/>
      <c r="G2" s="268"/>
      <c r="H2" s="268"/>
      <c r="I2" s="268"/>
      <c r="J2" s="268"/>
      <c r="K2" s="268"/>
      <c r="L2" s="268"/>
      <c r="M2" s="268"/>
    </row>
    <row r="3" spans="2:15" ht="12.75" customHeight="1">
      <c r="B3" s="267"/>
      <c r="C3" s="268"/>
      <c r="D3" s="268"/>
      <c r="E3" s="268"/>
      <c r="F3" s="268"/>
      <c r="G3" s="268"/>
      <c r="H3" s="268"/>
      <c r="I3" s="268"/>
      <c r="J3" s="268"/>
      <c r="K3" s="268"/>
      <c r="L3" s="268"/>
      <c r="M3" s="268"/>
    </row>
    <row r="4" spans="2:15" ht="18.75" customHeight="1">
      <c r="B4" s="800" t="s">
        <v>418</v>
      </c>
      <c r="C4" s="801" t="s">
        <v>419</v>
      </c>
      <c r="D4" s="800" t="s">
        <v>420</v>
      </c>
      <c r="E4" s="800" t="s">
        <v>421</v>
      </c>
      <c r="F4" s="800"/>
      <c r="G4" s="802" t="s">
        <v>422</v>
      </c>
      <c r="H4" s="802" t="s">
        <v>423</v>
      </c>
      <c r="I4" s="802" t="s">
        <v>424</v>
      </c>
      <c r="J4" s="802" t="s">
        <v>425</v>
      </c>
      <c r="K4" s="802" t="s">
        <v>426</v>
      </c>
      <c r="L4" s="802" t="s">
        <v>277</v>
      </c>
      <c r="M4" s="802" t="s">
        <v>427</v>
      </c>
    </row>
    <row r="5" spans="2:15" ht="9.6" customHeight="1">
      <c r="B5" s="800"/>
      <c r="C5" s="801"/>
      <c r="D5" s="794"/>
      <c r="E5" s="442">
        <v>45657</v>
      </c>
      <c r="F5" s="442">
        <v>45291</v>
      </c>
      <c r="G5" s="802"/>
      <c r="H5" s="802"/>
      <c r="I5" s="802"/>
      <c r="J5" s="802"/>
      <c r="K5" s="802"/>
      <c r="L5" s="802"/>
      <c r="M5" s="802"/>
    </row>
    <row r="6" spans="2:15" ht="14.25" customHeight="1">
      <c r="B6" s="800"/>
      <c r="C6" s="801"/>
      <c r="D6" s="269">
        <v>45473</v>
      </c>
      <c r="E6" s="270" t="s">
        <v>4</v>
      </c>
      <c r="F6" s="270" t="s">
        <v>4</v>
      </c>
      <c r="G6" s="802"/>
      <c r="H6" s="802"/>
      <c r="I6" s="802"/>
      <c r="J6" s="802"/>
      <c r="K6" s="802"/>
      <c r="L6" s="802"/>
      <c r="M6" s="802"/>
    </row>
    <row r="7" spans="2:15">
      <c r="B7" s="481" t="s">
        <v>253</v>
      </c>
      <c r="C7" s="481" t="s">
        <v>390</v>
      </c>
      <c r="D7" s="482">
        <v>396696</v>
      </c>
      <c r="E7" s="482">
        <v>15415803</v>
      </c>
      <c r="F7" s="482">
        <v>20589010</v>
      </c>
      <c r="G7" s="483">
        <v>2.2913923678965213E-2</v>
      </c>
      <c r="H7" s="484">
        <v>2.1818143612078268E-2</v>
      </c>
      <c r="I7" s="481" t="s">
        <v>284</v>
      </c>
      <c r="J7" s="485" t="s">
        <v>283</v>
      </c>
      <c r="K7" s="486" t="s">
        <v>428</v>
      </c>
      <c r="L7" s="487" t="s">
        <v>429</v>
      </c>
      <c r="M7" s="481" t="s">
        <v>430</v>
      </c>
      <c r="N7" s="271"/>
      <c r="O7" s="271"/>
    </row>
    <row r="8" spans="2:15">
      <c r="B8" s="481" t="s">
        <v>253</v>
      </c>
      <c r="C8" s="481" t="s">
        <v>390</v>
      </c>
      <c r="D8" s="482">
        <v>66608</v>
      </c>
      <c r="E8" s="482">
        <v>2585586</v>
      </c>
      <c r="F8" s="482">
        <v>3918875</v>
      </c>
      <c r="G8" s="483">
        <v>2.1664480272486478E-2</v>
      </c>
      <c r="H8" s="484">
        <v>2.0661855123338724E-2</v>
      </c>
      <c r="I8" s="481" t="s">
        <v>284</v>
      </c>
      <c r="J8" s="485" t="s">
        <v>431</v>
      </c>
      <c r="K8" s="486" t="s">
        <v>432</v>
      </c>
      <c r="L8" s="487" t="s">
        <v>429</v>
      </c>
      <c r="M8" s="481" t="s">
        <v>430</v>
      </c>
      <c r="N8" s="271"/>
      <c r="O8" s="271"/>
    </row>
    <row r="9" spans="2:15">
      <c r="B9" s="481" t="s">
        <v>253</v>
      </c>
      <c r="C9" s="481" t="s">
        <v>390</v>
      </c>
      <c r="D9" s="482">
        <v>82066</v>
      </c>
      <c r="E9" s="482">
        <v>3187305</v>
      </c>
      <c r="F9" s="482">
        <v>3066094</v>
      </c>
      <c r="G9" s="483">
        <v>2.1392389100949996E-2</v>
      </c>
      <c r="H9" s="484">
        <v>2.0704587127594796E-2</v>
      </c>
      <c r="I9" s="481" t="s">
        <v>284</v>
      </c>
      <c r="J9" s="485" t="s">
        <v>293</v>
      </c>
      <c r="K9" s="486" t="s">
        <v>433</v>
      </c>
      <c r="L9" s="487" t="s">
        <v>429</v>
      </c>
      <c r="M9" s="481" t="s">
        <v>430</v>
      </c>
      <c r="N9" s="271"/>
      <c r="O9" s="271"/>
    </row>
    <row r="10" spans="2:15" ht="9" hidden="1" customHeight="1" thickBot="1">
      <c r="B10" s="443"/>
      <c r="C10" s="443"/>
      <c r="D10" s="444"/>
      <c r="E10" s="444"/>
      <c r="F10" s="444"/>
      <c r="G10" s="445"/>
      <c r="H10" s="446"/>
      <c r="I10" s="443"/>
      <c r="J10" s="447"/>
      <c r="K10" s="448"/>
      <c r="L10" s="449"/>
      <c r="M10" s="443"/>
      <c r="O10" s="271">
        <v>0</v>
      </c>
    </row>
    <row r="11" spans="2:15">
      <c r="B11" s="450"/>
      <c r="C11" s="451"/>
      <c r="D11" s="452">
        <v>545370</v>
      </c>
      <c r="E11" s="452">
        <v>21188694</v>
      </c>
      <c r="F11" s="452">
        <v>27573979</v>
      </c>
      <c r="G11" s="452"/>
      <c r="H11" s="453"/>
      <c r="I11" s="454"/>
      <c r="J11" s="454"/>
      <c r="K11" s="454"/>
      <c r="L11" s="454"/>
      <c r="M11" s="454"/>
    </row>
    <row r="12" spans="2:15">
      <c r="B12" s="265"/>
      <c r="C12" s="265"/>
      <c r="D12" s="265"/>
      <c r="E12" s="265"/>
      <c r="F12" s="265"/>
      <c r="G12" s="265"/>
      <c r="H12" s="265"/>
      <c r="I12" s="265"/>
      <c r="J12" s="265"/>
      <c r="K12" s="265"/>
      <c r="L12" s="265"/>
      <c r="M12" s="265"/>
    </row>
    <row r="13" spans="2:15">
      <c r="B13" s="272"/>
      <c r="C13" s="272"/>
      <c r="D13" s="272"/>
      <c r="E13" s="273">
        <v>0</v>
      </c>
      <c r="F13" s="272"/>
      <c r="G13" s="272"/>
      <c r="H13" s="272"/>
      <c r="I13" s="272"/>
      <c r="J13" s="272"/>
      <c r="K13" s="272"/>
      <c r="L13" s="272"/>
      <c r="M13" s="272"/>
    </row>
    <row r="14" spans="2:15">
      <c r="B14" s="265"/>
      <c r="C14" s="265"/>
      <c r="D14" s="265"/>
      <c r="E14" s="274"/>
      <c r="F14" s="265"/>
      <c r="G14" s="265"/>
      <c r="H14" s="265"/>
      <c r="I14" s="265"/>
      <c r="J14" s="265"/>
      <c r="K14" s="265"/>
      <c r="L14" s="265"/>
      <c r="M14" s="265"/>
    </row>
    <row r="15" spans="2:15">
      <c r="B15" s="268" t="s">
        <v>434</v>
      </c>
      <c r="C15" s="268"/>
      <c r="D15" s="268"/>
      <c r="E15" s="268"/>
      <c r="F15" s="268"/>
      <c r="G15" s="268"/>
      <c r="H15" s="268"/>
      <c r="I15" s="268"/>
      <c r="J15" s="268"/>
      <c r="K15" s="268"/>
      <c r="L15" s="268"/>
      <c r="M15" s="268"/>
    </row>
    <row r="16" spans="2:15"/>
    <row r="17" spans="2:13" ht="9.6" customHeight="1">
      <c r="B17" s="794" t="s">
        <v>418</v>
      </c>
      <c r="C17" s="797" t="s">
        <v>419</v>
      </c>
      <c r="D17" s="794" t="s">
        <v>420</v>
      </c>
      <c r="E17" s="800" t="s">
        <v>421</v>
      </c>
      <c r="F17" s="800"/>
      <c r="G17" s="794" t="s">
        <v>435</v>
      </c>
      <c r="H17" s="794" t="s">
        <v>422</v>
      </c>
      <c r="I17" s="794" t="s">
        <v>423</v>
      </c>
      <c r="J17" s="794" t="s">
        <v>425</v>
      </c>
      <c r="K17" s="794" t="s">
        <v>426</v>
      </c>
      <c r="L17" s="794" t="s">
        <v>277</v>
      </c>
      <c r="M17" s="794" t="s">
        <v>427</v>
      </c>
    </row>
    <row r="18" spans="2:13">
      <c r="B18" s="795"/>
      <c r="C18" s="798"/>
      <c r="D18" s="795"/>
      <c r="E18" s="275">
        <f>+E5</f>
        <v>45657</v>
      </c>
      <c r="F18" s="455">
        <f>+F5</f>
        <v>45291</v>
      </c>
      <c r="G18" s="795"/>
      <c r="H18" s="795"/>
      <c r="I18" s="795"/>
      <c r="J18" s="795"/>
      <c r="K18" s="795"/>
      <c r="L18" s="795"/>
      <c r="M18" s="795"/>
    </row>
    <row r="19" spans="2:13">
      <c r="B19" s="796"/>
      <c r="C19" s="799"/>
      <c r="D19" s="269">
        <f>+D6</f>
        <v>45473</v>
      </c>
      <c r="E19" s="270" t="s">
        <v>4</v>
      </c>
      <c r="F19" s="270" t="s">
        <v>4</v>
      </c>
      <c r="G19" s="796"/>
      <c r="H19" s="796"/>
      <c r="I19" s="796"/>
      <c r="J19" s="796"/>
      <c r="K19" s="796"/>
      <c r="L19" s="796"/>
      <c r="M19" s="796"/>
    </row>
    <row r="20" spans="2:13">
      <c r="B20" s="481" t="s">
        <v>253</v>
      </c>
      <c r="C20" s="481" t="s">
        <v>390</v>
      </c>
      <c r="D20" s="482">
        <v>2935688</v>
      </c>
      <c r="E20" s="482">
        <v>113471069</v>
      </c>
      <c r="F20" s="482">
        <v>120389286</v>
      </c>
      <c r="G20" s="488">
        <v>51121</v>
      </c>
      <c r="H20" s="484">
        <v>2.4845065690449773E-2</v>
      </c>
      <c r="I20" s="484">
        <v>2.3760323748059295E-2</v>
      </c>
      <c r="J20" s="485" t="s">
        <v>283</v>
      </c>
      <c r="K20" s="486" t="s">
        <v>428</v>
      </c>
      <c r="L20" s="487" t="s">
        <v>429</v>
      </c>
      <c r="M20" s="481" t="s">
        <v>430</v>
      </c>
    </row>
    <row r="21" spans="2:13">
      <c r="B21" s="481" t="s">
        <v>253</v>
      </c>
      <c r="C21" s="481" t="s">
        <v>390</v>
      </c>
      <c r="D21" s="482">
        <v>493574</v>
      </c>
      <c r="E21" s="482">
        <v>19082171</v>
      </c>
      <c r="F21" s="482">
        <v>20229845</v>
      </c>
      <c r="G21" s="488">
        <v>51121</v>
      </c>
      <c r="H21" s="484">
        <v>2.5774707201749764E-2</v>
      </c>
      <c r="I21" s="484">
        <v>2.4454321855994898E-2</v>
      </c>
      <c r="J21" s="485" t="s">
        <v>431</v>
      </c>
      <c r="K21" s="486" t="s">
        <v>432</v>
      </c>
      <c r="L21" s="487" t="s">
        <v>429</v>
      </c>
      <c r="M21" s="481" t="s">
        <v>430</v>
      </c>
    </row>
    <row r="22" spans="2:13">
      <c r="B22" s="481" t="s">
        <v>253</v>
      </c>
      <c r="C22" s="481" t="s">
        <v>390</v>
      </c>
      <c r="D22" s="482">
        <v>317803</v>
      </c>
      <c r="E22" s="482">
        <v>12281712</v>
      </c>
      <c r="F22" s="482">
        <v>14410757</v>
      </c>
      <c r="G22" s="488">
        <v>50192</v>
      </c>
      <c r="H22" s="484">
        <v>2.3959546332569172E-2</v>
      </c>
      <c r="I22" s="484">
        <v>2.2957577249617774E-2</v>
      </c>
      <c r="J22" s="485" t="s">
        <v>293</v>
      </c>
      <c r="K22" s="486" t="s">
        <v>433</v>
      </c>
      <c r="L22" s="487" t="s">
        <v>429</v>
      </c>
      <c r="M22" s="481" t="s">
        <v>430</v>
      </c>
    </row>
    <row r="23" spans="2:13" ht="0.6" hidden="1" customHeight="1">
      <c r="B23" s="276"/>
      <c r="C23" s="276"/>
      <c r="D23" s="277"/>
      <c r="E23" s="277"/>
      <c r="F23" s="277"/>
      <c r="G23" s="278"/>
      <c r="H23" s="278"/>
      <c r="I23" s="276"/>
      <c r="J23" s="279"/>
      <c r="K23" s="280"/>
      <c r="L23" s="281"/>
      <c r="M23" s="276"/>
    </row>
    <row r="24" spans="2:13">
      <c r="B24" s="450"/>
      <c r="C24" s="451"/>
      <c r="D24" s="452">
        <f>+SUM(D20:D23)</f>
        <v>3747065</v>
      </c>
      <c r="E24" s="452">
        <f>+SUM(E20:E23)</f>
        <v>144834952</v>
      </c>
      <c r="F24" s="452">
        <f>+SUM(F20:F23)</f>
        <v>155029888</v>
      </c>
      <c r="G24" s="452"/>
      <c r="H24" s="453"/>
      <c r="I24" s="454"/>
      <c r="J24" s="454"/>
      <c r="K24" s="454"/>
      <c r="L24" s="454"/>
      <c r="M24" s="454"/>
    </row>
    <row r="25" spans="2:13">
      <c r="B25" s="265"/>
      <c r="C25" s="265"/>
      <c r="D25" s="265"/>
      <c r="E25" s="282"/>
      <c r="F25" s="265"/>
      <c r="G25" s="265"/>
      <c r="H25" s="265"/>
      <c r="I25" s="265"/>
      <c r="J25" s="265"/>
      <c r="K25" s="265"/>
      <c r="L25" s="265"/>
      <c r="M25" s="265"/>
    </row>
  </sheetData>
  <mergeCells count="22">
    <mergeCell ref="J4:J6"/>
    <mergeCell ref="K4:K6"/>
    <mergeCell ref="L4:L6"/>
    <mergeCell ref="M4:M6"/>
    <mergeCell ref="I4:I6"/>
    <mergeCell ref="B4:B6"/>
    <mergeCell ref="C4:C6"/>
    <mergeCell ref="D4:D5"/>
    <mergeCell ref="E4:F4"/>
    <mergeCell ref="H4:H6"/>
    <mergeCell ref="G4:G6"/>
    <mergeCell ref="B17:B19"/>
    <mergeCell ref="C17:C19"/>
    <mergeCell ref="D17:D18"/>
    <mergeCell ref="E17:F17"/>
    <mergeCell ref="G17:G19"/>
    <mergeCell ref="M17:M19"/>
    <mergeCell ref="H17:H19"/>
    <mergeCell ref="I17:I19"/>
    <mergeCell ref="J17:J19"/>
    <mergeCell ref="K17:K19"/>
    <mergeCell ref="L17:L1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8">
    <tabColor theme="9" tint="-0.249977111117893"/>
  </sheetPr>
  <dimension ref="A1:M74"/>
  <sheetViews>
    <sheetView showGridLines="0" topLeftCell="A63" workbookViewId="0">
      <selection activeCell="M32" sqref="A31:M32"/>
    </sheetView>
  </sheetViews>
  <sheetFormatPr defaultColWidth="0" defaultRowHeight="12" zeroHeight="1" outlineLevelRow="1"/>
  <cols>
    <col min="1" max="2" width="11.5703125" style="8" customWidth="1"/>
    <col min="3" max="3" width="14.5703125" style="8" customWidth="1"/>
    <col min="4" max="4" width="11.5703125" style="8" customWidth="1"/>
    <col min="5" max="5" width="16.42578125" style="8" customWidth="1"/>
    <col min="6" max="7" width="11.5703125" style="8" customWidth="1"/>
    <col min="8" max="9" width="12.42578125" style="8" bestFit="1" customWidth="1"/>
    <col min="10" max="13" width="11.5703125" style="8" customWidth="1"/>
    <col min="14" max="16384" width="11.5703125" style="8" hidden="1"/>
  </cols>
  <sheetData>
    <row r="1" spans="1:12"/>
    <row r="2" spans="1:12">
      <c r="A2" s="283"/>
      <c r="B2" s="284" t="s">
        <v>268</v>
      </c>
      <c r="C2" s="285"/>
      <c r="D2" s="283"/>
      <c r="E2" s="283"/>
      <c r="F2" s="283"/>
      <c r="G2" s="283"/>
      <c r="H2" s="283"/>
      <c r="I2" s="283"/>
      <c r="J2" s="283"/>
      <c r="K2" s="283"/>
      <c r="L2" s="283"/>
    </row>
    <row r="3" spans="1:12">
      <c r="A3" s="283"/>
      <c r="B3" s="286"/>
      <c r="C3" s="283"/>
      <c r="D3" s="283"/>
      <c r="E3" s="283"/>
      <c r="F3" s="283"/>
      <c r="G3" s="283"/>
      <c r="H3" s="283"/>
      <c r="I3" s="283"/>
      <c r="J3" s="283"/>
      <c r="K3" s="283"/>
      <c r="L3" s="283"/>
    </row>
    <row r="4" spans="1:12">
      <c r="A4" s="283"/>
      <c r="B4" s="803" t="s">
        <v>436</v>
      </c>
      <c r="C4" s="804"/>
      <c r="D4" s="804"/>
      <c r="E4" s="804"/>
      <c r="F4" s="804"/>
      <c r="G4" s="804"/>
      <c r="H4" s="804"/>
      <c r="I4" s="804"/>
      <c r="J4" s="804"/>
      <c r="K4" s="804"/>
      <c r="L4" s="805"/>
    </row>
    <row r="5" spans="1:12">
      <c r="A5" s="283"/>
      <c r="B5" s="806" t="s">
        <v>437</v>
      </c>
      <c r="C5" s="806" t="s">
        <v>438</v>
      </c>
      <c r="D5" s="806" t="s">
        <v>439</v>
      </c>
      <c r="E5" s="806" t="s">
        <v>440</v>
      </c>
      <c r="F5" s="806" t="s">
        <v>441</v>
      </c>
      <c r="G5" s="809" t="s">
        <v>275</v>
      </c>
      <c r="H5" s="809"/>
      <c r="I5" s="809"/>
      <c r="J5" s="806" t="s">
        <v>277</v>
      </c>
      <c r="K5" s="806" t="s">
        <v>442</v>
      </c>
      <c r="L5" s="806" t="s">
        <v>279</v>
      </c>
    </row>
    <row r="6" spans="1:12" ht="36">
      <c r="A6" s="283"/>
      <c r="B6" s="807"/>
      <c r="C6" s="807"/>
      <c r="D6" s="807"/>
      <c r="E6" s="807"/>
      <c r="F6" s="807"/>
      <c r="G6" s="287" t="s">
        <v>247</v>
      </c>
      <c r="H6" s="287" t="s">
        <v>280</v>
      </c>
      <c r="I6" s="287" t="s">
        <v>276</v>
      </c>
      <c r="J6" s="807"/>
      <c r="K6" s="807"/>
      <c r="L6" s="807"/>
    </row>
    <row r="7" spans="1:12">
      <c r="A7" s="283"/>
      <c r="B7" s="808"/>
      <c r="C7" s="808"/>
      <c r="D7" s="808"/>
      <c r="E7" s="808"/>
      <c r="F7" s="808"/>
      <c r="G7" s="289" t="s">
        <v>4</v>
      </c>
      <c r="H7" s="289" t="s">
        <v>4</v>
      </c>
      <c r="I7" s="289" t="s">
        <v>4</v>
      </c>
      <c r="J7" s="808"/>
      <c r="K7" s="289" t="s">
        <v>281</v>
      </c>
      <c r="L7" s="289" t="s">
        <v>281</v>
      </c>
    </row>
    <row r="8" spans="1:12">
      <c r="A8" s="283">
        <v>1</v>
      </c>
      <c r="B8" s="457" t="s">
        <v>428</v>
      </c>
      <c r="C8" s="457" t="s">
        <v>283</v>
      </c>
      <c r="D8" s="517" t="s">
        <v>284</v>
      </c>
      <c r="E8" s="516" t="s">
        <v>443</v>
      </c>
      <c r="F8" s="517" t="s">
        <v>378</v>
      </c>
      <c r="G8" s="518">
        <v>0</v>
      </c>
      <c r="H8" s="518">
        <v>4437369</v>
      </c>
      <c r="I8" s="518">
        <v>4437369</v>
      </c>
      <c r="J8" s="519" t="s">
        <v>444</v>
      </c>
      <c r="K8" s="520">
        <v>5.6400000000000006E-2</v>
      </c>
      <c r="L8" s="520">
        <v>5.6400000000000006E-2</v>
      </c>
    </row>
    <row r="9" spans="1:12">
      <c r="A9" s="283">
        <v>2</v>
      </c>
      <c r="B9" s="457" t="s">
        <v>428</v>
      </c>
      <c r="C9" s="457" t="s">
        <v>283</v>
      </c>
      <c r="D9" s="517" t="s">
        <v>284</v>
      </c>
      <c r="E9" s="516" t="s">
        <v>445</v>
      </c>
      <c r="F9" s="517" t="s">
        <v>378</v>
      </c>
      <c r="G9" s="518">
        <v>0</v>
      </c>
      <c r="H9" s="518">
        <v>224324</v>
      </c>
      <c r="I9" s="518">
        <v>224324</v>
      </c>
      <c r="J9" s="519" t="s">
        <v>429</v>
      </c>
      <c r="K9" s="520">
        <v>6.4291841235596572E-2</v>
      </c>
      <c r="L9" s="520">
        <v>6.3199999999999992E-2</v>
      </c>
    </row>
    <row r="10" spans="1:12" hidden="1">
      <c r="A10" s="283">
        <v>3</v>
      </c>
      <c r="B10" s="457" t="s">
        <v>428</v>
      </c>
      <c r="C10" s="457" t="s">
        <v>283</v>
      </c>
      <c r="D10" s="517" t="s">
        <v>284</v>
      </c>
      <c r="E10" s="516" t="s">
        <v>443</v>
      </c>
      <c r="F10" s="517" t="s">
        <v>378</v>
      </c>
      <c r="G10" s="518">
        <v>0</v>
      </c>
      <c r="H10" s="518">
        <v>0</v>
      </c>
      <c r="I10" s="518">
        <v>0</v>
      </c>
      <c r="J10" s="519"/>
      <c r="K10" s="520"/>
      <c r="L10" s="520"/>
    </row>
    <row r="11" spans="1:12">
      <c r="A11" s="283">
        <v>4</v>
      </c>
      <c r="B11" s="457" t="s">
        <v>428</v>
      </c>
      <c r="C11" s="457" t="s">
        <v>283</v>
      </c>
      <c r="D11" s="517" t="s">
        <v>284</v>
      </c>
      <c r="E11" s="516" t="s">
        <v>446</v>
      </c>
      <c r="F11" s="517" t="s">
        <v>378</v>
      </c>
      <c r="G11" s="518">
        <v>658419</v>
      </c>
      <c r="H11" s="518">
        <v>32800000</v>
      </c>
      <c r="I11" s="518">
        <v>33458419</v>
      </c>
      <c r="J11" s="519" t="s">
        <v>429</v>
      </c>
      <c r="K11" s="520">
        <v>6.1789555996478285E-2</v>
      </c>
      <c r="L11" s="520">
        <v>6.0600000000000001E-2</v>
      </c>
    </row>
    <row r="12" spans="1:12">
      <c r="A12" s="283">
        <v>5</v>
      </c>
      <c r="B12" s="457" t="s">
        <v>428</v>
      </c>
      <c r="C12" s="457" t="s">
        <v>283</v>
      </c>
      <c r="D12" s="517" t="s">
        <v>284</v>
      </c>
      <c r="E12" s="516" t="s">
        <v>447</v>
      </c>
      <c r="F12" s="517" t="s">
        <v>378</v>
      </c>
      <c r="G12" s="518">
        <v>0</v>
      </c>
      <c r="H12" s="518">
        <v>30249683</v>
      </c>
      <c r="I12" s="518">
        <v>30249683</v>
      </c>
      <c r="J12" s="519" t="s">
        <v>429</v>
      </c>
      <c r="K12" s="520">
        <v>5.9769414939137899E-2</v>
      </c>
      <c r="L12" s="520">
        <v>5.8299999999999998E-2</v>
      </c>
    </row>
    <row r="13" spans="1:12">
      <c r="A13" s="283">
        <v>6</v>
      </c>
      <c r="B13" s="457" t="s">
        <v>428</v>
      </c>
      <c r="C13" s="457" t="s">
        <v>283</v>
      </c>
      <c r="D13" s="517" t="s">
        <v>284</v>
      </c>
      <c r="E13" s="516" t="s">
        <v>448</v>
      </c>
      <c r="F13" s="517" t="s">
        <v>378</v>
      </c>
      <c r="G13" s="518">
        <v>942000</v>
      </c>
      <c r="H13" s="518">
        <v>0</v>
      </c>
      <c r="I13" s="518">
        <v>942000</v>
      </c>
      <c r="J13" s="519" t="s">
        <v>444</v>
      </c>
      <c r="K13" s="520">
        <v>9.047453793830007E-2</v>
      </c>
      <c r="L13" s="520">
        <v>8.7999999999999995E-2</v>
      </c>
    </row>
    <row r="14" spans="1:12">
      <c r="A14" s="283">
        <v>7</v>
      </c>
      <c r="B14" s="457" t="s">
        <v>428</v>
      </c>
      <c r="C14" s="457" t="s">
        <v>283</v>
      </c>
      <c r="D14" s="517" t="s">
        <v>284</v>
      </c>
      <c r="E14" s="516" t="s">
        <v>449</v>
      </c>
      <c r="F14" s="517" t="s">
        <v>378</v>
      </c>
      <c r="G14" s="518">
        <v>0</v>
      </c>
      <c r="H14" s="518">
        <v>224486</v>
      </c>
      <c r="I14" s="518">
        <v>224486</v>
      </c>
      <c r="J14" s="519" t="s">
        <v>444</v>
      </c>
      <c r="K14" s="520">
        <v>7.7088835044103465E-2</v>
      </c>
      <c r="L14" s="520">
        <v>6.2600000000000003E-2</v>
      </c>
    </row>
    <row r="15" spans="1:12">
      <c r="A15" s="283">
        <v>8</v>
      </c>
      <c r="B15" s="457" t="s">
        <v>450</v>
      </c>
      <c r="C15" s="457" t="s">
        <v>290</v>
      </c>
      <c r="D15" s="517" t="s">
        <v>284</v>
      </c>
      <c r="E15" s="516" t="s">
        <v>447</v>
      </c>
      <c r="F15" s="517" t="s">
        <v>378</v>
      </c>
      <c r="G15" s="518">
        <v>0</v>
      </c>
      <c r="H15" s="518">
        <v>10077350</v>
      </c>
      <c r="I15" s="518">
        <v>10077350</v>
      </c>
      <c r="J15" s="519" t="s">
        <v>444</v>
      </c>
      <c r="K15" s="520">
        <v>6.6299999999999998E-2</v>
      </c>
      <c r="L15" s="520">
        <v>6.6299999999999998E-2</v>
      </c>
    </row>
    <row r="16" spans="1:12">
      <c r="A16" s="283"/>
      <c r="B16" s="303" t="s">
        <v>276</v>
      </c>
      <c r="C16" s="303"/>
      <c r="D16" s="303"/>
      <c r="E16" s="303"/>
      <c r="F16" s="303"/>
      <c r="G16" s="304">
        <v>1600419</v>
      </c>
      <c r="H16" s="304">
        <v>78013212</v>
      </c>
      <c r="I16" s="304">
        <v>79613631</v>
      </c>
      <c r="J16" s="303"/>
      <c r="K16" s="303"/>
      <c r="L16" s="303"/>
    </row>
    <row r="17" spans="1:12"/>
    <row r="18" spans="1:12">
      <c r="A18" s="283"/>
      <c r="B18" s="803" t="s">
        <v>451</v>
      </c>
      <c r="C18" s="804"/>
      <c r="D18" s="804"/>
      <c r="E18" s="804"/>
      <c r="F18" s="804"/>
      <c r="G18" s="804"/>
      <c r="H18" s="804"/>
      <c r="I18" s="804"/>
      <c r="J18" s="804"/>
      <c r="K18" s="804"/>
      <c r="L18" s="805"/>
    </row>
    <row r="19" spans="1:12" ht="12" customHeight="1">
      <c r="A19" s="283"/>
      <c r="B19" s="806" t="s">
        <v>437</v>
      </c>
      <c r="C19" s="806" t="s">
        <v>438</v>
      </c>
      <c r="D19" s="806" t="s">
        <v>439</v>
      </c>
      <c r="E19" s="806" t="s">
        <v>440</v>
      </c>
      <c r="F19" s="806" t="s">
        <v>441</v>
      </c>
      <c r="G19" s="809" t="s">
        <v>275</v>
      </c>
      <c r="H19" s="809"/>
      <c r="I19" s="809"/>
      <c r="J19" s="806" t="s">
        <v>277</v>
      </c>
      <c r="K19" s="806" t="s">
        <v>442</v>
      </c>
      <c r="L19" s="806" t="s">
        <v>279</v>
      </c>
    </row>
    <row r="20" spans="1:12" ht="36">
      <c r="A20" s="283"/>
      <c r="B20" s="807"/>
      <c r="C20" s="807"/>
      <c r="D20" s="807"/>
      <c r="E20" s="807"/>
      <c r="F20" s="807"/>
      <c r="G20" s="287" t="s">
        <v>247</v>
      </c>
      <c r="H20" s="287" t="s">
        <v>280</v>
      </c>
      <c r="I20" s="287" t="s">
        <v>276</v>
      </c>
      <c r="J20" s="807"/>
      <c r="K20" s="807"/>
      <c r="L20" s="807"/>
    </row>
    <row r="21" spans="1:12">
      <c r="A21" s="283"/>
      <c r="B21" s="808"/>
      <c r="C21" s="808"/>
      <c r="D21" s="808"/>
      <c r="E21" s="808"/>
      <c r="F21" s="808"/>
      <c r="G21" s="289" t="s">
        <v>4</v>
      </c>
      <c r="H21" s="289" t="s">
        <v>4</v>
      </c>
      <c r="I21" s="289" t="s">
        <v>4</v>
      </c>
      <c r="J21" s="808"/>
      <c r="K21" s="289" t="s">
        <v>281</v>
      </c>
      <c r="L21" s="289" t="s">
        <v>281</v>
      </c>
    </row>
    <row r="22" spans="1:12">
      <c r="A22" s="283">
        <v>1</v>
      </c>
      <c r="B22" s="457" t="s">
        <v>428</v>
      </c>
      <c r="C22" s="457" t="s">
        <v>283</v>
      </c>
      <c r="D22" s="517" t="s">
        <v>284</v>
      </c>
      <c r="E22" s="516" t="s">
        <v>443</v>
      </c>
      <c r="F22" s="517" t="s">
        <v>378</v>
      </c>
      <c r="G22" s="518">
        <v>0</v>
      </c>
      <c r="H22" s="518">
        <v>4437369</v>
      </c>
      <c r="I22" s="518">
        <v>4437369</v>
      </c>
      <c r="J22" s="519" t="s">
        <v>444</v>
      </c>
      <c r="K22" s="520">
        <v>5.6400000000000006E-2</v>
      </c>
      <c r="L22" s="520">
        <v>5.6400000000000006E-2</v>
      </c>
    </row>
    <row r="23" spans="1:12">
      <c r="A23" s="283">
        <v>2</v>
      </c>
      <c r="B23" s="457" t="s">
        <v>428</v>
      </c>
      <c r="C23" s="457" t="s">
        <v>283</v>
      </c>
      <c r="D23" s="517" t="s">
        <v>284</v>
      </c>
      <c r="E23" s="516" t="s">
        <v>445</v>
      </c>
      <c r="F23" s="517" t="s">
        <v>378</v>
      </c>
      <c r="G23" s="518">
        <v>0</v>
      </c>
      <c r="H23" s="518">
        <v>240194</v>
      </c>
      <c r="I23" s="518">
        <v>240194</v>
      </c>
      <c r="J23" s="519" t="s">
        <v>429</v>
      </c>
      <c r="K23" s="520">
        <v>6.4291841235596572E-2</v>
      </c>
      <c r="L23" s="520">
        <v>6.3199999999999992E-2</v>
      </c>
    </row>
    <row r="24" spans="1:12">
      <c r="A24" s="283">
        <v>3</v>
      </c>
      <c r="B24" s="457" t="s">
        <v>428</v>
      </c>
      <c r="C24" s="457" t="s">
        <v>283</v>
      </c>
      <c r="D24" s="517" t="s">
        <v>284</v>
      </c>
      <c r="E24" s="516" t="s">
        <v>443</v>
      </c>
      <c r="F24" s="517" t="s">
        <v>378</v>
      </c>
      <c r="G24" s="518">
        <v>0</v>
      </c>
      <c r="H24" s="518">
        <v>0</v>
      </c>
      <c r="I24" s="518">
        <v>0</v>
      </c>
      <c r="J24" s="519"/>
      <c r="K24" s="520"/>
      <c r="L24" s="520"/>
    </row>
    <row r="25" spans="1:12">
      <c r="A25" s="283">
        <v>4</v>
      </c>
      <c r="B25" s="457" t="s">
        <v>428</v>
      </c>
      <c r="C25" s="457" t="s">
        <v>283</v>
      </c>
      <c r="D25" s="517" t="s">
        <v>284</v>
      </c>
      <c r="E25" s="516" t="s">
        <v>446</v>
      </c>
      <c r="F25" s="517" t="s">
        <v>378</v>
      </c>
      <c r="G25" s="518">
        <v>706731</v>
      </c>
      <c r="H25" s="518">
        <v>32800000</v>
      </c>
      <c r="I25" s="518">
        <v>33506731</v>
      </c>
      <c r="J25" s="519" t="s">
        <v>429</v>
      </c>
      <c r="K25" s="520">
        <v>6.1789555996478285E-2</v>
      </c>
      <c r="L25" s="520">
        <v>6.0600000000000001E-2</v>
      </c>
    </row>
    <row r="26" spans="1:12">
      <c r="A26" s="283">
        <v>5</v>
      </c>
      <c r="B26" s="457" t="s">
        <v>428</v>
      </c>
      <c r="C26" s="457" t="s">
        <v>283</v>
      </c>
      <c r="D26" s="517" t="s">
        <v>284</v>
      </c>
      <c r="E26" s="516" t="s">
        <v>447</v>
      </c>
      <c r="F26" s="517" t="s">
        <v>378</v>
      </c>
      <c r="G26" s="518">
        <v>0</v>
      </c>
      <c r="H26" s="518">
        <v>30310933</v>
      </c>
      <c r="I26" s="518">
        <v>30310933</v>
      </c>
      <c r="J26" s="519" t="s">
        <v>429</v>
      </c>
      <c r="K26" s="520">
        <v>5.9769414939137899E-2</v>
      </c>
      <c r="L26" s="520">
        <v>5.8299999999999998E-2</v>
      </c>
    </row>
    <row r="27" spans="1:12">
      <c r="A27" s="283">
        <v>6</v>
      </c>
      <c r="B27" s="457" t="s">
        <v>428</v>
      </c>
      <c r="C27" s="457" t="s">
        <v>283</v>
      </c>
      <c r="D27" s="517" t="s">
        <v>284</v>
      </c>
      <c r="E27" s="516" t="s">
        <v>448</v>
      </c>
      <c r="F27" s="517" t="s">
        <v>378</v>
      </c>
      <c r="G27" s="518">
        <v>990000</v>
      </c>
      <c r="H27" s="518">
        <v>0</v>
      </c>
      <c r="I27" s="518">
        <v>990000</v>
      </c>
      <c r="J27" s="519" t="s">
        <v>444</v>
      </c>
      <c r="K27" s="520">
        <v>9.047453793830007E-2</v>
      </c>
      <c r="L27" s="520">
        <v>8.7999999999999995E-2</v>
      </c>
    </row>
    <row r="28" spans="1:12">
      <c r="A28" s="283">
        <v>7</v>
      </c>
      <c r="B28" s="457" t="s">
        <v>428</v>
      </c>
      <c r="C28" s="457" t="s">
        <v>283</v>
      </c>
      <c r="D28" s="517" t="s">
        <v>284</v>
      </c>
      <c r="E28" s="516" t="s">
        <v>449</v>
      </c>
      <c r="F28" s="517" t="s">
        <v>378</v>
      </c>
      <c r="G28" s="518">
        <v>0</v>
      </c>
      <c r="H28" s="518">
        <v>302567</v>
      </c>
      <c r="I28" s="518">
        <v>302567</v>
      </c>
      <c r="J28" s="519" t="s">
        <v>444</v>
      </c>
      <c r="K28" s="520">
        <v>7.7088835044103465E-2</v>
      </c>
      <c r="L28" s="520">
        <v>6.2600000000000003E-2</v>
      </c>
    </row>
    <row r="29" spans="1:12">
      <c r="A29" s="283">
        <v>8</v>
      </c>
      <c r="B29" s="457" t="s">
        <v>450</v>
      </c>
      <c r="C29" s="457" t="s">
        <v>290</v>
      </c>
      <c r="D29" s="517" t="s">
        <v>284</v>
      </c>
      <c r="E29" s="516" t="s">
        <v>447</v>
      </c>
      <c r="F29" s="517" t="s">
        <v>378</v>
      </c>
      <c r="G29" s="518">
        <v>0</v>
      </c>
      <c r="H29" s="518">
        <v>10077350</v>
      </c>
      <c r="I29" s="518">
        <v>10077350</v>
      </c>
      <c r="J29" s="519" t="s">
        <v>444</v>
      </c>
      <c r="K29" s="520">
        <v>6.6299999999999998E-2</v>
      </c>
      <c r="L29" s="520">
        <v>6.6299999999999998E-2</v>
      </c>
    </row>
    <row r="30" spans="1:12">
      <c r="A30" s="283"/>
      <c r="B30" s="303" t="s">
        <v>276</v>
      </c>
      <c r="C30" s="303"/>
      <c r="D30" s="303"/>
      <c r="E30" s="303"/>
      <c r="F30" s="303"/>
      <c r="G30" s="304">
        <v>1696731</v>
      </c>
      <c r="H30" s="304">
        <v>78168413</v>
      </c>
      <c r="I30" s="304">
        <v>79865144</v>
      </c>
      <c r="J30" s="303"/>
      <c r="K30" s="303"/>
      <c r="L30" s="303"/>
    </row>
    <row r="31" spans="1:12"/>
    <row r="32" spans="1:12"/>
    <row r="33" spans="1:12">
      <c r="A33" s="283"/>
      <c r="B33" s="284" t="s">
        <v>308</v>
      </c>
      <c r="C33" s="283"/>
      <c r="D33" s="283"/>
      <c r="E33" s="283"/>
      <c r="F33" s="283"/>
      <c r="G33" s="283"/>
      <c r="H33" s="283"/>
      <c r="I33" s="283"/>
      <c r="J33" s="283"/>
      <c r="K33" s="283"/>
      <c r="L33" s="283"/>
    </row>
    <row r="34" spans="1:12" ht="12.6" thickBot="1">
      <c r="A34" s="283"/>
      <c r="B34" s="286"/>
      <c r="C34" s="283"/>
      <c r="D34" s="283"/>
      <c r="E34" s="283"/>
      <c r="F34" s="283"/>
      <c r="G34" s="283"/>
      <c r="H34" s="283"/>
      <c r="I34" s="283"/>
      <c r="J34" s="283"/>
      <c r="K34" s="283"/>
      <c r="L34" s="283"/>
    </row>
    <row r="35" spans="1:12">
      <c r="A35" s="283"/>
      <c r="B35" s="810" t="s">
        <v>452</v>
      </c>
      <c r="C35" s="811"/>
      <c r="D35" s="811"/>
      <c r="E35" s="811"/>
      <c r="F35" s="811"/>
      <c r="G35" s="811"/>
      <c r="H35" s="811"/>
      <c r="I35" s="811"/>
      <c r="J35" s="811"/>
      <c r="K35" s="811"/>
      <c r="L35" s="812"/>
    </row>
    <row r="36" spans="1:12">
      <c r="A36" s="283"/>
      <c r="B36" s="813" t="s">
        <v>437</v>
      </c>
      <c r="C36" s="806" t="s">
        <v>438</v>
      </c>
      <c r="D36" s="806" t="s">
        <v>439</v>
      </c>
      <c r="E36" s="806" t="s">
        <v>440</v>
      </c>
      <c r="F36" s="806" t="s">
        <v>441</v>
      </c>
      <c r="G36" s="809" t="s">
        <v>275</v>
      </c>
      <c r="H36" s="809"/>
      <c r="I36" s="809"/>
      <c r="J36" s="806" t="s">
        <v>277</v>
      </c>
      <c r="K36" s="806" t="s">
        <v>442</v>
      </c>
      <c r="L36" s="815" t="s">
        <v>279</v>
      </c>
    </row>
    <row r="37" spans="1:12" ht="36">
      <c r="A37" s="283"/>
      <c r="B37" s="814"/>
      <c r="C37" s="807"/>
      <c r="D37" s="807"/>
      <c r="E37" s="807"/>
      <c r="F37" s="807"/>
      <c r="G37" s="287" t="s">
        <v>247</v>
      </c>
      <c r="H37" s="287" t="s">
        <v>280</v>
      </c>
      <c r="I37" s="287" t="s">
        <v>276</v>
      </c>
      <c r="J37" s="807"/>
      <c r="K37" s="807"/>
      <c r="L37" s="816"/>
    </row>
    <row r="38" spans="1:12">
      <c r="A38" s="283"/>
      <c r="B38" s="814"/>
      <c r="C38" s="807"/>
      <c r="D38" s="807"/>
      <c r="E38" s="807"/>
      <c r="F38" s="807"/>
      <c r="G38" s="290" t="s">
        <v>4</v>
      </c>
      <c r="H38" s="290" t="s">
        <v>4</v>
      </c>
      <c r="I38" s="290" t="s">
        <v>4</v>
      </c>
      <c r="J38" s="807"/>
      <c r="K38" s="290" t="s">
        <v>281</v>
      </c>
      <c r="L38" s="372" t="s">
        <v>281</v>
      </c>
    </row>
    <row r="39" spans="1:12">
      <c r="A39" s="283">
        <v>1</v>
      </c>
      <c r="B39" s="521" t="s">
        <v>428</v>
      </c>
      <c r="C39" s="519" t="s">
        <v>283</v>
      </c>
      <c r="D39" s="521" t="s">
        <v>284</v>
      </c>
      <c r="E39" s="519" t="s">
        <v>443</v>
      </c>
      <c r="F39" s="521" t="s">
        <v>378</v>
      </c>
      <c r="G39" s="522">
        <v>0</v>
      </c>
      <c r="H39" s="522">
        <v>8908389</v>
      </c>
      <c r="I39" s="522">
        <v>8908389</v>
      </c>
      <c r="J39" s="519" t="s">
        <v>444</v>
      </c>
      <c r="K39" s="520">
        <v>8.8300000000000003E-2</v>
      </c>
      <c r="L39" s="520">
        <v>8.8300000000000003E-2</v>
      </c>
    </row>
    <row r="40" spans="1:12">
      <c r="A40" s="283">
        <v>2</v>
      </c>
      <c r="B40" s="521" t="s">
        <v>428</v>
      </c>
      <c r="C40" s="519" t="s">
        <v>283</v>
      </c>
      <c r="D40" s="521" t="s">
        <v>284</v>
      </c>
      <c r="E40" s="519" t="s">
        <v>445</v>
      </c>
      <c r="F40" s="521" t="s">
        <v>378</v>
      </c>
      <c r="G40" s="522">
        <v>0</v>
      </c>
      <c r="H40" s="522">
        <v>362578</v>
      </c>
      <c r="I40" s="522">
        <v>362578</v>
      </c>
      <c r="J40" s="519" t="s">
        <v>429</v>
      </c>
      <c r="K40" s="520">
        <v>0.10325123686237062</v>
      </c>
      <c r="L40" s="520">
        <v>0.10099999999999999</v>
      </c>
    </row>
    <row r="41" spans="1:12">
      <c r="A41" s="283">
        <v>3</v>
      </c>
      <c r="B41" s="521" t="s">
        <v>428</v>
      </c>
      <c r="C41" s="519" t="s">
        <v>283</v>
      </c>
      <c r="D41" s="521" t="s">
        <v>284</v>
      </c>
      <c r="E41" s="519" t="s">
        <v>443</v>
      </c>
      <c r="F41" s="521" t="s">
        <v>378</v>
      </c>
      <c r="G41" s="522">
        <v>105636</v>
      </c>
      <c r="H41" s="522">
        <v>28000000</v>
      </c>
      <c r="I41" s="522">
        <v>28105636</v>
      </c>
      <c r="J41" s="519" t="s">
        <v>429</v>
      </c>
      <c r="K41" s="520">
        <v>1.9600673674656566E-2</v>
      </c>
      <c r="L41" s="520">
        <v>1.9E-2</v>
      </c>
    </row>
    <row r="42" spans="1:12">
      <c r="A42" s="283">
        <v>4</v>
      </c>
      <c r="B42" s="521" t="s">
        <v>428</v>
      </c>
      <c r="C42" s="519" t="s">
        <v>283</v>
      </c>
      <c r="D42" s="521" t="s">
        <v>284</v>
      </c>
      <c r="E42" s="519" t="s">
        <v>453</v>
      </c>
      <c r="F42" s="521" t="s">
        <v>378</v>
      </c>
      <c r="G42" s="522">
        <v>0</v>
      </c>
      <c r="H42" s="522">
        <v>20002333</v>
      </c>
      <c r="I42" s="522">
        <v>20002333</v>
      </c>
      <c r="J42" s="519" t="s">
        <v>429</v>
      </c>
      <c r="K42" s="520">
        <v>2.1000000000000001E-2</v>
      </c>
      <c r="L42" s="520">
        <v>2.1000000000000001E-2</v>
      </c>
    </row>
    <row r="43" spans="1:12">
      <c r="A43" s="283">
        <v>5</v>
      </c>
      <c r="B43" s="521" t="s">
        <v>428</v>
      </c>
      <c r="C43" s="519" t="s">
        <v>283</v>
      </c>
      <c r="D43" s="521" t="s">
        <v>284</v>
      </c>
      <c r="E43" s="519" t="s">
        <v>454</v>
      </c>
      <c r="F43" s="521" t="s">
        <v>378</v>
      </c>
      <c r="G43" s="522">
        <v>113765</v>
      </c>
      <c r="H43" s="522">
        <v>22000000</v>
      </c>
      <c r="I43" s="522">
        <v>22113765</v>
      </c>
      <c r="J43" s="519" t="s">
        <v>429</v>
      </c>
      <c r="K43" s="520">
        <v>1.9E-2</v>
      </c>
      <c r="L43" s="520">
        <v>1.9E-2</v>
      </c>
    </row>
    <row r="44" spans="1:12" hidden="1">
      <c r="A44" s="456">
        <v>6</v>
      </c>
      <c r="B44" s="523" t="s">
        <v>428</v>
      </c>
      <c r="C44" s="524" t="s">
        <v>283</v>
      </c>
      <c r="D44" s="523" t="s">
        <v>284</v>
      </c>
      <c r="E44" s="524" t="s">
        <v>455</v>
      </c>
      <c r="F44" s="523" t="s">
        <v>378</v>
      </c>
      <c r="G44" s="525"/>
      <c r="H44" s="525"/>
      <c r="I44" s="525">
        <v>0</v>
      </c>
      <c r="J44" s="524"/>
      <c r="K44" s="526"/>
      <c r="L44" s="526"/>
    </row>
    <row r="45" spans="1:12">
      <c r="A45" s="283">
        <v>7</v>
      </c>
      <c r="B45" s="521" t="s">
        <v>428</v>
      </c>
      <c r="C45" s="519" t="s">
        <v>283</v>
      </c>
      <c r="D45" s="521" t="s">
        <v>284</v>
      </c>
      <c r="E45" s="519" t="s">
        <v>446</v>
      </c>
      <c r="F45" s="521" t="s">
        <v>378</v>
      </c>
      <c r="G45" s="527">
        <v>1021576</v>
      </c>
      <c r="H45" s="527">
        <v>0</v>
      </c>
      <c r="I45" s="527">
        <v>1021576</v>
      </c>
      <c r="J45" s="519" t="s">
        <v>429</v>
      </c>
      <c r="K45" s="520">
        <v>9.7685809352384023E-2</v>
      </c>
      <c r="L45" s="520">
        <v>9.5299999999999996E-2</v>
      </c>
    </row>
    <row r="46" spans="1:12">
      <c r="A46" s="283">
        <v>8</v>
      </c>
      <c r="B46" s="521" t="s">
        <v>428</v>
      </c>
      <c r="C46" s="519" t="s">
        <v>283</v>
      </c>
      <c r="D46" s="521" t="s">
        <v>284</v>
      </c>
      <c r="E46" s="519" t="s">
        <v>456</v>
      </c>
      <c r="F46" s="521" t="s">
        <v>378</v>
      </c>
      <c r="G46" s="527">
        <v>58897</v>
      </c>
      <c r="H46" s="527">
        <v>25000000</v>
      </c>
      <c r="I46" s="527">
        <v>25058897</v>
      </c>
      <c r="J46" s="519" t="s">
        <v>429</v>
      </c>
      <c r="K46" s="520">
        <v>1.5396290650918854E-2</v>
      </c>
      <c r="L46" s="520">
        <v>1.4999999999999999E-2</v>
      </c>
    </row>
    <row r="47" spans="1:12">
      <c r="A47" s="283">
        <v>9</v>
      </c>
      <c r="B47" s="521" t="s">
        <v>428</v>
      </c>
      <c r="C47" s="519" t="s">
        <v>283</v>
      </c>
      <c r="D47" s="521" t="s">
        <v>284</v>
      </c>
      <c r="E47" s="519" t="s">
        <v>447</v>
      </c>
      <c r="F47" s="521" t="s">
        <v>378</v>
      </c>
      <c r="G47" s="527">
        <v>0</v>
      </c>
      <c r="H47" s="527">
        <v>452350</v>
      </c>
      <c r="I47" s="527">
        <v>452350</v>
      </c>
      <c r="J47" s="519" t="s">
        <v>429</v>
      </c>
      <c r="K47" s="520">
        <v>9.8008018152835774E-2</v>
      </c>
      <c r="L47" s="520">
        <v>9.5200000000000007E-2</v>
      </c>
    </row>
    <row r="48" spans="1:12" outlineLevel="1">
      <c r="A48" s="283">
        <v>10</v>
      </c>
      <c r="B48" s="521" t="s">
        <v>428</v>
      </c>
      <c r="C48" s="519" t="s">
        <v>283</v>
      </c>
      <c r="D48" s="521" t="s">
        <v>284</v>
      </c>
      <c r="E48" s="519" t="s">
        <v>448</v>
      </c>
      <c r="F48" s="521" t="s">
        <v>378</v>
      </c>
      <c r="G48" s="527">
        <v>949333</v>
      </c>
      <c r="H48" s="527">
        <v>0</v>
      </c>
      <c r="I48" s="527">
        <v>949333</v>
      </c>
      <c r="J48" s="519" t="s">
        <v>444</v>
      </c>
      <c r="K48" s="520">
        <v>9.0881019198399304E-2</v>
      </c>
      <c r="L48" s="520">
        <v>8.7999999999999995E-2</v>
      </c>
    </row>
    <row r="49" spans="1:12" hidden="1" outlineLevel="1">
      <c r="A49" s="283">
        <v>11</v>
      </c>
      <c r="B49" s="521" t="s">
        <v>428</v>
      </c>
      <c r="C49" s="519" t="s">
        <v>283</v>
      </c>
      <c r="D49" s="521" t="s">
        <v>284</v>
      </c>
      <c r="E49" s="519" t="s">
        <v>443</v>
      </c>
      <c r="F49" s="521" t="s">
        <v>378</v>
      </c>
      <c r="G49" s="527">
        <v>0</v>
      </c>
      <c r="H49" s="527">
        <v>0</v>
      </c>
      <c r="I49" s="527">
        <v>0</v>
      </c>
      <c r="J49" s="519" t="s">
        <v>429</v>
      </c>
      <c r="K49" s="520">
        <v>0</v>
      </c>
      <c r="L49" s="520">
        <v>0</v>
      </c>
    </row>
    <row r="50" spans="1:12" hidden="1" outlineLevel="1">
      <c r="A50" s="283">
        <v>12</v>
      </c>
      <c r="B50" s="521" t="s">
        <v>428</v>
      </c>
      <c r="C50" s="519" t="s">
        <v>283</v>
      </c>
      <c r="D50" s="521" t="s">
        <v>284</v>
      </c>
      <c r="E50" s="519" t="s">
        <v>445</v>
      </c>
      <c r="F50" s="521" t="s">
        <v>378</v>
      </c>
      <c r="G50" s="527">
        <v>0</v>
      </c>
      <c r="H50" s="527">
        <v>0</v>
      </c>
      <c r="I50" s="527">
        <v>0</v>
      </c>
      <c r="J50" s="519" t="s">
        <v>429</v>
      </c>
      <c r="K50" s="520">
        <v>0</v>
      </c>
      <c r="L50" s="520">
        <v>0</v>
      </c>
    </row>
    <row r="51" spans="1:12" hidden="1" outlineLevel="1">
      <c r="A51" s="283">
        <v>12</v>
      </c>
      <c r="B51" s="521" t="s">
        <v>428</v>
      </c>
      <c r="C51" s="519" t="s">
        <v>283</v>
      </c>
      <c r="D51" s="521" t="s">
        <v>284</v>
      </c>
      <c r="E51" s="519" t="s">
        <v>447</v>
      </c>
      <c r="F51" s="521" t="s">
        <v>378</v>
      </c>
      <c r="G51" s="527">
        <v>0</v>
      </c>
      <c r="H51" s="527">
        <v>0</v>
      </c>
      <c r="I51" s="527">
        <v>0</v>
      </c>
      <c r="J51" s="519" t="s">
        <v>429</v>
      </c>
      <c r="K51" s="520">
        <v>0</v>
      </c>
      <c r="L51" s="520">
        <v>0</v>
      </c>
    </row>
    <row r="52" spans="1:12">
      <c r="A52" s="283">
        <v>13</v>
      </c>
      <c r="B52" s="521" t="s">
        <v>450</v>
      </c>
      <c r="C52" s="519" t="s">
        <v>290</v>
      </c>
      <c r="D52" s="521" t="s">
        <v>284</v>
      </c>
      <c r="E52" s="519" t="s">
        <v>447</v>
      </c>
      <c r="F52" s="521" t="s">
        <v>378</v>
      </c>
      <c r="G52" s="527">
        <v>0</v>
      </c>
      <c r="H52" s="527">
        <v>109000</v>
      </c>
      <c r="I52" s="527">
        <v>109000</v>
      </c>
      <c r="J52" s="519" t="s">
        <v>444</v>
      </c>
      <c r="K52" s="520">
        <v>9.8099999999999993E-2</v>
      </c>
      <c r="L52" s="520">
        <v>9.8099999999999993E-2</v>
      </c>
    </row>
    <row r="53" spans="1:12" ht="12.6" thickBot="1">
      <c r="A53" s="283"/>
      <c r="B53" s="306" t="s">
        <v>276</v>
      </c>
      <c r="C53" s="307"/>
      <c r="D53" s="307"/>
      <c r="E53" s="307"/>
      <c r="F53" s="307"/>
      <c r="G53" s="373">
        <v>2249207</v>
      </c>
      <c r="H53" s="373">
        <v>104834650</v>
      </c>
      <c r="I53" s="373">
        <v>107083857</v>
      </c>
      <c r="J53" s="307"/>
      <c r="K53" s="307"/>
      <c r="L53" s="316"/>
    </row>
    <row r="54" spans="1:12" ht="12.6" thickBot="1">
      <c r="A54" s="283"/>
      <c r="B54" s="283"/>
      <c r="C54" s="283"/>
      <c r="D54" s="283"/>
      <c r="E54" s="283"/>
      <c r="F54" s="283"/>
      <c r="G54" s="283"/>
      <c r="H54" s="283"/>
      <c r="I54" s="283"/>
      <c r="J54" s="283"/>
      <c r="K54" s="283"/>
      <c r="L54" s="283"/>
    </row>
    <row r="55" spans="1:12">
      <c r="A55" s="283"/>
      <c r="B55" s="810" t="s">
        <v>457</v>
      </c>
      <c r="C55" s="811"/>
      <c r="D55" s="811"/>
      <c r="E55" s="811"/>
      <c r="F55" s="811"/>
      <c r="G55" s="811"/>
      <c r="H55" s="811"/>
      <c r="I55" s="811"/>
      <c r="J55" s="811"/>
      <c r="K55" s="811"/>
      <c r="L55" s="812"/>
    </row>
    <row r="56" spans="1:12">
      <c r="A56" s="283"/>
      <c r="B56" s="813" t="s">
        <v>437</v>
      </c>
      <c r="C56" s="806" t="s">
        <v>438</v>
      </c>
      <c r="D56" s="806" t="s">
        <v>439</v>
      </c>
      <c r="E56" s="806" t="s">
        <v>440</v>
      </c>
      <c r="F56" s="806" t="s">
        <v>441</v>
      </c>
      <c r="G56" s="809" t="s">
        <v>275</v>
      </c>
      <c r="H56" s="809"/>
      <c r="I56" s="809"/>
      <c r="J56" s="806" t="s">
        <v>277</v>
      </c>
      <c r="K56" s="806" t="s">
        <v>442</v>
      </c>
      <c r="L56" s="815" t="s">
        <v>279</v>
      </c>
    </row>
    <row r="57" spans="1:12" ht="36">
      <c r="A57" s="283"/>
      <c r="B57" s="814"/>
      <c r="C57" s="807"/>
      <c r="D57" s="807"/>
      <c r="E57" s="807"/>
      <c r="F57" s="807"/>
      <c r="G57" s="287" t="s">
        <v>247</v>
      </c>
      <c r="H57" s="287" t="s">
        <v>280</v>
      </c>
      <c r="I57" s="287" t="s">
        <v>276</v>
      </c>
      <c r="J57" s="807"/>
      <c r="K57" s="807"/>
      <c r="L57" s="816"/>
    </row>
    <row r="58" spans="1:12">
      <c r="A58" s="283"/>
      <c r="B58" s="817"/>
      <c r="C58" s="808"/>
      <c r="D58" s="808"/>
      <c r="E58" s="808"/>
      <c r="F58" s="808"/>
      <c r="G58" s="289" t="s">
        <v>4</v>
      </c>
      <c r="H58" s="289" t="s">
        <v>4</v>
      </c>
      <c r="I58" s="289" t="s">
        <v>4</v>
      </c>
      <c r="J58" s="808"/>
      <c r="K58" s="289" t="s">
        <v>281</v>
      </c>
      <c r="L58" s="291" t="s">
        <v>281</v>
      </c>
    </row>
    <row r="59" spans="1:12">
      <c r="A59" s="283">
        <v>1</v>
      </c>
      <c r="B59" s="521" t="s">
        <v>428</v>
      </c>
      <c r="C59" s="519" t="s">
        <v>283</v>
      </c>
      <c r="D59" s="521" t="s">
        <v>284</v>
      </c>
      <c r="E59" s="519" t="s">
        <v>443</v>
      </c>
      <c r="F59" s="521" t="s">
        <v>378</v>
      </c>
      <c r="G59" s="522">
        <v>0</v>
      </c>
      <c r="H59" s="522">
        <v>8908389</v>
      </c>
      <c r="I59" s="522">
        <v>8908389</v>
      </c>
      <c r="J59" s="519" t="s">
        <v>444</v>
      </c>
      <c r="K59" s="520">
        <v>8.8300000000000003E-2</v>
      </c>
      <c r="L59" s="520">
        <v>8.8300000000000003E-2</v>
      </c>
    </row>
    <row r="60" spans="1:12">
      <c r="A60" s="283">
        <v>2</v>
      </c>
      <c r="B60" s="521" t="s">
        <v>428</v>
      </c>
      <c r="C60" s="519" t="s">
        <v>283</v>
      </c>
      <c r="D60" s="521" t="s">
        <v>284</v>
      </c>
      <c r="E60" s="519" t="s">
        <v>445</v>
      </c>
      <c r="F60" s="521" t="s">
        <v>378</v>
      </c>
      <c r="G60" s="522">
        <v>0</v>
      </c>
      <c r="H60" s="522">
        <v>378447</v>
      </c>
      <c r="I60" s="522">
        <v>378447</v>
      </c>
      <c r="J60" s="519" t="s">
        <v>429</v>
      </c>
      <c r="K60" s="520">
        <v>0.10325123686237062</v>
      </c>
      <c r="L60" s="520">
        <v>0.10099999999999999</v>
      </c>
    </row>
    <row r="61" spans="1:12">
      <c r="A61" s="283">
        <v>3</v>
      </c>
      <c r="B61" s="521" t="s">
        <v>428</v>
      </c>
      <c r="C61" s="519" t="s">
        <v>283</v>
      </c>
      <c r="D61" s="521" t="s">
        <v>284</v>
      </c>
      <c r="E61" s="519" t="s">
        <v>443</v>
      </c>
      <c r="F61" s="521" t="s">
        <v>378</v>
      </c>
      <c r="G61" s="522">
        <v>140448</v>
      </c>
      <c r="H61" s="522">
        <v>28000000</v>
      </c>
      <c r="I61" s="522">
        <v>28140448</v>
      </c>
      <c r="J61" s="519" t="s">
        <v>429</v>
      </c>
      <c r="K61" s="520">
        <v>1.9600673674656566E-2</v>
      </c>
      <c r="L61" s="520">
        <v>1.9E-2</v>
      </c>
    </row>
    <row r="62" spans="1:12">
      <c r="A62" s="283">
        <v>4</v>
      </c>
      <c r="B62" s="521" t="s">
        <v>428</v>
      </c>
      <c r="C62" s="519" t="s">
        <v>283</v>
      </c>
      <c r="D62" s="521" t="s">
        <v>284</v>
      </c>
      <c r="E62" s="519" t="s">
        <v>453</v>
      </c>
      <c r="F62" s="521" t="s">
        <v>378</v>
      </c>
      <c r="G62" s="522">
        <v>0</v>
      </c>
      <c r="H62" s="522">
        <v>20002333</v>
      </c>
      <c r="I62" s="522">
        <v>20002333</v>
      </c>
      <c r="J62" s="519" t="s">
        <v>429</v>
      </c>
      <c r="K62" s="520">
        <v>2.1000000000000001E-2</v>
      </c>
      <c r="L62" s="520">
        <v>2.1000000000000001E-2</v>
      </c>
    </row>
    <row r="63" spans="1:12">
      <c r="A63" s="283">
        <v>5</v>
      </c>
      <c r="B63" s="521" t="s">
        <v>428</v>
      </c>
      <c r="C63" s="519" t="s">
        <v>283</v>
      </c>
      <c r="D63" s="521" t="s">
        <v>284</v>
      </c>
      <c r="E63" s="519" t="s">
        <v>454</v>
      </c>
      <c r="F63" s="521" t="s">
        <v>378</v>
      </c>
      <c r="G63" s="522">
        <v>113765</v>
      </c>
      <c r="H63" s="522">
        <v>22000000</v>
      </c>
      <c r="I63" s="522">
        <v>22113765</v>
      </c>
      <c r="J63" s="519" t="s">
        <v>429</v>
      </c>
      <c r="K63" s="520">
        <v>1.9E-2</v>
      </c>
      <c r="L63" s="520">
        <v>1.9E-2</v>
      </c>
    </row>
    <row r="64" spans="1:12" hidden="1">
      <c r="A64" s="456">
        <v>6</v>
      </c>
      <c r="B64" s="523" t="s">
        <v>428</v>
      </c>
      <c r="C64" s="524" t="s">
        <v>283</v>
      </c>
      <c r="D64" s="523" t="s">
        <v>284</v>
      </c>
      <c r="E64" s="524" t="s">
        <v>455</v>
      </c>
      <c r="F64" s="523" t="s">
        <v>378</v>
      </c>
      <c r="G64" s="525">
        <v>0</v>
      </c>
      <c r="H64" s="525">
        <v>0</v>
      </c>
      <c r="I64" s="525">
        <v>0</v>
      </c>
      <c r="J64" s="524">
        <v>0</v>
      </c>
      <c r="K64" s="526">
        <v>0</v>
      </c>
      <c r="L64" s="526">
        <v>0</v>
      </c>
    </row>
    <row r="65" spans="1:12">
      <c r="A65" s="283">
        <v>7</v>
      </c>
      <c r="B65" s="521" t="s">
        <v>428</v>
      </c>
      <c r="C65" s="519" t="s">
        <v>283</v>
      </c>
      <c r="D65" s="521" t="s">
        <v>284</v>
      </c>
      <c r="E65" s="519" t="s">
        <v>446</v>
      </c>
      <c r="F65" s="521" t="s">
        <v>378</v>
      </c>
      <c r="G65" s="527">
        <v>1094044</v>
      </c>
      <c r="H65" s="527">
        <v>0</v>
      </c>
      <c r="I65" s="527">
        <v>1094044</v>
      </c>
      <c r="J65" s="519" t="s">
        <v>429</v>
      </c>
      <c r="K65" s="520">
        <v>9.7685809352384023E-2</v>
      </c>
      <c r="L65" s="520">
        <v>9.5299999999999996E-2</v>
      </c>
    </row>
    <row r="66" spans="1:12">
      <c r="A66" s="283">
        <v>8</v>
      </c>
      <c r="B66" s="521" t="s">
        <v>428</v>
      </c>
      <c r="C66" s="519" t="s">
        <v>283</v>
      </c>
      <c r="D66" s="521" t="s">
        <v>284</v>
      </c>
      <c r="E66" s="519" t="s">
        <v>456</v>
      </c>
      <c r="F66" s="521" t="s">
        <v>378</v>
      </c>
      <c r="G66" s="527">
        <v>131250</v>
      </c>
      <c r="H66" s="527">
        <v>25000000</v>
      </c>
      <c r="I66" s="527">
        <v>25131250</v>
      </c>
      <c r="J66" s="519" t="s">
        <v>429</v>
      </c>
      <c r="K66" s="520">
        <v>1.5396290650918854E-2</v>
      </c>
      <c r="L66" s="520">
        <v>1.4999999999999999E-2</v>
      </c>
    </row>
    <row r="67" spans="1:12">
      <c r="A67" s="283">
        <v>9</v>
      </c>
      <c r="B67" s="521" t="s">
        <v>428</v>
      </c>
      <c r="C67" s="519" t="s">
        <v>283</v>
      </c>
      <c r="D67" s="521" t="s">
        <v>284</v>
      </c>
      <c r="E67" s="519" t="s">
        <v>447</v>
      </c>
      <c r="F67" s="521" t="s">
        <v>378</v>
      </c>
      <c r="G67" s="527">
        <v>0</v>
      </c>
      <c r="H67" s="527">
        <v>523600</v>
      </c>
      <c r="I67" s="527">
        <v>523600</v>
      </c>
      <c r="J67" s="519" t="s">
        <v>429</v>
      </c>
      <c r="K67" s="520">
        <v>9.8008018152835774E-2</v>
      </c>
      <c r="L67" s="520">
        <v>9.5200000000000007E-2</v>
      </c>
    </row>
    <row r="68" spans="1:12" outlineLevel="1">
      <c r="A68" s="283">
        <v>10</v>
      </c>
      <c r="B68" s="521" t="s">
        <v>428</v>
      </c>
      <c r="C68" s="519" t="s">
        <v>283</v>
      </c>
      <c r="D68" s="521" t="s">
        <v>284</v>
      </c>
      <c r="E68" s="519" t="s">
        <v>448</v>
      </c>
      <c r="F68" s="521" t="s">
        <v>378</v>
      </c>
      <c r="G68" s="527">
        <v>997333</v>
      </c>
      <c r="H68" s="527">
        <v>0</v>
      </c>
      <c r="I68" s="527">
        <v>997333</v>
      </c>
      <c r="J68" s="519" t="s">
        <v>444</v>
      </c>
      <c r="K68" s="520">
        <v>9.0881019198399304E-2</v>
      </c>
      <c r="L68" s="520">
        <v>8.7999999999999995E-2</v>
      </c>
    </row>
    <row r="69" spans="1:12" hidden="1" outlineLevel="1">
      <c r="A69" s="283">
        <v>11</v>
      </c>
      <c r="B69" s="521" t="s">
        <v>428</v>
      </c>
      <c r="C69" s="519" t="s">
        <v>283</v>
      </c>
      <c r="D69" s="521" t="s">
        <v>284</v>
      </c>
      <c r="E69" s="519" t="s">
        <v>443</v>
      </c>
      <c r="F69" s="521" t="s">
        <v>378</v>
      </c>
      <c r="G69" s="527">
        <v>0</v>
      </c>
      <c r="H69" s="527">
        <v>0</v>
      </c>
      <c r="I69" s="527">
        <v>0</v>
      </c>
      <c r="J69" s="519" t="s">
        <v>429</v>
      </c>
      <c r="K69" s="520">
        <v>0</v>
      </c>
      <c r="L69" s="520">
        <v>0</v>
      </c>
    </row>
    <row r="70" spans="1:12" hidden="1" outlineLevel="1">
      <c r="A70" s="283">
        <v>12</v>
      </c>
      <c r="B70" s="521" t="s">
        <v>428</v>
      </c>
      <c r="C70" s="519" t="s">
        <v>283</v>
      </c>
      <c r="D70" s="521" t="s">
        <v>284</v>
      </c>
      <c r="E70" s="519" t="s">
        <v>445</v>
      </c>
      <c r="F70" s="521" t="s">
        <v>378</v>
      </c>
      <c r="G70" s="527">
        <v>0</v>
      </c>
      <c r="H70" s="527">
        <v>0</v>
      </c>
      <c r="I70" s="527">
        <v>0</v>
      </c>
      <c r="J70" s="519" t="s">
        <v>429</v>
      </c>
      <c r="K70" s="520">
        <v>0</v>
      </c>
      <c r="L70" s="520">
        <v>0</v>
      </c>
    </row>
    <row r="71" spans="1:12" hidden="1" outlineLevel="1">
      <c r="A71" s="283">
        <v>12</v>
      </c>
      <c r="B71" s="521" t="s">
        <v>428</v>
      </c>
      <c r="C71" s="519" t="s">
        <v>283</v>
      </c>
      <c r="D71" s="521" t="s">
        <v>284</v>
      </c>
      <c r="E71" s="519" t="s">
        <v>447</v>
      </c>
      <c r="F71" s="521" t="s">
        <v>378</v>
      </c>
      <c r="G71" s="527">
        <v>0</v>
      </c>
      <c r="H71" s="527">
        <v>0</v>
      </c>
      <c r="I71" s="527">
        <v>0</v>
      </c>
      <c r="J71" s="519" t="s">
        <v>429</v>
      </c>
      <c r="K71" s="520">
        <v>0</v>
      </c>
      <c r="L71" s="520">
        <v>0</v>
      </c>
    </row>
    <row r="72" spans="1:12">
      <c r="A72" s="283">
        <v>13</v>
      </c>
      <c r="B72" s="521" t="s">
        <v>450</v>
      </c>
      <c r="C72" s="519" t="s">
        <v>290</v>
      </c>
      <c r="D72" s="521" t="s">
        <v>284</v>
      </c>
      <c r="E72" s="519" t="s">
        <v>447</v>
      </c>
      <c r="F72" s="521" t="s">
        <v>378</v>
      </c>
      <c r="G72" s="527">
        <v>0</v>
      </c>
      <c r="H72" s="527">
        <v>109000</v>
      </c>
      <c r="I72" s="527">
        <v>109000</v>
      </c>
      <c r="J72" s="519" t="s">
        <v>444</v>
      </c>
      <c r="K72" s="520">
        <v>9.8099999999999993E-2</v>
      </c>
      <c r="L72" s="520">
        <v>9.8099999999999993E-2</v>
      </c>
    </row>
    <row r="73" spans="1:12" ht="12.6" thickBot="1">
      <c r="A73" s="283"/>
      <c r="B73" s="306" t="s">
        <v>276</v>
      </c>
      <c r="C73" s="307"/>
      <c r="D73" s="307"/>
      <c r="E73" s="307"/>
      <c r="F73" s="307"/>
      <c r="G73" s="373">
        <v>2476840</v>
      </c>
      <c r="H73" s="373">
        <v>104921769</v>
      </c>
      <c r="I73" s="373">
        <v>107398609</v>
      </c>
      <c r="J73" s="307"/>
      <c r="K73" s="307"/>
      <c r="L73" s="316"/>
    </row>
    <row r="74" spans="1:12"/>
  </sheetData>
  <mergeCells count="40">
    <mergeCell ref="B55:L55"/>
    <mergeCell ref="B56:B58"/>
    <mergeCell ref="C56:C58"/>
    <mergeCell ref="D56:D58"/>
    <mergeCell ref="E56:E58"/>
    <mergeCell ref="F56:F58"/>
    <mergeCell ref="G56:I56"/>
    <mergeCell ref="J56:J58"/>
    <mergeCell ref="K56:K57"/>
    <mergeCell ref="L56:L57"/>
    <mergeCell ref="B35:L35"/>
    <mergeCell ref="B36:B38"/>
    <mergeCell ref="C36:C38"/>
    <mergeCell ref="D36:D38"/>
    <mergeCell ref="E36:E38"/>
    <mergeCell ref="F36:F38"/>
    <mergeCell ref="G36:I36"/>
    <mergeCell ref="J36:J38"/>
    <mergeCell ref="K36:K37"/>
    <mergeCell ref="L36:L37"/>
    <mergeCell ref="B18:L18"/>
    <mergeCell ref="B19:B21"/>
    <mergeCell ref="C19:C21"/>
    <mergeCell ref="D19:D21"/>
    <mergeCell ref="E19:E21"/>
    <mergeCell ref="F19:F21"/>
    <mergeCell ref="G19:I19"/>
    <mergeCell ref="J19:J21"/>
    <mergeCell ref="K19:K20"/>
    <mergeCell ref="L19:L20"/>
    <mergeCell ref="B4:L4"/>
    <mergeCell ref="B5:B7"/>
    <mergeCell ref="C5:C7"/>
    <mergeCell ref="D5:D7"/>
    <mergeCell ref="E5:E7"/>
    <mergeCell ref="F5:F7"/>
    <mergeCell ref="G5:I5"/>
    <mergeCell ref="J5:J7"/>
    <mergeCell ref="K5:K6"/>
    <mergeCell ref="L5:L6"/>
  </mergeCells>
  <pageMargins left="0.7" right="0.7" top="0.75" bottom="0.75" header="0.3" footer="0.3"/>
  <pageSetup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9">
    <tabColor theme="9" tint="-0.249977111117893"/>
  </sheetPr>
  <dimension ref="A1:N79"/>
  <sheetViews>
    <sheetView showGridLines="0" topLeftCell="A12" zoomScaleNormal="100" workbookViewId="0">
      <selection activeCell="A69" sqref="A69:XFD1048576"/>
    </sheetView>
  </sheetViews>
  <sheetFormatPr defaultColWidth="0" defaultRowHeight="12" zeroHeight="1"/>
  <cols>
    <col min="1" max="1" width="11.5703125" style="8" bestFit="1" customWidth="1"/>
    <col min="2" max="2" width="11.5703125" style="8" customWidth="1"/>
    <col min="3" max="3" width="22" style="8" bestFit="1" customWidth="1"/>
    <col min="4" max="4" width="11.5703125" style="8" customWidth="1"/>
    <col min="5" max="5" width="15.5703125" style="8" customWidth="1"/>
    <col min="6" max="6" width="11.5703125" style="8" customWidth="1"/>
    <col min="7" max="8" width="14.85546875" style="8" customWidth="1"/>
    <col min="9" max="9" width="11.5703125" style="8" hidden="1" customWidth="1"/>
    <col min="10" max="10" width="20.28515625" style="8" customWidth="1"/>
    <col min="11" max="11" width="11.5703125" style="8" customWidth="1"/>
    <col min="12" max="13" width="11.5703125" style="8" bestFit="1" customWidth="1"/>
    <col min="14" max="14" width="11.5703125" style="8" customWidth="1"/>
    <col min="15" max="16384" width="11.5703125" style="8" hidden="1"/>
  </cols>
  <sheetData>
    <row r="1" spans="1:13"/>
    <row r="2" spans="1:13">
      <c r="A2" s="283"/>
      <c r="B2" s="284" t="s">
        <v>268</v>
      </c>
      <c r="C2" s="285"/>
      <c r="D2" s="283"/>
      <c r="E2" s="283"/>
      <c r="F2" s="283"/>
      <c r="G2" s="283"/>
      <c r="H2" s="283"/>
      <c r="I2" s="283"/>
      <c r="J2" s="283"/>
      <c r="K2" s="283"/>
      <c r="L2" s="283"/>
      <c r="M2" s="283"/>
    </row>
    <row r="3" spans="1:13">
      <c r="A3" s="283"/>
      <c r="B3" s="286"/>
      <c r="C3" s="283"/>
      <c r="D3" s="283"/>
      <c r="E3" s="283"/>
      <c r="F3" s="283"/>
      <c r="G3" s="283"/>
      <c r="H3" s="283"/>
      <c r="I3" s="283"/>
      <c r="J3" s="283"/>
      <c r="K3" s="283"/>
      <c r="L3" s="283"/>
      <c r="M3" s="283"/>
    </row>
    <row r="4" spans="1:13">
      <c r="A4" s="283"/>
      <c r="B4" s="803" t="s">
        <v>458</v>
      </c>
      <c r="C4" s="804"/>
      <c r="D4" s="804"/>
      <c r="E4" s="804"/>
      <c r="F4" s="804"/>
      <c r="G4" s="804"/>
      <c r="H4" s="804"/>
      <c r="I4" s="804"/>
      <c r="J4" s="804"/>
      <c r="K4" s="804"/>
      <c r="L4" s="804"/>
      <c r="M4" s="805"/>
    </row>
    <row r="5" spans="1:13">
      <c r="A5" s="283"/>
      <c r="B5" s="806" t="s">
        <v>437</v>
      </c>
      <c r="C5" s="806" t="s">
        <v>438</v>
      </c>
      <c r="D5" s="806" t="s">
        <v>439</v>
      </c>
      <c r="E5" s="806" t="s">
        <v>440</v>
      </c>
      <c r="F5" s="806" t="s">
        <v>441</v>
      </c>
      <c r="G5" s="809" t="s">
        <v>275</v>
      </c>
      <c r="H5" s="809"/>
      <c r="I5" s="809"/>
      <c r="J5" s="809"/>
      <c r="K5" s="806" t="s">
        <v>277</v>
      </c>
      <c r="L5" s="806" t="s">
        <v>442</v>
      </c>
      <c r="M5" s="806" t="s">
        <v>279</v>
      </c>
    </row>
    <row r="6" spans="1:13" ht="24">
      <c r="A6" s="283"/>
      <c r="B6" s="807"/>
      <c r="C6" s="807"/>
      <c r="D6" s="807"/>
      <c r="E6" s="807"/>
      <c r="F6" s="807"/>
      <c r="G6" s="287" t="s">
        <v>306</v>
      </c>
      <c r="H6" s="287" t="s">
        <v>307</v>
      </c>
      <c r="I6" s="287" t="s">
        <v>251</v>
      </c>
      <c r="J6" s="287" t="s">
        <v>276</v>
      </c>
      <c r="K6" s="807"/>
      <c r="L6" s="807"/>
      <c r="M6" s="807"/>
    </row>
    <row r="7" spans="1:13">
      <c r="A7" s="283"/>
      <c r="B7" s="808"/>
      <c r="C7" s="808"/>
      <c r="D7" s="808"/>
      <c r="E7" s="808"/>
      <c r="F7" s="808"/>
      <c r="G7" s="289" t="s">
        <v>4</v>
      </c>
      <c r="H7" s="289" t="s">
        <v>4</v>
      </c>
      <c r="I7" s="289" t="s">
        <v>4</v>
      </c>
      <c r="J7" s="289" t="s">
        <v>4</v>
      </c>
      <c r="K7" s="808"/>
      <c r="L7" s="290" t="s">
        <v>281</v>
      </c>
      <c r="M7" s="290" t="s">
        <v>281</v>
      </c>
    </row>
    <row r="8" spans="1:13">
      <c r="A8" s="283">
        <v>1</v>
      </c>
      <c r="B8" s="528" t="s">
        <v>428</v>
      </c>
      <c r="C8" s="529" t="s">
        <v>283</v>
      </c>
      <c r="D8" s="528" t="s">
        <v>284</v>
      </c>
      <c r="E8" s="529" t="s">
        <v>445</v>
      </c>
      <c r="F8" s="528" t="s">
        <v>378</v>
      </c>
      <c r="G8" s="530">
        <v>19268982</v>
      </c>
      <c r="H8" s="530">
        <v>0</v>
      </c>
      <c r="I8" s="530">
        <v>0</v>
      </c>
      <c r="J8" s="301">
        <v>19268982</v>
      </c>
      <c r="K8" s="529" t="s">
        <v>429</v>
      </c>
      <c r="L8" s="302">
        <v>6.4291841235596572E-2</v>
      </c>
      <c r="M8" s="302">
        <v>6.3199999999999992E-2</v>
      </c>
    </row>
    <row r="9" spans="1:13">
      <c r="A9" s="283">
        <v>2</v>
      </c>
      <c r="B9" s="528" t="s">
        <v>428</v>
      </c>
      <c r="C9" s="529" t="s">
        <v>283</v>
      </c>
      <c r="D9" s="528" t="s">
        <v>284</v>
      </c>
      <c r="E9" s="529" t="s">
        <v>446</v>
      </c>
      <c r="F9" s="528" t="s">
        <v>378</v>
      </c>
      <c r="G9" s="530">
        <v>0</v>
      </c>
      <c r="H9" s="530">
        <v>0</v>
      </c>
      <c r="I9" s="530">
        <v>0</v>
      </c>
      <c r="J9" s="530">
        <v>0</v>
      </c>
      <c r="K9" s="529" t="s">
        <v>429</v>
      </c>
      <c r="L9" s="531">
        <v>6.1789555996478285E-2</v>
      </c>
      <c r="M9" s="531">
        <v>6.0600000000000001E-2</v>
      </c>
    </row>
    <row r="10" spans="1:13">
      <c r="A10" s="283">
        <v>3</v>
      </c>
      <c r="B10" s="528" t="s">
        <v>428</v>
      </c>
      <c r="C10" s="529" t="s">
        <v>283</v>
      </c>
      <c r="D10" s="528" t="s">
        <v>284</v>
      </c>
      <c r="E10" s="529" t="s">
        <v>447</v>
      </c>
      <c r="F10" s="528" t="s">
        <v>378</v>
      </c>
      <c r="G10" s="530">
        <v>0</v>
      </c>
      <c r="H10" s="530">
        <v>0</v>
      </c>
      <c r="I10" s="530">
        <v>0</v>
      </c>
      <c r="J10" s="530">
        <v>0</v>
      </c>
      <c r="K10" s="529" t="s">
        <v>429</v>
      </c>
      <c r="L10" s="531">
        <v>5.9769414939137899E-2</v>
      </c>
      <c r="M10" s="531">
        <v>5.8299999999999998E-2</v>
      </c>
    </row>
    <row r="11" spans="1:13">
      <c r="A11" s="283">
        <v>4</v>
      </c>
      <c r="B11" s="528" t="s">
        <v>428</v>
      </c>
      <c r="C11" s="529" t="s">
        <v>283</v>
      </c>
      <c r="D11" s="528" t="s">
        <v>284</v>
      </c>
      <c r="E11" s="529" t="s">
        <v>448</v>
      </c>
      <c r="F11" s="528" t="s">
        <v>378</v>
      </c>
      <c r="G11" s="530">
        <v>29920000</v>
      </c>
      <c r="H11" s="530">
        <v>0</v>
      </c>
      <c r="I11" s="530">
        <v>0</v>
      </c>
      <c r="J11" s="530">
        <v>29920000</v>
      </c>
      <c r="K11" s="529" t="s">
        <v>444</v>
      </c>
      <c r="L11" s="531">
        <v>9.047453793830007E-2</v>
      </c>
      <c r="M11" s="531">
        <v>8.7999999999999995E-2</v>
      </c>
    </row>
    <row r="12" spans="1:13">
      <c r="A12" s="283">
        <v>5</v>
      </c>
      <c r="B12" s="528" t="s">
        <v>428</v>
      </c>
      <c r="C12" s="529" t="s">
        <v>283</v>
      </c>
      <c r="D12" s="528" t="s">
        <v>284</v>
      </c>
      <c r="E12" s="529" t="s">
        <v>449</v>
      </c>
      <c r="F12" s="528" t="s">
        <v>378</v>
      </c>
      <c r="G12" s="530">
        <v>0</v>
      </c>
      <c r="H12" s="530">
        <v>29733225</v>
      </c>
      <c r="I12" s="530">
        <v>0</v>
      </c>
      <c r="J12" s="530">
        <v>29733225</v>
      </c>
      <c r="K12" s="529" t="s">
        <v>444</v>
      </c>
      <c r="L12" s="531">
        <v>7.7088835044103465E-2</v>
      </c>
      <c r="M12" s="531">
        <v>6.2600000000000003E-2</v>
      </c>
    </row>
    <row r="13" spans="1:13">
      <c r="A13" s="283">
        <v>6</v>
      </c>
      <c r="B13" s="528" t="s">
        <v>450</v>
      </c>
      <c r="C13" s="529" t="s">
        <v>290</v>
      </c>
      <c r="D13" s="528" t="s">
        <v>284</v>
      </c>
      <c r="E13" s="529" t="s">
        <v>447</v>
      </c>
      <c r="F13" s="528" t="s">
        <v>378</v>
      </c>
      <c r="G13" s="530">
        <v>10000000</v>
      </c>
      <c r="H13" s="530">
        <v>0</v>
      </c>
      <c r="I13" s="530">
        <v>0</v>
      </c>
      <c r="J13" s="530">
        <v>10000000</v>
      </c>
      <c r="K13" s="529" t="s">
        <v>444</v>
      </c>
      <c r="L13" s="531">
        <v>6.6299999999999998E-2</v>
      </c>
      <c r="M13" s="531">
        <v>6.6299999999999998E-2</v>
      </c>
    </row>
    <row r="14" spans="1:13">
      <c r="A14" s="283"/>
      <c r="B14" s="303" t="s">
        <v>276</v>
      </c>
      <c r="C14" s="303"/>
      <c r="D14" s="303"/>
      <c r="E14" s="303"/>
      <c r="F14" s="303"/>
      <c r="G14" s="304">
        <v>59188982</v>
      </c>
      <c r="H14" s="304">
        <v>29733225</v>
      </c>
      <c r="I14" s="304">
        <v>0</v>
      </c>
      <c r="J14" s="304">
        <v>88922207</v>
      </c>
      <c r="K14" s="303"/>
      <c r="L14" s="458"/>
      <c r="M14" s="458"/>
    </row>
    <row r="15" spans="1:13">
      <c r="A15" s="283"/>
      <c r="B15" s="283"/>
      <c r="C15" s="283"/>
      <c r="D15" s="283"/>
      <c r="E15" s="283"/>
      <c r="F15" s="283"/>
      <c r="G15" s="283"/>
      <c r="H15" s="283"/>
      <c r="I15" s="283"/>
      <c r="J15" s="283"/>
      <c r="K15" s="283"/>
      <c r="L15" s="283"/>
      <c r="M15" s="283"/>
    </row>
    <row r="16" spans="1:13">
      <c r="A16" s="283"/>
      <c r="B16" s="803" t="s">
        <v>459</v>
      </c>
      <c r="C16" s="804"/>
      <c r="D16" s="804"/>
      <c r="E16" s="804"/>
      <c r="F16" s="804"/>
      <c r="G16" s="804"/>
      <c r="H16" s="804"/>
      <c r="I16" s="804"/>
      <c r="J16" s="804"/>
      <c r="K16" s="804"/>
      <c r="L16" s="804"/>
      <c r="M16" s="805"/>
    </row>
    <row r="17" spans="1:13">
      <c r="A17" s="283"/>
      <c r="B17" s="806" t="s">
        <v>437</v>
      </c>
      <c r="C17" s="806" t="s">
        <v>438</v>
      </c>
      <c r="D17" s="806" t="s">
        <v>439</v>
      </c>
      <c r="E17" s="806" t="s">
        <v>440</v>
      </c>
      <c r="F17" s="806" t="s">
        <v>441</v>
      </c>
      <c r="G17" s="809" t="s">
        <v>275</v>
      </c>
      <c r="H17" s="809"/>
      <c r="I17" s="809"/>
      <c r="J17" s="809"/>
      <c r="K17" s="806" t="s">
        <v>277</v>
      </c>
      <c r="L17" s="806" t="s">
        <v>442</v>
      </c>
      <c r="M17" s="806" t="s">
        <v>279</v>
      </c>
    </row>
    <row r="18" spans="1:13" ht="24">
      <c r="A18" s="283"/>
      <c r="B18" s="807"/>
      <c r="C18" s="807"/>
      <c r="D18" s="807"/>
      <c r="E18" s="807"/>
      <c r="F18" s="807"/>
      <c r="G18" s="287" t="s">
        <v>306</v>
      </c>
      <c r="H18" s="287" t="s">
        <v>307</v>
      </c>
      <c r="I18" s="287" t="s">
        <v>251</v>
      </c>
      <c r="J18" s="287" t="s">
        <v>276</v>
      </c>
      <c r="K18" s="807"/>
      <c r="L18" s="807"/>
      <c r="M18" s="807"/>
    </row>
    <row r="19" spans="1:13">
      <c r="A19" s="283"/>
      <c r="B19" s="808"/>
      <c r="C19" s="808"/>
      <c r="D19" s="808"/>
      <c r="E19" s="808"/>
      <c r="F19" s="808"/>
      <c r="G19" s="289" t="s">
        <v>4</v>
      </c>
      <c r="H19" s="289" t="s">
        <v>4</v>
      </c>
      <c r="I19" s="289" t="s">
        <v>4</v>
      </c>
      <c r="J19" s="289" t="s">
        <v>4</v>
      </c>
      <c r="K19" s="808"/>
      <c r="L19" s="290" t="s">
        <v>281</v>
      </c>
      <c r="M19" s="290" t="s">
        <v>281</v>
      </c>
    </row>
    <row r="20" spans="1:13">
      <c r="A20" s="283">
        <v>1</v>
      </c>
      <c r="B20" s="528" t="s">
        <v>428</v>
      </c>
      <c r="C20" s="529" t="s">
        <v>283</v>
      </c>
      <c r="D20" s="528" t="s">
        <v>284</v>
      </c>
      <c r="E20" s="529" t="s">
        <v>445</v>
      </c>
      <c r="F20" s="528" t="s">
        <v>378</v>
      </c>
      <c r="G20" s="530">
        <v>19270304</v>
      </c>
      <c r="H20" s="530">
        <v>0</v>
      </c>
      <c r="I20" s="530">
        <v>0</v>
      </c>
      <c r="J20" s="530">
        <v>19270304</v>
      </c>
      <c r="K20" s="529" t="s">
        <v>429</v>
      </c>
      <c r="L20" s="302">
        <v>6.4291841235596572E-2</v>
      </c>
      <c r="M20" s="302">
        <v>6.3199999999999992E-2</v>
      </c>
    </row>
    <row r="21" spans="1:13">
      <c r="A21" s="283">
        <v>2</v>
      </c>
      <c r="B21" s="528" t="s">
        <v>428</v>
      </c>
      <c r="C21" s="529" t="s">
        <v>283</v>
      </c>
      <c r="D21" s="528" t="s">
        <v>284</v>
      </c>
      <c r="E21" s="529" t="s">
        <v>446</v>
      </c>
      <c r="F21" s="528" t="s">
        <v>378</v>
      </c>
      <c r="G21" s="530">
        <v>0</v>
      </c>
      <c r="H21" s="530">
        <v>0</v>
      </c>
      <c r="I21" s="530">
        <v>0</v>
      </c>
      <c r="J21" s="530">
        <v>0</v>
      </c>
      <c r="K21" s="529" t="s">
        <v>429</v>
      </c>
      <c r="L21" s="531">
        <v>6.1789555996478285E-2</v>
      </c>
      <c r="M21" s="531">
        <v>6.0600000000000001E-2</v>
      </c>
    </row>
    <row r="22" spans="1:13">
      <c r="A22" s="283">
        <v>3</v>
      </c>
      <c r="B22" s="528" t="s">
        <v>428</v>
      </c>
      <c r="C22" s="529" t="s">
        <v>283</v>
      </c>
      <c r="D22" s="528" t="s">
        <v>284</v>
      </c>
      <c r="E22" s="529" t="s">
        <v>447</v>
      </c>
      <c r="F22" s="528" t="s">
        <v>378</v>
      </c>
      <c r="G22" s="530">
        <v>0</v>
      </c>
      <c r="H22" s="530">
        <v>0</v>
      </c>
      <c r="I22" s="530">
        <v>0</v>
      </c>
      <c r="J22" s="530">
        <v>0</v>
      </c>
      <c r="K22" s="529" t="s">
        <v>429</v>
      </c>
      <c r="L22" s="531">
        <v>5.9769414939137899E-2</v>
      </c>
      <c r="M22" s="531">
        <v>5.8299999999999998E-2</v>
      </c>
    </row>
    <row r="23" spans="1:13">
      <c r="A23" s="283">
        <v>4</v>
      </c>
      <c r="B23" s="528" t="s">
        <v>428</v>
      </c>
      <c r="C23" s="529" t="s">
        <v>283</v>
      </c>
      <c r="D23" s="528" t="s">
        <v>284</v>
      </c>
      <c r="E23" s="529" t="s">
        <v>448</v>
      </c>
      <c r="F23" s="528" t="s">
        <v>378</v>
      </c>
      <c r="G23" s="530">
        <v>30000000</v>
      </c>
      <c r="H23" s="530">
        <v>0</v>
      </c>
      <c r="I23" s="530">
        <v>0</v>
      </c>
      <c r="J23" s="530">
        <v>30000000</v>
      </c>
      <c r="K23" s="529" t="s">
        <v>444</v>
      </c>
      <c r="L23" s="531">
        <v>9.047453793830007E-2</v>
      </c>
      <c r="M23" s="531">
        <v>8.7999999999999995E-2</v>
      </c>
    </row>
    <row r="24" spans="1:13">
      <c r="A24" s="283">
        <v>5</v>
      </c>
      <c r="B24" s="528" t="s">
        <v>428</v>
      </c>
      <c r="C24" s="529" t="s">
        <v>283</v>
      </c>
      <c r="D24" s="528" t="s">
        <v>284</v>
      </c>
      <c r="E24" s="529" t="s">
        <v>449</v>
      </c>
      <c r="F24" s="528" t="s">
        <v>378</v>
      </c>
      <c r="G24" s="530">
        <v>0</v>
      </c>
      <c r="H24" s="530">
        <v>30000000</v>
      </c>
      <c r="I24" s="530">
        <v>0</v>
      </c>
      <c r="J24" s="530">
        <v>30000000</v>
      </c>
      <c r="K24" s="529" t="s">
        <v>444</v>
      </c>
      <c r="L24" s="531">
        <v>7.7088835044103465E-2</v>
      </c>
      <c r="M24" s="531">
        <v>6.2600000000000003E-2</v>
      </c>
    </row>
    <row r="25" spans="1:13">
      <c r="A25" s="283">
        <v>6</v>
      </c>
      <c r="B25" s="528" t="s">
        <v>450</v>
      </c>
      <c r="C25" s="529" t="s">
        <v>290</v>
      </c>
      <c r="D25" s="528" t="s">
        <v>284</v>
      </c>
      <c r="E25" s="529" t="s">
        <v>447</v>
      </c>
      <c r="F25" s="528" t="s">
        <v>378</v>
      </c>
      <c r="G25" s="530">
        <v>10000000</v>
      </c>
      <c r="H25" s="530">
        <v>0</v>
      </c>
      <c r="I25" s="530">
        <v>0</v>
      </c>
      <c r="J25" s="530">
        <v>10000000</v>
      </c>
      <c r="K25" s="529" t="s">
        <v>444</v>
      </c>
      <c r="L25" s="531">
        <v>6.6299999999999998E-2</v>
      </c>
      <c r="M25" s="531">
        <v>6.6299999999999998E-2</v>
      </c>
    </row>
    <row r="26" spans="1:13">
      <c r="A26" s="283"/>
      <c r="B26" s="303" t="s">
        <v>276</v>
      </c>
      <c r="C26" s="303"/>
      <c r="D26" s="303"/>
      <c r="E26" s="303"/>
      <c r="F26" s="303"/>
      <c r="G26" s="304">
        <v>59270304</v>
      </c>
      <c r="H26" s="304">
        <v>30000000</v>
      </c>
      <c r="I26" s="304">
        <v>0</v>
      </c>
      <c r="J26" s="304">
        <v>89270304</v>
      </c>
      <c r="K26" s="303"/>
      <c r="L26" s="458"/>
      <c r="M26" s="458"/>
    </row>
    <row r="27" spans="1:13">
      <c r="A27" s="283"/>
      <c r="B27" s="283"/>
      <c r="C27" s="283"/>
      <c r="D27" s="283"/>
      <c r="E27" s="283"/>
      <c r="F27" s="283"/>
      <c r="G27" s="283"/>
      <c r="H27" s="283"/>
      <c r="I27" s="283"/>
      <c r="J27" s="283"/>
      <c r="K27" s="283"/>
      <c r="L27" s="283"/>
      <c r="M27" s="283"/>
    </row>
    <row r="28" spans="1:13">
      <c r="A28" s="283"/>
      <c r="B28" s="283"/>
      <c r="C28" s="283"/>
      <c r="D28" s="283"/>
      <c r="E28" s="283"/>
      <c r="F28" s="283"/>
      <c r="G28" s="283"/>
      <c r="H28" s="283"/>
      <c r="I28" s="294"/>
      <c r="J28" s="283"/>
      <c r="K28" s="283"/>
      <c r="L28" s="283"/>
      <c r="M28" s="283"/>
    </row>
    <row r="29" spans="1:13">
      <c r="A29" s="283"/>
      <c r="B29" s="284" t="s">
        <v>308</v>
      </c>
      <c r="C29" s="283"/>
      <c r="D29" s="283"/>
      <c r="E29" s="283"/>
      <c r="F29" s="283"/>
      <c r="G29" s="283"/>
      <c r="H29" s="283"/>
      <c r="I29" s="283"/>
      <c r="J29" s="283"/>
      <c r="K29" s="283"/>
      <c r="L29" s="283"/>
      <c r="M29" s="283"/>
    </row>
    <row r="30" spans="1:13" ht="12.6" thickBot="1">
      <c r="A30" s="283"/>
      <c r="B30" s="286"/>
      <c r="C30" s="283"/>
      <c r="D30" s="283"/>
      <c r="E30" s="283"/>
      <c r="F30" s="283"/>
      <c r="G30" s="283"/>
      <c r="H30" s="283"/>
      <c r="I30" s="283"/>
      <c r="J30" s="283"/>
      <c r="K30" s="283"/>
      <c r="L30" s="283"/>
      <c r="M30" s="283"/>
    </row>
    <row r="31" spans="1:13">
      <c r="A31" s="283"/>
      <c r="B31" s="810" t="s">
        <v>458</v>
      </c>
      <c r="C31" s="811"/>
      <c r="D31" s="811"/>
      <c r="E31" s="811"/>
      <c r="F31" s="811"/>
      <c r="G31" s="811"/>
      <c r="H31" s="811"/>
      <c r="I31" s="811"/>
      <c r="J31" s="811"/>
      <c r="K31" s="811"/>
      <c r="L31" s="811"/>
      <c r="M31" s="812"/>
    </row>
    <row r="32" spans="1:13">
      <c r="A32" s="283"/>
      <c r="B32" s="813" t="s">
        <v>437</v>
      </c>
      <c r="C32" s="806" t="s">
        <v>438</v>
      </c>
      <c r="D32" s="806" t="s">
        <v>439</v>
      </c>
      <c r="E32" s="806" t="s">
        <v>440</v>
      </c>
      <c r="F32" s="806" t="s">
        <v>441</v>
      </c>
      <c r="G32" s="809" t="s">
        <v>275</v>
      </c>
      <c r="H32" s="809"/>
      <c r="I32" s="809"/>
      <c r="J32" s="809"/>
      <c r="K32" s="806" t="s">
        <v>277</v>
      </c>
      <c r="L32" s="806" t="s">
        <v>442</v>
      </c>
      <c r="M32" s="815" t="s">
        <v>279</v>
      </c>
    </row>
    <row r="33" spans="1:13" ht="24">
      <c r="A33" s="283"/>
      <c r="B33" s="814"/>
      <c r="C33" s="807"/>
      <c r="D33" s="807"/>
      <c r="E33" s="807"/>
      <c r="F33" s="807"/>
      <c r="G33" s="287" t="s">
        <v>306</v>
      </c>
      <c r="H33" s="287" t="s">
        <v>307</v>
      </c>
      <c r="I33" s="287" t="s">
        <v>251</v>
      </c>
      <c r="J33" s="287" t="s">
        <v>276</v>
      </c>
      <c r="K33" s="807"/>
      <c r="L33" s="807"/>
      <c r="M33" s="816"/>
    </row>
    <row r="34" spans="1:13">
      <c r="A34" s="283"/>
      <c r="B34" s="817"/>
      <c r="C34" s="808"/>
      <c r="D34" s="808"/>
      <c r="E34" s="808"/>
      <c r="F34" s="808"/>
      <c r="G34" s="289" t="s">
        <v>4</v>
      </c>
      <c r="H34" s="289" t="s">
        <v>4</v>
      </c>
      <c r="I34" s="289" t="s">
        <v>4</v>
      </c>
      <c r="J34" s="289" t="s">
        <v>4</v>
      </c>
      <c r="K34" s="808"/>
      <c r="L34" s="289" t="s">
        <v>281</v>
      </c>
      <c r="M34" s="291" t="s">
        <v>281</v>
      </c>
    </row>
    <row r="35" spans="1:13">
      <c r="A35" s="283">
        <v>1</v>
      </c>
      <c r="B35" s="459" t="s">
        <v>428</v>
      </c>
      <c r="C35" s="293" t="s">
        <v>283</v>
      </c>
      <c r="D35" s="292" t="s">
        <v>284</v>
      </c>
      <c r="E35" s="293" t="s">
        <v>443</v>
      </c>
      <c r="F35" s="292" t="s">
        <v>378</v>
      </c>
      <c r="G35" s="460">
        <v>4424891</v>
      </c>
      <c r="H35" s="460">
        <v>0</v>
      </c>
      <c r="I35" s="460">
        <v>0</v>
      </c>
      <c r="J35" s="461">
        <v>4424891</v>
      </c>
      <c r="K35" s="293" t="s">
        <v>444</v>
      </c>
      <c r="L35" s="462">
        <v>8.8300000000000003E-2</v>
      </c>
      <c r="M35" s="463">
        <v>8.8300000000000003E-2</v>
      </c>
    </row>
    <row r="36" spans="1:13">
      <c r="A36" s="283">
        <v>2</v>
      </c>
      <c r="B36" s="464" t="s">
        <v>428</v>
      </c>
      <c r="C36" s="297" t="s">
        <v>283</v>
      </c>
      <c r="D36" s="296" t="s">
        <v>284</v>
      </c>
      <c r="E36" s="297" t="s">
        <v>445</v>
      </c>
      <c r="F36" s="296" t="s">
        <v>378</v>
      </c>
      <c r="G36" s="465">
        <v>19253111</v>
      </c>
      <c r="H36" s="465">
        <v>0</v>
      </c>
      <c r="I36" s="465">
        <v>0</v>
      </c>
      <c r="J36" s="466">
        <v>19253111</v>
      </c>
      <c r="K36" s="297" t="s">
        <v>429</v>
      </c>
      <c r="L36" s="467">
        <v>0.10325123686237062</v>
      </c>
      <c r="M36" s="468">
        <v>0.10099999999999999</v>
      </c>
    </row>
    <row r="37" spans="1:13">
      <c r="A37" s="283">
        <v>3</v>
      </c>
      <c r="B37" s="464" t="s">
        <v>428</v>
      </c>
      <c r="C37" s="297" t="s">
        <v>283</v>
      </c>
      <c r="D37" s="296" t="s">
        <v>284</v>
      </c>
      <c r="E37" s="297" t="s">
        <v>443</v>
      </c>
      <c r="F37" s="296" t="s">
        <v>378</v>
      </c>
      <c r="G37" s="465">
        <v>0</v>
      </c>
      <c r="H37" s="465">
        <v>0</v>
      </c>
      <c r="I37" s="465">
        <v>0</v>
      </c>
      <c r="J37" s="466">
        <v>0</v>
      </c>
      <c r="K37" s="297" t="s">
        <v>429</v>
      </c>
      <c r="L37" s="467">
        <v>1.9708998801641009E-2</v>
      </c>
      <c r="M37" s="468">
        <v>1.9E-2</v>
      </c>
    </row>
    <row r="38" spans="1:13">
      <c r="A38" s="283">
        <v>4</v>
      </c>
      <c r="B38" s="464" t="s">
        <v>428</v>
      </c>
      <c r="C38" s="297" t="s">
        <v>283</v>
      </c>
      <c r="D38" s="296" t="s">
        <v>284</v>
      </c>
      <c r="E38" s="297" t="s">
        <v>453</v>
      </c>
      <c r="F38" s="296" t="s">
        <v>378</v>
      </c>
      <c r="G38" s="465">
        <v>0</v>
      </c>
      <c r="H38" s="465">
        <v>0</v>
      </c>
      <c r="I38" s="465">
        <v>0</v>
      </c>
      <c r="J38" s="466">
        <v>0</v>
      </c>
      <c r="K38" s="297" t="s">
        <v>429</v>
      </c>
      <c r="L38" s="467">
        <v>2.1000000000000001E-2</v>
      </c>
      <c r="M38" s="468">
        <v>2.1000000000000001E-2</v>
      </c>
    </row>
    <row r="39" spans="1:13">
      <c r="A39" s="283">
        <v>5</v>
      </c>
      <c r="B39" s="464" t="s">
        <v>428</v>
      </c>
      <c r="C39" s="297" t="s">
        <v>283</v>
      </c>
      <c r="D39" s="296" t="s">
        <v>284</v>
      </c>
      <c r="E39" s="297" t="s">
        <v>454</v>
      </c>
      <c r="F39" s="296" t="s">
        <v>378</v>
      </c>
      <c r="G39" s="465">
        <v>0</v>
      </c>
      <c r="H39" s="465">
        <v>0</v>
      </c>
      <c r="I39" s="465">
        <v>0</v>
      </c>
      <c r="J39" s="466">
        <v>0</v>
      </c>
      <c r="K39" s="297" t="s">
        <v>429</v>
      </c>
      <c r="L39" s="467">
        <v>1.9E-2</v>
      </c>
      <c r="M39" s="468">
        <v>1.9E-2</v>
      </c>
    </row>
    <row r="40" spans="1:13" ht="15.75" customHeight="1">
      <c r="A40" s="283">
        <v>6</v>
      </c>
      <c r="B40" s="464" t="s">
        <v>428</v>
      </c>
      <c r="C40" s="297" t="s">
        <v>283</v>
      </c>
      <c r="D40" s="296" t="s">
        <v>284</v>
      </c>
      <c r="E40" s="297" t="s">
        <v>446</v>
      </c>
      <c r="F40" s="296" t="s">
        <v>378</v>
      </c>
      <c r="G40" s="465">
        <v>32751688</v>
      </c>
      <c r="H40" s="465">
        <v>0</v>
      </c>
      <c r="I40" s="465">
        <v>0</v>
      </c>
      <c r="J40" s="466">
        <v>32751688</v>
      </c>
      <c r="K40" s="297" t="s">
        <v>429</v>
      </c>
      <c r="L40" s="467">
        <v>9.7685809352384023E-2</v>
      </c>
      <c r="M40" s="468">
        <v>9.5299999999999996E-2</v>
      </c>
    </row>
    <row r="41" spans="1:13">
      <c r="A41" s="283">
        <v>7</v>
      </c>
      <c r="B41" s="464" t="s">
        <v>428</v>
      </c>
      <c r="C41" s="297" t="s">
        <v>283</v>
      </c>
      <c r="D41" s="296" t="s">
        <v>284</v>
      </c>
      <c r="E41" s="297" t="s">
        <v>456</v>
      </c>
      <c r="F41" s="296" t="s">
        <v>378</v>
      </c>
      <c r="G41" s="465">
        <v>0</v>
      </c>
      <c r="H41" s="465">
        <v>0</v>
      </c>
      <c r="I41" s="465">
        <v>0</v>
      </c>
      <c r="J41" s="466">
        <v>0</v>
      </c>
      <c r="K41" s="297" t="s">
        <v>429</v>
      </c>
      <c r="L41" s="467">
        <v>1.589352780495501E-2</v>
      </c>
      <c r="M41" s="468">
        <v>1.4999999999999999E-2</v>
      </c>
    </row>
    <row r="42" spans="1:13">
      <c r="A42" s="283">
        <v>8</v>
      </c>
      <c r="B42" s="464" t="s">
        <v>428</v>
      </c>
      <c r="C42" s="297" t="s">
        <v>283</v>
      </c>
      <c r="D42" s="296" t="s">
        <v>284</v>
      </c>
      <c r="E42" s="297" t="s">
        <v>447</v>
      </c>
      <c r="F42" s="296" t="s">
        <v>378</v>
      </c>
      <c r="G42" s="465">
        <v>29938750</v>
      </c>
      <c r="H42" s="465">
        <v>0</v>
      </c>
      <c r="I42" s="465">
        <v>0</v>
      </c>
      <c r="J42" s="466">
        <v>29938750</v>
      </c>
      <c r="K42" s="297" t="s">
        <v>429</v>
      </c>
      <c r="L42" s="467">
        <v>9.8008018152835774E-2</v>
      </c>
      <c r="M42" s="468">
        <v>9.5200000000000007E-2</v>
      </c>
    </row>
    <row r="43" spans="1:13">
      <c r="A43" s="283">
        <v>9</v>
      </c>
      <c r="B43" s="464" t="s">
        <v>428</v>
      </c>
      <c r="C43" s="297" t="s">
        <v>283</v>
      </c>
      <c r="D43" s="296" t="s">
        <v>284</v>
      </c>
      <c r="E43" s="297" t="s">
        <v>448</v>
      </c>
      <c r="F43" s="296" t="s">
        <v>378</v>
      </c>
      <c r="G43" s="466">
        <v>0</v>
      </c>
      <c r="H43" s="466">
        <v>29872000</v>
      </c>
      <c r="I43" s="466">
        <v>0</v>
      </c>
      <c r="J43" s="466">
        <v>29872000</v>
      </c>
      <c r="K43" s="297" t="s">
        <v>444</v>
      </c>
      <c r="L43" s="469">
        <v>9.0881019198399304E-2</v>
      </c>
      <c r="M43" s="470">
        <v>8.7999999999999995E-2</v>
      </c>
    </row>
    <row r="44" spans="1:13">
      <c r="A44" s="283">
        <v>10</v>
      </c>
      <c r="B44" s="464" t="s">
        <v>428</v>
      </c>
      <c r="C44" s="297" t="s">
        <v>283</v>
      </c>
      <c r="D44" s="296" t="s">
        <v>284</v>
      </c>
      <c r="E44" s="297" t="s">
        <v>443</v>
      </c>
      <c r="F44" s="296" t="s">
        <v>378</v>
      </c>
      <c r="G44" s="466">
        <v>0</v>
      </c>
      <c r="H44" s="466">
        <v>0</v>
      </c>
      <c r="I44" s="466">
        <v>0</v>
      </c>
      <c r="J44" s="466">
        <v>0</v>
      </c>
      <c r="K44" s="297" t="s">
        <v>429</v>
      </c>
      <c r="L44" s="469">
        <v>0</v>
      </c>
      <c r="M44" s="470">
        <v>0</v>
      </c>
    </row>
    <row r="45" spans="1:13">
      <c r="A45" s="283">
        <v>11</v>
      </c>
      <c r="B45" s="464" t="s">
        <v>428</v>
      </c>
      <c r="C45" s="297" t="s">
        <v>283</v>
      </c>
      <c r="D45" s="296" t="s">
        <v>284</v>
      </c>
      <c r="E45" s="297" t="s">
        <v>445</v>
      </c>
      <c r="F45" s="296" t="s">
        <v>378</v>
      </c>
      <c r="G45" s="466">
        <v>0</v>
      </c>
      <c r="H45" s="466">
        <v>0</v>
      </c>
      <c r="I45" s="466">
        <v>0</v>
      </c>
      <c r="J45" s="466">
        <v>0</v>
      </c>
      <c r="K45" s="297" t="s">
        <v>429</v>
      </c>
      <c r="L45" s="469">
        <v>0</v>
      </c>
      <c r="M45" s="470">
        <v>0</v>
      </c>
    </row>
    <row r="46" spans="1:13">
      <c r="A46" s="283">
        <v>12</v>
      </c>
      <c r="B46" s="464" t="s">
        <v>428</v>
      </c>
      <c r="C46" s="297" t="s">
        <v>283</v>
      </c>
      <c r="D46" s="296" t="s">
        <v>284</v>
      </c>
      <c r="E46" s="297" t="s">
        <v>447</v>
      </c>
      <c r="F46" s="296" t="s">
        <v>378</v>
      </c>
      <c r="G46" s="466">
        <v>0</v>
      </c>
      <c r="H46" s="466">
        <v>0</v>
      </c>
      <c r="I46" s="466">
        <v>0</v>
      </c>
      <c r="J46" s="466">
        <v>0</v>
      </c>
      <c r="K46" s="297" t="s">
        <v>429</v>
      </c>
      <c r="L46" s="469">
        <v>0</v>
      </c>
      <c r="M46" s="470">
        <v>0</v>
      </c>
    </row>
    <row r="47" spans="1:13">
      <c r="A47" s="283">
        <v>13</v>
      </c>
      <c r="B47" s="464" t="s">
        <v>450</v>
      </c>
      <c r="C47" s="297" t="s">
        <v>290</v>
      </c>
      <c r="D47" s="296" t="s">
        <v>284</v>
      </c>
      <c r="E47" s="297" t="s">
        <v>447</v>
      </c>
      <c r="F47" s="296" t="s">
        <v>378</v>
      </c>
      <c r="G47" s="466">
        <v>20000000</v>
      </c>
      <c r="H47" s="466">
        <v>0</v>
      </c>
      <c r="I47" s="466">
        <v>0</v>
      </c>
      <c r="J47" s="466">
        <v>20000000</v>
      </c>
      <c r="K47" s="297" t="s">
        <v>444</v>
      </c>
      <c r="L47" s="469">
        <v>9.8099999999999993E-2</v>
      </c>
      <c r="M47" s="470">
        <v>9.8099999999999993E-2</v>
      </c>
    </row>
    <row r="48" spans="1:13" ht="12.6" thickBot="1">
      <c r="A48" s="283"/>
      <c r="B48" s="306" t="s">
        <v>276</v>
      </c>
      <c r="C48" s="307"/>
      <c r="D48" s="307"/>
      <c r="E48" s="307"/>
      <c r="F48" s="307"/>
      <c r="G48" s="308">
        <v>106368440</v>
      </c>
      <c r="H48" s="308">
        <v>29872000</v>
      </c>
      <c r="I48" s="308">
        <v>0</v>
      </c>
      <c r="J48" s="308">
        <v>136240440</v>
      </c>
      <c r="K48" s="307"/>
      <c r="L48" s="309"/>
      <c r="M48" s="310"/>
    </row>
    <row r="49" spans="1:13" ht="12.6" thickBot="1"/>
    <row r="50" spans="1:13">
      <c r="A50" s="283"/>
      <c r="B50" s="810" t="s">
        <v>459</v>
      </c>
      <c r="C50" s="811"/>
      <c r="D50" s="811"/>
      <c r="E50" s="811"/>
      <c r="F50" s="811"/>
      <c r="G50" s="811"/>
      <c r="H50" s="811"/>
      <c r="I50" s="811"/>
      <c r="J50" s="811"/>
      <c r="K50" s="811"/>
      <c r="L50" s="811"/>
      <c r="M50" s="812"/>
    </row>
    <row r="51" spans="1:13">
      <c r="A51" s="283"/>
      <c r="B51" s="813" t="s">
        <v>437</v>
      </c>
      <c r="C51" s="806" t="s">
        <v>438</v>
      </c>
      <c r="D51" s="806" t="s">
        <v>439</v>
      </c>
      <c r="E51" s="806" t="s">
        <v>440</v>
      </c>
      <c r="F51" s="806" t="s">
        <v>441</v>
      </c>
      <c r="G51" s="809" t="s">
        <v>275</v>
      </c>
      <c r="H51" s="809"/>
      <c r="I51" s="809"/>
      <c r="J51" s="809"/>
      <c r="K51" s="806" t="s">
        <v>277</v>
      </c>
      <c r="L51" s="806" t="s">
        <v>442</v>
      </c>
      <c r="M51" s="815" t="s">
        <v>279</v>
      </c>
    </row>
    <row r="52" spans="1:13" ht="24">
      <c r="A52" s="283"/>
      <c r="B52" s="814"/>
      <c r="C52" s="807"/>
      <c r="D52" s="807"/>
      <c r="E52" s="807"/>
      <c r="F52" s="807"/>
      <c r="G52" s="287" t="s">
        <v>306</v>
      </c>
      <c r="H52" s="287" t="s">
        <v>307</v>
      </c>
      <c r="I52" s="287" t="s">
        <v>251</v>
      </c>
      <c r="J52" s="287" t="s">
        <v>276</v>
      </c>
      <c r="K52" s="807"/>
      <c r="L52" s="807"/>
      <c r="M52" s="816"/>
    </row>
    <row r="53" spans="1:13">
      <c r="A53" s="283"/>
      <c r="B53" s="817"/>
      <c r="C53" s="808"/>
      <c r="D53" s="808"/>
      <c r="E53" s="808"/>
      <c r="F53" s="808"/>
      <c r="G53" s="289" t="s">
        <v>4</v>
      </c>
      <c r="H53" s="289" t="s">
        <v>4</v>
      </c>
      <c r="I53" s="289" t="s">
        <v>4</v>
      </c>
      <c r="J53" s="289" t="s">
        <v>4</v>
      </c>
      <c r="K53" s="808"/>
      <c r="L53" s="289" t="s">
        <v>281</v>
      </c>
      <c r="M53" s="291" t="s">
        <v>281</v>
      </c>
    </row>
    <row r="54" spans="1:13">
      <c r="A54" s="283">
        <v>1</v>
      </c>
      <c r="B54" s="459" t="s">
        <v>428</v>
      </c>
      <c r="C54" s="293" t="s">
        <v>283</v>
      </c>
      <c r="D54" s="292" t="s">
        <v>284</v>
      </c>
      <c r="E54" s="293" t="s">
        <v>443</v>
      </c>
      <c r="F54" s="292" t="s">
        <v>378</v>
      </c>
      <c r="G54" s="460">
        <v>4424891</v>
      </c>
      <c r="H54" s="460">
        <v>0</v>
      </c>
      <c r="I54" s="460">
        <v>0</v>
      </c>
      <c r="J54" s="460">
        <v>4424891</v>
      </c>
      <c r="K54" s="293" t="s">
        <v>444</v>
      </c>
      <c r="L54" s="462">
        <v>8.8300000000000003E-2</v>
      </c>
      <c r="M54" s="463">
        <v>8.8300000000000003E-2</v>
      </c>
    </row>
    <row r="55" spans="1:13">
      <c r="A55" s="283">
        <v>2</v>
      </c>
      <c r="B55" s="464" t="s">
        <v>428</v>
      </c>
      <c r="C55" s="297" t="s">
        <v>283</v>
      </c>
      <c r="D55" s="296" t="s">
        <v>284</v>
      </c>
      <c r="E55" s="297" t="s">
        <v>445</v>
      </c>
      <c r="F55" s="296" t="s">
        <v>378</v>
      </c>
      <c r="G55" s="465">
        <v>19270304</v>
      </c>
      <c r="H55" s="465">
        <v>0</v>
      </c>
      <c r="I55" s="465">
        <v>0</v>
      </c>
      <c r="J55" s="465">
        <v>19270304</v>
      </c>
      <c r="K55" s="297" t="s">
        <v>429</v>
      </c>
      <c r="L55" s="467">
        <v>0.10325123686237062</v>
      </c>
      <c r="M55" s="468">
        <v>0.10099999999999999</v>
      </c>
    </row>
    <row r="56" spans="1:13">
      <c r="A56" s="283">
        <v>3</v>
      </c>
      <c r="B56" s="464" t="s">
        <v>428</v>
      </c>
      <c r="C56" s="297" t="s">
        <v>283</v>
      </c>
      <c r="D56" s="296" t="s">
        <v>284</v>
      </c>
      <c r="E56" s="297" t="s">
        <v>443</v>
      </c>
      <c r="F56" s="296" t="s">
        <v>378</v>
      </c>
      <c r="G56" s="465">
        <v>0</v>
      </c>
      <c r="H56" s="465">
        <v>0</v>
      </c>
      <c r="I56" s="465">
        <v>0</v>
      </c>
      <c r="J56" s="465">
        <v>0</v>
      </c>
      <c r="K56" s="297" t="s">
        <v>429</v>
      </c>
      <c r="L56" s="467">
        <v>1.9708998801641009E-2</v>
      </c>
      <c r="M56" s="468">
        <v>1.9E-2</v>
      </c>
    </row>
    <row r="57" spans="1:13">
      <c r="A57" s="283">
        <v>4</v>
      </c>
      <c r="B57" s="464" t="s">
        <v>428</v>
      </c>
      <c r="C57" s="297" t="s">
        <v>283</v>
      </c>
      <c r="D57" s="296" t="s">
        <v>284</v>
      </c>
      <c r="E57" s="297" t="s">
        <v>453</v>
      </c>
      <c r="F57" s="296" t="s">
        <v>378</v>
      </c>
      <c r="G57" s="465">
        <v>0</v>
      </c>
      <c r="H57" s="465">
        <v>0</v>
      </c>
      <c r="I57" s="465">
        <v>0</v>
      </c>
      <c r="J57" s="465">
        <v>0</v>
      </c>
      <c r="K57" s="297" t="s">
        <v>429</v>
      </c>
      <c r="L57" s="467">
        <v>2.1000000000000001E-2</v>
      </c>
      <c r="M57" s="468">
        <v>2.1000000000000001E-2</v>
      </c>
    </row>
    <row r="58" spans="1:13">
      <c r="A58" s="283">
        <v>5</v>
      </c>
      <c r="B58" s="464" t="s">
        <v>428</v>
      </c>
      <c r="C58" s="297" t="s">
        <v>283</v>
      </c>
      <c r="D58" s="296" t="s">
        <v>284</v>
      </c>
      <c r="E58" s="297" t="s">
        <v>454</v>
      </c>
      <c r="F58" s="296" t="s">
        <v>378</v>
      </c>
      <c r="G58" s="465">
        <v>0</v>
      </c>
      <c r="H58" s="465">
        <v>0</v>
      </c>
      <c r="I58" s="465">
        <v>0</v>
      </c>
      <c r="J58" s="465">
        <v>0</v>
      </c>
      <c r="K58" s="297" t="s">
        <v>429</v>
      </c>
      <c r="L58" s="467">
        <v>1.9E-2</v>
      </c>
      <c r="M58" s="468">
        <v>1.9E-2</v>
      </c>
    </row>
    <row r="59" spans="1:13">
      <c r="A59" s="283">
        <v>6</v>
      </c>
      <c r="B59" s="464" t="s">
        <v>428</v>
      </c>
      <c r="C59" s="297" t="s">
        <v>283</v>
      </c>
      <c r="D59" s="296" t="s">
        <v>284</v>
      </c>
      <c r="E59" s="297" t="s">
        <v>446</v>
      </c>
      <c r="F59" s="296" t="s">
        <v>378</v>
      </c>
      <c r="G59" s="465">
        <v>32800000</v>
      </c>
      <c r="H59" s="465">
        <v>0</v>
      </c>
      <c r="I59" s="465">
        <v>0</v>
      </c>
      <c r="J59" s="465">
        <v>32800000</v>
      </c>
      <c r="K59" s="297" t="s">
        <v>429</v>
      </c>
      <c r="L59" s="467">
        <v>9.7685809352384023E-2</v>
      </c>
      <c r="M59" s="468">
        <v>9.5299999999999996E-2</v>
      </c>
    </row>
    <row r="60" spans="1:13">
      <c r="A60" s="283">
        <v>7</v>
      </c>
      <c r="B60" s="464" t="s">
        <v>428</v>
      </c>
      <c r="C60" s="297" t="s">
        <v>283</v>
      </c>
      <c r="D60" s="296" t="s">
        <v>284</v>
      </c>
      <c r="E60" s="297" t="s">
        <v>456</v>
      </c>
      <c r="F60" s="296" t="s">
        <v>378</v>
      </c>
      <c r="G60" s="465">
        <v>0</v>
      </c>
      <c r="H60" s="465">
        <v>0</v>
      </c>
      <c r="I60" s="465">
        <v>0</v>
      </c>
      <c r="J60" s="465">
        <v>0</v>
      </c>
      <c r="K60" s="297" t="s">
        <v>429</v>
      </c>
      <c r="L60" s="467">
        <v>1.589352780495501E-2</v>
      </c>
      <c r="M60" s="468">
        <v>1.4999999999999999E-2</v>
      </c>
    </row>
    <row r="61" spans="1:13">
      <c r="A61" s="283">
        <v>8</v>
      </c>
      <c r="B61" s="464" t="s">
        <v>428</v>
      </c>
      <c r="C61" s="297" t="s">
        <v>283</v>
      </c>
      <c r="D61" s="296" t="s">
        <v>284</v>
      </c>
      <c r="E61" s="297" t="s">
        <v>447</v>
      </c>
      <c r="F61" s="296" t="s">
        <v>378</v>
      </c>
      <c r="G61" s="465">
        <v>30000000</v>
      </c>
      <c r="H61" s="465">
        <v>0</v>
      </c>
      <c r="I61" s="465">
        <v>0</v>
      </c>
      <c r="J61" s="465">
        <v>30000000</v>
      </c>
      <c r="K61" s="297" t="s">
        <v>429</v>
      </c>
      <c r="L61" s="467">
        <v>9.8008018152835774E-2</v>
      </c>
      <c r="M61" s="468">
        <v>9.5200000000000007E-2</v>
      </c>
    </row>
    <row r="62" spans="1:13">
      <c r="A62" s="283">
        <v>9</v>
      </c>
      <c r="B62" s="464" t="s">
        <v>428</v>
      </c>
      <c r="C62" s="297" t="s">
        <v>283</v>
      </c>
      <c r="D62" s="296" t="s">
        <v>284</v>
      </c>
      <c r="E62" s="297" t="s">
        <v>448</v>
      </c>
      <c r="F62" s="296" t="s">
        <v>378</v>
      </c>
      <c r="G62" s="466">
        <v>0</v>
      </c>
      <c r="H62" s="466">
        <v>30000000</v>
      </c>
      <c r="I62" s="466">
        <v>0</v>
      </c>
      <c r="J62" s="466">
        <v>30000000</v>
      </c>
      <c r="K62" s="297" t="s">
        <v>444</v>
      </c>
      <c r="L62" s="469">
        <v>9.0881019198399304E-2</v>
      </c>
      <c r="M62" s="470">
        <v>8.7999999999999995E-2</v>
      </c>
    </row>
    <row r="63" spans="1:13">
      <c r="A63" s="283">
        <v>10</v>
      </c>
      <c r="B63" s="464" t="s">
        <v>428</v>
      </c>
      <c r="C63" s="297" t="s">
        <v>283</v>
      </c>
      <c r="D63" s="296" t="s">
        <v>284</v>
      </c>
      <c r="E63" s="297" t="s">
        <v>443</v>
      </c>
      <c r="F63" s="296" t="s">
        <v>378</v>
      </c>
      <c r="G63" s="466">
        <v>0</v>
      </c>
      <c r="H63" s="466">
        <v>0</v>
      </c>
      <c r="I63" s="466">
        <v>0</v>
      </c>
      <c r="J63" s="466">
        <v>0</v>
      </c>
      <c r="K63" s="297" t="s">
        <v>429</v>
      </c>
      <c r="L63" s="469">
        <v>0</v>
      </c>
      <c r="M63" s="470">
        <v>0</v>
      </c>
    </row>
    <row r="64" spans="1:13">
      <c r="A64" s="283">
        <v>11</v>
      </c>
      <c r="B64" s="464" t="s">
        <v>428</v>
      </c>
      <c r="C64" s="297" t="s">
        <v>283</v>
      </c>
      <c r="D64" s="296" t="s">
        <v>284</v>
      </c>
      <c r="E64" s="297" t="s">
        <v>445</v>
      </c>
      <c r="F64" s="296" t="s">
        <v>378</v>
      </c>
      <c r="G64" s="466">
        <v>0</v>
      </c>
      <c r="H64" s="466">
        <v>0</v>
      </c>
      <c r="I64" s="466">
        <v>0</v>
      </c>
      <c r="J64" s="466">
        <v>0</v>
      </c>
      <c r="K64" s="297" t="s">
        <v>429</v>
      </c>
      <c r="L64" s="469">
        <v>0</v>
      </c>
      <c r="M64" s="470">
        <v>0</v>
      </c>
    </row>
    <row r="65" spans="1:13">
      <c r="A65" s="283">
        <v>12</v>
      </c>
      <c r="B65" s="464" t="s">
        <v>428</v>
      </c>
      <c r="C65" s="297" t="s">
        <v>283</v>
      </c>
      <c r="D65" s="296" t="s">
        <v>284</v>
      </c>
      <c r="E65" s="297" t="s">
        <v>447</v>
      </c>
      <c r="F65" s="296" t="s">
        <v>378</v>
      </c>
      <c r="G65" s="466">
        <v>0</v>
      </c>
      <c r="H65" s="466">
        <v>0</v>
      </c>
      <c r="I65" s="466">
        <v>0</v>
      </c>
      <c r="J65" s="466">
        <v>0</v>
      </c>
      <c r="K65" s="297" t="s">
        <v>429</v>
      </c>
      <c r="L65" s="469">
        <v>0</v>
      </c>
      <c r="M65" s="470">
        <v>0</v>
      </c>
    </row>
    <row r="66" spans="1:13">
      <c r="A66" s="283">
        <v>13</v>
      </c>
      <c r="B66" s="464" t="s">
        <v>450</v>
      </c>
      <c r="C66" s="297" t="s">
        <v>290</v>
      </c>
      <c r="D66" s="296" t="s">
        <v>284</v>
      </c>
      <c r="E66" s="297" t="s">
        <v>447</v>
      </c>
      <c r="F66" s="296" t="s">
        <v>378</v>
      </c>
      <c r="G66" s="466">
        <v>20000000</v>
      </c>
      <c r="H66" s="466">
        <v>0</v>
      </c>
      <c r="I66" s="466">
        <v>0</v>
      </c>
      <c r="J66" s="466">
        <v>20000000</v>
      </c>
      <c r="K66" s="297" t="s">
        <v>444</v>
      </c>
      <c r="L66" s="469">
        <v>9.8099999999999993E-2</v>
      </c>
      <c r="M66" s="470">
        <v>9.8099999999999993E-2</v>
      </c>
    </row>
    <row r="67" spans="1:13" ht="12.6" thickBot="1">
      <c r="A67" s="283"/>
      <c r="B67" s="306" t="s">
        <v>276</v>
      </c>
      <c r="C67" s="307"/>
      <c r="D67" s="307"/>
      <c r="E67" s="307"/>
      <c r="F67" s="307"/>
      <c r="G67" s="308">
        <v>106495195</v>
      </c>
      <c r="H67" s="308">
        <v>30000000</v>
      </c>
      <c r="I67" s="308">
        <v>0</v>
      </c>
      <c r="J67" s="308">
        <v>136495195</v>
      </c>
      <c r="K67" s="307"/>
      <c r="L67" s="309"/>
      <c r="M67" s="310"/>
    </row>
    <row r="68" spans="1:13"/>
    <row r="70" spans="1:13" hidden="1">
      <c r="J70" s="11"/>
    </row>
    <row r="77" spans="1:13" hidden="1">
      <c r="C77" s="8" t="s">
        <v>460</v>
      </c>
    </row>
    <row r="79" spans="1:13" hidden="1">
      <c r="C79" s="8" t="s">
        <v>461</v>
      </c>
    </row>
  </sheetData>
  <mergeCells count="40">
    <mergeCell ref="B50:M50"/>
    <mergeCell ref="B51:B53"/>
    <mergeCell ref="C51:C53"/>
    <mergeCell ref="D51:D53"/>
    <mergeCell ref="E51:E53"/>
    <mergeCell ref="F51:F53"/>
    <mergeCell ref="G51:J51"/>
    <mergeCell ref="K51:K53"/>
    <mergeCell ref="L51:L52"/>
    <mergeCell ref="M51:M52"/>
    <mergeCell ref="B31:M31"/>
    <mergeCell ref="B32:B34"/>
    <mergeCell ref="C32:C34"/>
    <mergeCell ref="D32:D34"/>
    <mergeCell ref="E32:E34"/>
    <mergeCell ref="F32:F34"/>
    <mergeCell ref="G32:J32"/>
    <mergeCell ref="K32:K34"/>
    <mergeCell ref="L32:L33"/>
    <mergeCell ref="M32:M33"/>
    <mergeCell ref="B16:M16"/>
    <mergeCell ref="B17:B19"/>
    <mergeCell ref="C17:C19"/>
    <mergeCell ref="D17:D19"/>
    <mergeCell ref="E17:E19"/>
    <mergeCell ref="F17:F19"/>
    <mergeCell ref="G17:J17"/>
    <mergeCell ref="K17:K19"/>
    <mergeCell ref="L17:L18"/>
    <mergeCell ref="M17:M18"/>
    <mergeCell ref="B4:M4"/>
    <mergeCell ref="B5:B7"/>
    <mergeCell ref="C5:C7"/>
    <mergeCell ref="D5:D7"/>
    <mergeCell ref="E5:E7"/>
    <mergeCell ref="F5:F7"/>
    <mergeCell ref="G5:J5"/>
    <mergeCell ref="K5:K7"/>
    <mergeCell ref="L5:L6"/>
    <mergeCell ref="M5:M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0">
    <tabColor theme="9" tint="-0.249977111117893"/>
  </sheetPr>
  <dimension ref="A1:O90"/>
  <sheetViews>
    <sheetView showGridLines="0" topLeftCell="A71" zoomScaleNormal="100" workbookViewId="0">
      <selection activeCell="B2" sqref="B2:N89"/>
    </sheetView>
  </sheetViews>
  <sheetFormatPr defaultColWidth="0" defaultRowHeight="12" zeroHeight="1"/>
  <cols>
    <col min="1" max="2" width="11.5703125" style="8" customWidth="1"/>
    <col min="3" max="3" width="13.42578125" style="8" customWidth="1"/>
    <col min="4" max="8" width="11.5703125" style="8" customWidth="1"/>
    <col min="9" max="9" width="12.5703125" style="8" bestFit="1" customWidth="1"/>
    <col min="10" max="11" width="13.5703125" style="8" bestFit="1" customWidth="1"/>
    <col min="12" max="15" width="11.5703125" style="8" customWidth="1"/>
    <col min="16" max="16384" width="11.5703125" style="8" hidden="1"/>
  </cols>
  <sheetData>
    <row r="1" spans="1:14"/>
    <row r="2" spans="1:14">
      <c r="A2" s="283"/>
      <c r="B2" s="284" t="s">
        <v>268</v>
      </c>
      <c r="C2" s="283"/>
      <c r="D2" s="283"/>
      <c r="E2" s="283"/>
      <c r="F2" s="283"/>
      <c r="G2" s="283"/>
      <c r="H2" s="283"/>
      <c r="I2" s="283"/>
      <c r="J2" s="283"/>
      <c r="K2" s="283"/>
      <c r="L2" s="283"/>
      <c r="M2" s="283"/>
      <c r="N2" s="283"/>
    </row>
    <row r="3" spans="1:14">
      <c r="A3" s="283"/>
      <c r="B3" s="286"/>
      <c r="C3" s="283"/>
      <c r="D3" s="283"/>
      <c r="E3" s="283"/>
      <c r="F3" s="283"/>
      <c r="G3" s="283"/>
      <c r="H3" s="283"/>
      <c r="I3" s="283"/>
      <c r="J3" s="283"/>
      <c r="K3" s="283"/>
      <c r="L3" s="283"/>
      <c r="M3" s="283"/>
      <c r="N3" s="283"/>
    </row>
    <row r="4" spans="1:14">
      <c r="A4" s="283"/>
      <c r="B4" s="803" t="s">
        <v>462</v>
      </c>
      <c r="C4" s="804"/>
      <c r="D4" s="804"/>
      <c r="E4" s="804"/>
      <c r="F4" s="804"/>
      <c r="G4" s="804"/>
      <c r="H4" s="804"/>
      <c r="I4" s="804"/>
      <c r="J4" s="804"/>
      <c r="K4" s="804"/>
      <c r="L4" s="804"/>
      <c r="M4" s="804"/>
      <c r="N4" s="805"/>
    </row>
    <row r="5" spans="1:14" ht="12" customHeight="1">
      <c r="A5" s="283"/>
      <c r="B5" s="806" t="s">
        <v>437</v>
      </c>
      <c r="C5" s="806" t="s">
        <v>438</v>
      </c>
      <c r="D5" s="806" t="s">
        <v>439</v>
      </c>
      <c r="E5" s="806" t="s">
        <v>463</v>
      </c>
      <c r="F5" s="806" t="s">
        <v>464</v>
      </c>
      <c r="G5" s="806" t="s">
        <v>465</v>
      </c>
      <c r="H5" s="806" t="s">
        <v>441</v>
      </c>
      <c r="I5" s="809" t="s">
        <v>275</v>
      </c>
      <c r="J5" s="809"/>
      <c r="K5" s="809"/>
      <c r="L5" s="806" t="s">
        <v>277</v>
      </c>
      <c r="M5" s="806" t="s">
        <v>442</v>
      </c>
      <c r="N5" s="806" t="s">
        <v>279</v>
      </c>
    </row>
    <row r="6" spans="1:14" ht="24">
      <c r="A6" s="283"/>
      <c r="B6" s="807"/>
      <c r="C6" s="807"/>
      <c r="D6" s="807"/>
      <c r="E6" s="807"/>
      <c r="F6" s="807"/>
      <c r="G6" s="807"/>
      <c r="H6" s="807"/>
      <c r="I6" s="287" t="s">
        <v>247</v>
      </c>
      <c r="J6" s="287" t="s">
        <v>280</v>
      </c>
      <c r="K6" s="287" t="s">
        <v>276</v>
      </c>
      <c r="L6" s="807"/>
      <c r="M6" s="807"/>
      <c r="N6" s="807"/>
    </row>
    <row r="7" spans="1:14">
      <c r="A7" s="283"/>
      <c r="B7" s="808"/>
      <c r="C7" s="808"/>
      <c r="D7" s="808"/>
      <c r="E7" s="808"/>
      <c r="F7" s="808"/>
      <c r="G7" s="808"/>
      <c r="H7" s="808"/>
      <c r="I7" s="289" t="s">
        <v>4</v>
      </c>
      <c r="J7" s="289" t="s">
        <v>4</v>
      </c>
      <c r="K7" s="289" t="s">
        <v>4</v>
      </c>
      <c r="L7" s="808"/>
      <c r="M7" s="289" t="s">
        <v>281</v>
      </c>
      <c r="N7" s="289" t="s">
        <v>281</v>
      </c>
    </row>
    <row r="8" spans="1:14">
      <c r="A8" s="283"/>
      <c r="B8" s="528" t="s">
        <v>428</v>
      </c>
      <c r="C8" s="529" t="s">
        <v>283</v>
      </c>
      <c r="D8" s="528" t="s">
        <v>284</v>
      </c>
      <c r="E8" s="528">
        <v>630</v>
      </c>
      <c r="F8" s="528" t="s">
        <v>466</v>
      </c>
      <c r="G8" s="532">
        <v>47939</v>
      </c>
      <c r="H8" s="528" t="s">
        <v>390</v>
      </c>
      <c r="I8" s="530">
        <v>0</v>
      </c>
      <c r="J8" s="530">
        <v>714749</v>
      </c>
      <c r="K8" s="530">
        <v>714749</v>
      </c>
      <c r="L8" s="529" t="s">
        <v>429</v>
      </c>
      <c r="M8" s="531">
        <v>4.1688000000000003E-2</v>
      </c>
      <c r="N8" s="531">
        <v>4.2000000000000003E-2</v>
      </c>
    </row>
    <row r="9" spans="1:14">
      <c r="A9" s="283"/>
      <c r="B9" s="528" t="s">
        <v>428</v>
      </c>
      <c r="C9" s="529" t="s">
        <v>283</v>
      </c>
      <c r="D9" s="528" t="s">
        <v>284</v>
      </c>
      <c r="E9" s="528">
        <v>655</v>
      </c>
      <c r="F9" s="528" t="s">
        <v>467</v>
      </c>
      <c r="G9" s="532">
        <v>48853</v>
      </c>
      <c r="H9" s="528" t="s">
        <v>390</v>
      </c>
      <c r="I9" s="530">
        <v>0</v>
      </c>
      <c r="J9" s="530">
        <v>561156</v>
      </c>
      <c r="K9" s="530">
        <v>561156</v>
      </c>
      <c r="L9" s="529" t="s">
        <v>429</v>
      </c>
      <c r="M9" s="531">
        <v>3.8348E-2</v>
      </c>
      <c r="N9" s="531">
        <v>3.8600000000000002E-2</v>
      </c>
    </row>
    <row r="10" spans="1:14">
      <c r="A10" s="283"/>
      <c r="B10" s="528" t="s">
        <v>428</v>
      </c>
      <c r="C10" s="529" t="s">
        <v>283</v>
      </c>
      <c r="D10" s="528" t="s">
        <v>284</v>
      </c>
      <c r="E10" s="528">
        <v>655</v>
      </c>
      <c r="F10" s="528" t="s">
        <v>468</v>
      </c>
      <c r="G10" s="532">
        <v>48366</v>
      </c>
      <c r="H10" s="528" t="s">
        <v>390</v>
      </c>
      <c r="I10" s="530">
        <v>0</v>
      </c>
      <c r="J10" s="530">
        <v>227094</v>
      </c>
      <c r="K10" s="530">
        <v>227094</v>
      </c>
      <c r="L10" s="529" t="s">
        <v>429</v>
      </c>
      <c r="M10" s="531">
        <v>3.9621999999999997E-2</v>
      </c>
      <c r="N10" s="531">
        <v>0.04</v>
      </c>
    </row>
    <row r="11" spans="1:14">
      <c r="A11" s="283"/>
      <c r="B11" s="528" t="s">
        <v>428</v>
      </c>
      <c r="C11" s="529" t="s">
        <v>283</v>
      </c>
      <c r="D11" s="528" t="s">
        <v>284</v>
      </c>
      <c r="E11" s="528">
        <v>713</v>
      </c>
      <c r="F11" s="528" t="s">
        <v>469</v>
      </c>
      <c r="G11" s="532">
        <v>49400</v>
      </c>
      <c r="H11" s="528" t="s">
        <v>390</v>
      </c>
      <c r="I11" s="530">
        <v>0</v>
      </c>
      <c r="J11" s="530">
        <v>844516</v>
      </c>
      <c r="K11" s="530">
        <v>844516</v>
      </c>
      <c r="L11" s="529" t="s">
        <v>444</v>
      </c>
      <c r="M11" s="531">
        <v>3.9142000000000003E-2</v>
      </c>
      <c r="N11" s="531">
        <v>3.9E-2</v>
      </c>
    </row>
    <row r="12" spans="1:14">
      <c r="A12" s="283"/>
      <c r="B12" s="528" t="s">
        <v>428</v>
      </c>
      <c r="C12" s="529" t="s">
        <v>283</v>
      </c>
      <c r="D12" s="528" t="s">
        <v>284</v>
      </c>
      <c r="E12" s="528">
        <v>713</v>
      </c>
      <c r="F12" s="528" t="s">
        <v>470</v>
      </c>
      <c r="G12" s="532">
        <v>49766</v>
      </c>
      <c r="H12" s="528" t="s">
        <v>390</v>
      </c>
      <c r="I12" s="530">
        <v>0</v>
      </c>
      <c r="J12" s="530">
        <v>718731</v>
      </c>
      <c r="K12" s="530">
        <v>718731</v>
      </c>
      <c r="L12" s="529" t="s">
        <v>429</v>
      </c>
      <c r="M12" s="531">
        <v>3.8087999999999997E-2</v>
      </c>
      <c r="N12" s="531">
        <v>3.7999999999999999E-2</v>
      </c>
    </row>
    <row r="13" spans="1:14">
      <c r="A13" s="283"/>
      <c r="B13" s="528" t="s">
        <v>428</v>
      </c>
      <c r="C13" s="529" t="s">
        <v>283</v>
      </c>
      <c r="D13" s="528" t="s">
        <v>284</v>
      </c>
      <c r="E13" s="528">
        <v>778</v>
      </c>
      <c r="F13" s="533" t="s">
        <v>471</v>
      </c>
      <c r="G13" s="534">
        <v>50131</v>
      </c>
      <c r="H13" s="533" t="s">
        <v>390</v>
      </c>
      <c r="I13" s="535">
        <v>0</v>
      </c>
      <c r="J13" s="530">
        <v>666491</v>
      </c>
      <c r="K13" s="530">
        <v>666491</v>
      </c>
      <c r="L13" s="536" t="s">
        <v>429</v>
      </c>
      <c r="M13" s="537">
        <v>3.5000000000000003E-2</v>
      </c>
      <c r="N13" s="531">
        <v>3.5000000000000003E-2</v>
      </c>
    </row>
    <row r="14" spans="1:14">
      <c r="A14" s="283"/>
      <c r="B14" s="528" t="s">
        <v>428</v>
      </c>
      <c r="C14" s="529" t="s">
        <v>283</v>
      </c>
      <c r="D14" s="528" t="s">
        <v>284</v>
      </c>
      <c r="E14" s="528">
        <v>778</v>
      </c>
      <c r="F14" s="528" t="s">
        <v>472</v>
      </c>
      <c r="G14" s="532">
        <v>50192</v>
      </c>
      <c r="H14" s="528" t="s">
        <v>390</v>
      </c>
      <c r="I14" s="530">
        <v>0</v>
      </c>
      <c r="J14" s="530">
        <v>292141</v>
      </c>
      <c r="K14" s="530">
        <v>292141</v>
      </c>
      <c r="L14" s="529" t="s">
        <v>444</v>
      </c>
      <c r="M14" s="531">
        <v>3.2171999999999999E-2</v>
      </c>
      <c r="N14" s="531">
        <v>3.3000000000000002E-2</v>
      </c>
    </row>
    <row r="15" spans="1:14">
      <c r="A15" s="283"/>
      <c r="B15" s="528" t="s">
        <v>428</v>
      </c>
      <c r="C15" s="529" t="s">
        <v>283</v>
      </c>
      <c r="D15" s="528" t="s">
        <v>284</v>
      </c>
      <c r="E15" s="528">
        <v>806</v>
      </c>
      <c r="F15" s="528" t="s">
        <v>473</v>
      </c>
      <c r="G15" s="532">
        <v>50437</v>
      </c>
      <c r="H15" s="528" t="s">
        <v>390</v>
      </c>
      <c r="I15" s="530">
        <v>718608</v>
      </c>
      <c r="J15" s="530">
        <v>0</v>
      </c>
      <c r="K15" s="530">
        <v>718608</v>
      </c>
      <c r="L15" s="529" t="s">
        <v>429</v>
      </c>
      <c r="M15" s="531">
        <v>3.1077E-2</v>
      </c>
      <c r="N15" s="531">
        <v>0.03</v>
      </c>
    </row>
    <row r="16" spans="1:14">
      <c r="A16" s="283"/>
      <c r="B16" s="528" t="s">
        <v>428</v>
      </c>
      <c r="C16" s="529" t="s">
        <v>283</v>
      </c>
      <c r="D16" s="528" t="s">
        <v>284</v>
      </c>
      <c r="E16" s="528">
        <v>806</v>
      </c>
      <c r="F16" s="528" t="s">
        <v>474</v>
      </c>
      <c r="G16" s="532">
        <v>51150</v>
      </c>
      <c r="H16" s="528" t="s">
        <v>390</v>
      </c>
      <c r="I16" s="530">
        <v>1079706</v>
      </c>
      <c r="J16" s="530">
        <v>0</v>
      </c>
      <c r="K16" s="530">
        <v>1079706</v>
      </c>
      <c r="L16" s="529" t="s">
        <v>444</v>
      </c>
      <c r="M16" s="531">
        <v>3.2939999999999997E-2</v>
      </c>
      <c r="N16" s="531">
        <v>3.2000000000000001E-2</v>
      </c>
    </row>
    <row r="17" spans="1:14">
      <c r="A17" s="283"/>
      <c r="B17" s="528" t="s">
        <v>428</v>
      </c>
      <c r="C17" s="529" t="s">
        <v>283</v>
      </c>
      <c r="D17" s="528" t="s">
        <v>284</v>
      </c>
      <c r="E17" s="528">
        <v>887</v>
      </c>
      <c r="F17" s="528" t="s">
        <v>475</v>
      </c>
      <c r="G17" s="532">
        <v>52305</v>
      </c>
      <c r="H17" s="528" t="s">
        <v>390</v>
      </c>
      <c r="I17" s="530">
        <v>605834</v>
      </c>
      <c r="J17" s="530">
        <v>0</v>
      </c>
      <c r="K17" s="530">
        <v>605834</v>
      </c>
      <c r="L17" s="529" t="s">
        <v>444</v>
      </c>
      <c r="M17" s="531">
        <v>2.8496E-2</v>
      </c>
      <c r="N17" s="531">
        <v>2.8000000000000001E-2</v>
      </c>
    </row>
    <row r="18" spans="1:14">
      <c r="A18" s="283"/>
      <c r="B18" s="528" t="s">
        <v>428</v>
      </c>
      <c r="C18" s="529" t="s">
        <v>283</v>
      </c>
      <c r="D18" s="528" t="s">
        <v>284</v>
      </c>
      <c r="E18" s="528">
        <v>886</v>
      </c>
      <c r="F18" s="528" t="s">
        <v>476</v>
      </c>
      <c r="G18" s="532">
        <v>45731</v>
      </c>
      <c r="H18" s="528" t="s">
        <v>390</v>
      </c>
      <c r="I18" s="530">
        <v>7236661</v>
      </c>
      <c r="J18" s="530">
        <v>0</v>
      </c>
      <c r="K18" s="530">
        <v>7236661</v>
      </c>
      <c r="L18" s="529" t="s">
        <v>444</v>
      </c>
      <c r="M18" s="531">
        <v>2.0535000000000001E-2</v>
      </c>
      <c r="N18" s="531">
        <v>1.7999999999999999E-2</v>
      </c>
    </row>
    <row r="19" spans="1:14">
      <c r="A19" s="283"/>
      <c r="B19" s="528" t="s">
        <v>428</v>
      </c>
      <c r="C19" s="529" t="s">
        <v>283</v>
      </c>
      <c r="D19" s="528" t="s">
        <v>284</v>
      </c>
      <c r="E19" s="528">
        <v>887</v>
      </c>
      <c r="F19" s="528" t="s">
        <v>477</v>
      </c>
      <c r="G19" s="532">
        <v>52671</v>
      </c>
      <c r="H19" s="528" t="s">
        <v>390</v>
      </c>
      <c r="I19" s="530">
        <v>733335</v>
      </c>
      <c r="J19" s="530">
        <v>0</v>
      </c>
      <c r="K19" s="530">
        <v>733335</v>
      </c>
      <c r="L19" s="529" t="s">
        <v>444</v>
      </c>
      <c r="M19" s="531">
        <v>2.1669999999999998E-2</v>
      </c>
      <c r="N19" s="531">
        <v>2.5000000000000001E-2</v>
      </c>
    </row>
    <row r="20" spans="1:14">
      <c r="A20" s="283"/>
      <c r="B20" s="528" t="s">
        <v>428</v>
      </c>
      <c r="C20" s="529" t="s">
        <v>283</v>
      </c>
      <c r="D20" s="528" t="s">
        <v>284</v>
      </c>
      <c r="E20" s="528">
        <v>0</v>
      </c>
      <c r="F20" s="528" t="s">
        <v>478</v>
      </c>
      <c r="G20" s="532">
        <v>50388</v>
      </c>
      <c r="H20" s="528" t="s">
        <v>398</v>
      </c>
      <c r="I20" s="530">
        <v>0</v>
      </c>
      <c r="J20" s="530">
        <v>20915</v>
      </c>
      <c r="K20" s="530">
        <v>20915</v>
      </c>
      <c r="L20" s="529" t="s">
        <v>444</v>
      </c>
      <c r="M20" s="531">
        <v>7.0592405520023771E-2</v>
      </c>
      <c r="N20" s="531">
        <v>6.8199999999999997E-2</v>
      </c>
    </row>
    <row r="21" spans="1:14">
      <c r="A21" s="283"/>
      <c r="B21" s="528" t="s">
        <v>428</v>
      </c>
      <c r="C21" s="529" t="s">
        <v>283</v>
      </c>
      <c r="D21" s="528" t="s">
        <v>284</v>
      </c>
      <c r="E21" s="528">
        <v>0</v>
      </c>
      <c r="F21" s="528" t="s">
        <v>479</v>
      </c>
      <c r="G21" s="538">
        <v>50388</v>
      </c>
      <c r="H21" s="528" t="s">
        <v>399</v>
      </c>
      <c r="I21" s="530">
        <v>0</v>
      </c>
      <c r="J21" s="530"/>
      <c r="K21" s="530">
        <v>0</v>
      </c>
      <c r="L21" s="529" t="s">
        <v>444</v>
      </c>
      <c r="M21" s="531">
        <v>2.3409163353616425E-2</v>
      </c>
      <c r="N21" s="531">
        <v>2.1600000000000001E-2</v>
      </c>
    </row>
    <row r="22" spans="1:14">
      <c r="A22" s="283"/>
      <c r="B22" s="528" t="s">
        <v>428</v>
      </c>
      <c r="C22" s="529" t="s">
        <v>283</v>
      </c>
      <c r="D22" s="528" t="s">
        <v>284</v>
      </c>
      <c r="E22" s="528">
        <v>0</v>
      </c>
      <c r="F22" s="528" t="s">
        <v>480</v>
      </c>
      <c r="G22" s="538">
        <v>47268</v>
      </c>
      <c r="H22" s="528" t="s">
        <v>400</v>
      </c>
      <c r="I22" s="530">
        <v>0</v>
      </c>
      <c r="J22" s="530">
        <v>1110477</v>
      </c>
      <c r="K22" s="530">
        <v>1110477</v>
      </c>
      <c r="L22" s="529" t="s">
        <v>429</v>
      </c>
      <c r="M22" s="531">
        <v>2.3433600270092114E-2</v>
      </c>
      <c r="N22" s="531">
        <v>2.0975000000000001E-2</v>
      </c>
    </row>
    <row r="23" spans="1:14">
      <c r="A23" s="283"/>
      <c r="B23" s="303" t="s">
        <v>276</v>
      </c>
      <c r="C23" s="303"/>
      <c r="D23" s="303"/>
      <c r="E23" s="303"/>
      <c r="F23" s="303"/>
      <c r="G23" s="303"/>
      <c r="H23" s="303"/>
      <c r="I23" s="471">
        <v>10374144</v>
      </c>
      <c r="J23" s="471">
        <v>5156270</v>
      </c>
      <c r="K23" s="471">
        <v>15530414</v>
      </c>
      <c r="L23" s="303"/>
      <c r="M23" s="303"/>
      <c r="N23" s="303"/>
    </row>
    <row r="24" spans="1:14">
      <c r="A24" s="283"/>
      <c r="B24" s="283"/>
      <c r="C24" s="283"/>
      <c r="D24" s="283"/>
      <c r="E24" s="283"/>
      <c r="F24" s="283"/>
      <c r="G24" s="283"/>
      <c r="H24" s="283"/>
      <c r="I24" s="283"/>
      <c r="J24" s="283"/>
      <c r="K24" s="283"/>
      <c r="L24" s="283"/>
      <c r="M24" s="283"/>
      <c r="N24" s="283"/>
    </row>
    <row r="25" spans="1:14">
      <c r="A25" s="283"/>
      <c r="B25" s="803" t="s">
        <v>481</v>
      </c>
      <c r="C25" s="804"/>
      <c r="D25" s="804"/>
      <c r="E25" s="804"/>
      <c r="F25" s="804"/>
      <c r="G25" s="804"/>
      <c r="H25" s="804"/>
      <c r="I25" s="804"/>
      <c r="J25" s="804"/>
      <c r="K25" s="804"/>
      <c r="L25" s="804"/>
      <c r="M25" s="804"/>
      <c r="N25" s="805"/>
    </row>
    <row r="26" spans="1:14" ht="12" customHeight="1">
      <c r="A26" s="283"/>
      <c r="B26" s="806" t="s">
        <v>437</v>
      </c>
      <c r="C26" s="806" t="s">
        <v>438</v>
      </c>
      <c r="D26" s="806" t="s">
        <v>439</v>
      </c>
      <c r="E26" s="806" t="s">
        <v>463</v>
      </c>
      <c r="F26" s="806" t="s">
        <v>464</v>
      </c>
      <c r="G26" s="806" t="s">
        <v>465</v>
      </c>
      <c r="H26" s="806" t="s">
        <v>441</v>
      </c>
      <c r="I26" s="809" t="s">
        <v>275</v>
      </c>
      <c r="J26" s="809"/>
      <c r="K26" s="809"/>
      <c r="L26" s="806" t="s">
        <v>277</v>
      </c>
      <c r="M26" s="806" t="s">
        <v>442</v>
      </c>
      <c r="N26" s="806" t="s">
        <v>279</v>
      </c>
    </row>
    <row r="27" spans="1:14" ht="24">
      <c r="A27" s="283"/>
      <c r="B27" s="807"/>
      <c r="C27" s="807"/>
      <c r="D27" s="807"/>
      <c r="E27" s="807"/>
      <c r="F27" s="807"/>
      <c r="G27" s="807"/>
      <c r="H27" s="807"/>
      <c r="I27" s="287" t="s">
        <v>247</v>
      </c>
      <c r="J27" s="287" t="s">
        <v>280</v>
      </c>
      <c r="K27" s="287" t="s">
        <v>276</v>
      </c>
      <c r="L27" s="807"/>
      <c r="M27" s="807"/>
      <c r="N27" s="807"/>
    </row>
    <row r="28" spans="1:14">
      <c r="A28" s="283"/>
      <c r="B28" s="808"/>
      <c r="C28" s="808"/>
      <c r="D28" s="808"/>
      <c r="E28" s="808"/>
      <c r="F28" s="808"/>
      <c r="G28" s="808"/>
      <c r="H28" s="808"/>
      <c r="I28" s="289" t="s">
        <v>4</v>
      </c>
      <c r="J28" s="289" t="s">
        <v>4</v>
      </c>
      <c r="K28" s="289" t="s">
        <v>4</v>
      </c>
      <c r="L28" s="808"/>
      <c r="M28" s="289" t="s">
        <v>281</v>
      </c>
      <c r="N28" s="289" t="s">
        <v>281</v>
      </c>
    </row>
    <row r="29" spans="1:14">
      <c r="A29" s="283"/>
      <c r="B29" s="528" t="s">
        <v>428</v>
      </c>
      <c r="C29" s="529" t="s">
        <v>283</v>
      </c>
      <c r="D29" s="528" t="s">
        <v>284</v>
      </c>
      <c r="E29" s="528">
        <v>630</v>
      </c>
      <c r="F29" s="528" t="s">
        <v>466</v>
      </c>
      <c r="G29" s="532">
        <v>47939</v>
      </c>
      <c r="H29" s="528" t="s">
        <v>390</v>
      </c>
      <c r="I29" s="530">
        <v>0</v>
      </c>
      <c r="J29" s="530">
        <v>698646</v>
      </c>
      <c r="K29" s="530">
        <v>698646</v>
      </c>
      <c r="L29" s="529" t="s">
        <v>429</v>
      </c>
      <c r="M29" s="531">
        <v>4.1688000000000003E-2</v>
      </c>
      <c r="N29" s="531">
        <v>4.2000000000000003E-2</v>
      </c>
    </row>
    <row r="30" spans="1:14">
      <c r="A30" s="283"/>
      <c r="B30" s="528" t="s">
        <v>428</v>
      </c>
      <c r="C30" s="529" t="s">
        <v>283</v>
      </c>
      <c r="D30" s="528" t="s">
        <v>284</v>
      </c>
      <c r="E30" s="528">
        <v>655</v>
      </c>
      <c r="F30" s="528" t="s">
        <v>467</v>
      </c>
      <c r="G30" s="532">
        <v>48853</v>
      </c>
      <c r="H30" s="528" t="s">
        <v>390</v>
      </c>
      <c r="I30" s="530">
        <v>0</v>
      </c>
      <c r="J30" s="530">
        <v>550809</v>
      </c>
      <c r="K30" s="530">
        <v>550809</v>
      </c>
      <c r="L30" s="529" t="s">
        <v>429</v>
      </c>
      <c r="M30" s="531">
        <v>3.8348E-2</v>
      </c>
      <c r="N30" s="531">
        <v>3.8600000000000002E-2</v>
      </c>
    </row>
    <row r="31" spans="1:14">
      <c r="A31" s="283"/>
      <c r="B31" s="528" t="s">
        <v>428</v>
      </c>
      <c r="C31" s="529" t="s">
        <v>283</v>
      </c>
      <c r="D31" s="528" t="s">
        <v>284</v>
      </c>
      <c r="E31" s="528">
        <v>655</v>
      </c>
      <c r="F31" s="528" t="s">
        <v>468</v>
      </c>
      <c r="G31" s="532">
        <v>48366</v>
      </c>
      <c r="H31" s="528" t="s">
        <v>390</v>
      </c>
      <c r="I31" s="530">
        <v>0</v>
      </c>
      <c r="J31" s="530">
        <v>209221</v>
      </c>
      <c r="K31" s="530">
        <v>209221</v>
      </c>
      <c r="L31" s="529" t="s">
        <v>429</v>
      </c>
      <c r="M31" s="531">
        <v>3.9621999999999997E-2</v>
      </c>
      <c r="N31" s="531">
        <v>0.04</v>
      </c>
    </row>
    <row r="32" spans="1:14">
      <c r="A32" s="283"/>
      <c r="B32" s="528" t="s">
        <v>428</v>
      </c>
      <c r="C32" s="529" t="s">
        <v>283</v>
      </c>
      <c r="D32" s="528" t="s">
        <v>284</v>
      </c>
      <c r="E32" s="528">
        <v>713</v>
      </c>
      <c r="F32" s="528" t="s">
        <v>469</v>
      </c>
      <c r="G32" s="532">
        <v>49400</v>
      </c>
      <c r="H32" s="528" t="s">
        <v>390</v>
      </c>
      <c r="I32" s="530">
        <v>0</v>
      </c>
      <c r="J32" s="530">
        <v>853233</v>
      </c>
      <c r="K32" s="530">
        <v>853233</v>
      </c>
      <c r="L32" s="529" t="s">
        <v>444</v>
      </c>
      <c r="M32" s="531">
        <v>3.9142000000000003E-2</v>
      </c>
      <c r="N32" s="531">
        <v>3.9E-2</v>
      </c>
    </row>
    <row r="33" spans="1:14">
      <c r="A33" s="283"/>
      <c r="B33" s="528" t="s">
        <v>428</v>
      </c>
      <c r="C33" s="529" t="s">
        <v>283</v>
      </c>
      <c r="D33" s="528" t="s">
        <v>284</v>
      </c>
      <c r="E33" s="528">
        <v>713</v>
      </c>
      <c r="F33" s="528" t="s">
        <v>470</v>
      </c>
      <c r="G33" s="532">
        <v>49766</v>
      </c>
      <c r="H33" s="528" t="s">
        <v>390</v>
      </c>
      <c r="I33" s="530">
        <v>0</v>
      </c>
      <c r="J33" s="530">
        <v>723117</v>
      </c>
      <c r="K33" s="530">
        <v>723117</v>
      </c>
      <c r="L33" s="529" t="s">
        <v>429</v>
      </c>
      <c r="M33" s="531">
        <v>3.8087999999999997E-2</v>
      </c>
      <c r="N33" s="531">
        <v>3.7999999999999999E-2</v>
      </c>
    </row>
    <row r="34" spans="1:14">
      <c r="A34" s="283"/>
      <c r="B34" s="528" t="s">
        <v>428</v>
      </c>
      <c r="C34" s="529" t="s">
        <v>283</v>
      </c>
      <c r="D34" s="528" t="s">
        <v>284</v>
      </c>
      <c r="E34" s="528">
        <v>778</v>
      </c>
      <c r="F34" s="533" t="s">
        <v>471</v>
      </c>
      <c r="G34" s="534">
        <v>50131</v>
      </c>
      <c r="H34" s="533" t="s">
        <v>390</v>
      </c>
      <c r="I34" s="535">
        <v>0</v>
      </c>
      <c r="J34" s="530">
        <v>666491</v>
      </c>
      <c r="K34" s="530">
        <v>666491</v>
      </c>
      <c r="L34" s="536" t="s">
        <v>429</v>
      </c>
      <c r="M34" s="537">
        <v>3.5000000000000003E-2</v>
      </c>
      <c r="N34" s="531">
        <v>3.5000000000000003E-2</v>
      </c>
    </row>
    <row r="35" spans="1:14">
      <c r="A35" s="283"/>
      <c r="B35" s="528" t="s">
        <v>428</v>
      </c>
      <c r="C35" s="529" t="s">
        <v>283</v>
      </c>
      <c r="D35" s="528" t="s">
        <v>284</v>
      </c>
      <c r="E35" s="528">
        <v>778</v>
      </c>
      <c r="F35" s="528" t="s">
        <v>472</v>
      </c>
      <c r="G35" s="532">
        <v>50192</v>
      </c>
      <c r="H35" s="528" t="s">
        <v>390</v>
      </c>
      <c r="I35" s="530">
        <v>0</v>
      </c>
      <c r="J35" s="530">
        <v>241012</v>
      </c>
      <c r="K35" s="530">
        <v>241012</v>
      </c>
      <c r="L35" s="529" t="s">
        <v>444</v>
      </c>
      <c r="M35" s="531">
        <v>3.2171999999999999E-2</v>
      </c>
      <c r="N35" s="531">
        <v>3.3000000000000002E-2</v>
      </c>
    </row>
    <row r="36" spans="1:14">
      <c r="A36" s="283"/>
      <c r="B36" s="528" t="s">
        <v>428</v>
      </c>
      <c r="C36" s="529" t="s">
        <v>283</v>
      </c>
      <c r="D36" s="528" t="s">
        <v>284</v>
      </c>
      <c r="E36" s="528">
        <v>806</v>
      </c>
      <c r="F36" s="528" t="s">
        <v>473</v>
      </c>
      <c r="G36" s="532">
        <v>50437</v>
      </c>
      <c r="H36" s="528" t="s">
        <v>390</v>
      </c>
      <c r="I36" s="530">
        <v>762648</v>
      </c>
      <c r="J36" s="530">
        <v>0</v>
      </c>
      <c r="K36" s="530">
        <v>762648</v>
      </c>
      <c r="L36" s="529" t="s">
        <v>429</v>
      </c>
      <c r="M36" s="531">
        <v>3.1077E-2</v>
      </c>
      <c r="N36" s="531">
        <v>0.03</v>
      </c>
    </row>
    <row r="37" spans="1:14">
      <c r="A37" s="283"/>
      <c r="B37" s="528" t="s">
        <v>428</v>
      </c>
      <c r="C37" s="529" t="s">
        <v>283</v>
      </c>
      <c r="D37" s="528" t="s">
        <v>284</v>
      </c>
      <c r="E37" s="528">
        <v>806</v>
      </c>
      <c r="F37" s="528" t="s">
        <v>474</v>
      </c>
      <c r="G37" s="532">
        <v>51150</v>
      </c>
      <c r="H37" s="528" t="s">
        <v>390</v>
      </c>
      <c r="I37" s="530">
        <v>1124791</v>
      </c>
      <c r="J37" s="530">
        <v>0</v>
      </c>
      <c r="K37" s="530">
        <v>1124791</v>
      </c>
      <c r="L37" s="529" t="s">
        <v>444</v>
      </c>
      <c r="M37" s="531">
        <v>3.2939999999999997E-2</v>
      </c>
      <c r="N37" s="531">
        <v>3.2000000000000001E-2</v>
      </c>
    </row>
    <row r="38" spans="1:14">
      <c r="A38" s="283"/>
      <c r="B38" s="528" t="s">
        <v>428</v>
      </c>
      <c r="C38" s="529" t="s">
        <v>283</v>
      </c>
      <c r="D38" s="528" t="s">
        <v>284</v>
      </c>
      <c r="E38" s="528">
        <v>887</v>
      </c>
      <c r="F38" s="528" t="s">
        <v>475</v>
      </c>
      <c r="G38" s="532">
        <v>52305</v>
      </c>
      <c r="H38" s="528" t="s">
        <v>390</v>
      </c>
      <c r="I38" s="530">
        <v>629060</v>
      </c>
      <c r="J38" s="530">
        <v>0</v>
      </c>
      <c r="K38" s="530">
        <v>629060</v>
      </c>
      <c r="L38" s="529" t="s">
        <v>444</v>
      </c>
      <c r="M38" s="531">
        <v>2.8496E-2</v>
      </c>
      <c r="N38" s="531">
        <v>2.8000000000000001E-2</v>
      </c>
    </row>
    <row r="39" spans="1:14">
      <c r="A39" s="283"/>
      <c r="B39" s="528" t="s">
        <v>428</v>
      </c>
      <c r="C39" s="529" t="s">
        <v>283</v>
      </c>
      <c r="D39" s="528" t="s">
        <v>284</v>
      </c>
      <c r="E39" s="528">
        <v>886</v>
      </c>
      <c r="F39" s="528" t="s">
        <v>476</v>
      </c>
      <c r="G39" s="532">
        <v>45731</v>
      </c>
      <c r="H39" s="528" t="s">
        <v>390</v>
      </c>
      <c r="I39" s="530">
        <v>7241136</v>
      </c>
      <c r="J39" s="530">
        <v>0</v>
      </c>
      <c r="K39" s="530">
        <v>7241136</v>
      </c>
      <c r="L39" s="529" t="s">
        <v>444</v>
      </c>
      <c r="M39" s="531">
        <v>2.0535000000000001E-2</v>
      </c>
      <c r="N39" s="531">
        <v>1.7999999999999999E-2</v>
      </c>
    </row>
    <row r="40" spans="1:14">
      <c r="A40" s="283"/>
      <c r="B40" s="528" t="s">
        <v>428</v>
      </c>
      <c r="C40" s="529" t="s">
        <v>283</v>
      </c>
      <c r="D40" s="528" t="s">
        <v>284</v>
      </c>
      <c r="E40" s="528">
        <v>887</v>
      </c>
      <c r="F40" s="528" t="s">
        <v>477</v>
      </c>
      <c r="G40" s="532">
        <v>52671</v>
      </c>
      <c r="H40" s="528" t="s">
        <v>390</v>
      </c>
      <c r="I40" s="530">
        <v>562095</v>
      </c>
      <c r="J40" s="530">
        <v>0</v>
      </c>
      <c r="K40" s="530">
        <v>562095</v>
      </c>
      <c r="L40" s="529" t="s">
        <v>444</v>
      </c>
      <c r="M40" s="531">
        <v>2.1669999999999998E-2</v>
      </c>
      <c r="N40" s="531">
        <v>2.5000000000000001E-2</v>
      </c>
    </row>
    <row r="41" spans="1:14">
      <c r="A41" s="283"/>
      <c r="B41" s="528" t="s">
        <v>428</v>
      </c>
      <c r="C41" s="529" t="s">
        <v>283</v>
      </c>
      <c r="D41" s="528" t="s">
        <v>284</v>
      </c>
      <c r="E41" s="528">
        <v>0</v>
      </c>
      <c r="F41" s="528" t="s">
        <v>478</v>
      </c>
      <c r="G41" s="532">
        <v>50388</v>
      </c>
      <c r="H41" s="528" t="s">
        <v>398</v>
      </c>
      <c r="I41" s="530">
        <v>0</v>
      </c>
      <c r="J41" s="530">
        <v>42279</v>
      </c>
      <c r="K41" s="530">
        <v>42279</v>
      </c>
      <c r="L41" s="529" t="s">
        <v>444</v>
      </c>
      <c r="M41" s="531">
        <v>7.0592405520023771E-2</v>
      </c>
      <c r="N41" s="531">
        <v>6.8199999999999997E-2</v>
      </c>
    </row>
    <row r="42" spans="1:14">
      <c r="A42" s="283"/>
      <c r="B42" s="528" t="s">
        <v>428</v>
      </c>
      <c r="C42" s="529" t="s">
        <v>283</v>
      </c>
      <c r="D42" s="528" t="s">
        <v>284</v>
      </c>
      <c r="E42" s="528">
        <v>0</v>
      </c>
      <c r="F42" s="528" t="s">
        <v>479</v>
      </c>
      <c r="G42" s="532">
        <v>50388</v>
      </c>
      <c r="H42" s="528" t="s">
        <v>399</v>
      </c>
      <c r="I42" s="530">
        <v>0</v>
      </c>
      <c r="J42" s="530"/>
      <c r="K42" s="530">
        <v>0</v>
      </c>
      <c r="L42" s="529" t="s">
        <v>444</v>
      </c>
      <c r="M42" s="531">
        <v>2.3409163353616425E-2</v>
      </c>
      <c r="N42" s="531">
        <v>2.1600000000000001E-2</v>
      </c>
    </row>
    <row r="43" spans="1:14">
      <c r="A43" s="283"/>
      <c r="B43" s="528" t="s">
        <v>428</v>
      </c>
      <c r="C43" s="529" t="s">
        <v>283</v>
      </c>
      <c r="D43" s="528" t="s">
        <v>284</v>
      </c>
      <c r="E43" s="528">
        <v>0</v>
      </c>
      <c r="F43" s="528" t="s">
        <v>480</v>
      </c>
      <c r="G43" s="532">
        <v>47268</v>
      </c>
      <c r="H43" s="528" t="s">
        <v>400</v>
      </c>
      <c r="I43" s="530">
        <v>0</v>
      </c>
      <c r="J43" s="530">
        <v>1353006</v>
      </c>
      <c r="K43" s="530">
        <v>1353006</v>
      </c>
      <c r="L43" s="529" t="s">
        <v>429</v>
      </c>
      <c r="M43" s="531">
        <v>2.3433600270092114E-2</v>
      </c>
      <c r="N43" s="531">
        <v>2.0975000000000001E-2</v>
      </c>
    </row>
    <row r="44" spans="1:14">
      <c r="A44" s="283"/>
      <c r="B44" s="303" t="s">
        <v>276</v>
      </c>
      <c r="C44" s="303"/>
      <c r="D44" s="303"/>
      <c r="E44" s="303"/>
      <c r="F44" s="303"/>
      <c r="G44" s="303"/>
      <c r="H44" s="303"/>
      <c r="I44" s="304">
        <v>10319730</v>
      </c>
      <c r="J44" s="304">
        <v>5337814</v>
      </c>
      <c r="K44" s="304">
        <v>15657544</v>
      </c>
      <c r="L44" s="303"/>
      <c r="M44" s="303"/>
      <c r="N44" s="303"/>
    </row>
    <row r="45" spans="1:14">
      <c r="A45" s="283"/>
      <c r="B45" s="283"/>
      <c r="C45" s="283"/>
      <c r="D45" s="283"/>
      <c r="E45" s="283"/>
      <c r="F45" s="283"/>
      <c r="G45" s="283"/>
      <c r="H45" s="283"/>
      <c r="I45" s="283"/>
      <c r="J45" s="283"/>
      <c r="K45" s="283"/>
      <c r="L45" s="283"/>
      <c r="M45" s="283"/>
      <c r="N45" s="283"/>
    </row>
    <row r="46" spans="1:14">
      <c r="A46" s="283"/>
      <c r="B46" s="283"/>
      <c r="C46" s="283"/>
      <c r="D46" s="283"/>
      <c r="E46" s="283"/>
      <c r="F46" s="283"/>
      <c r="G46" s="283"/>
      <c r="H46" s="283"/>
      <c r="I46" s="283"/>
      <c r="J46" s="283"/>
      <c r="K46" s="283"/>
      <c r="L46" s="283"/>
      <c r="M46" s="283"/>
      <c r="N46" s="283"/>
    </row>
    <row r="47" spans="1:14">
      <c r="A47" s="283"/>
      <c r="B47" s="284" t="s">
        <v>308</v>
      </c>
      <c r="C47" s="283"/>
      <c r="D47" s="283"/>
      <c r="E47" s="283"/>
      <c r="F47" s="283"/>
      <c r="G47" s="283"/>
      <c r="H47" s="283"/>
      <c r="I47" s="283"/>
      <c r="J47" s="283"/>
      <c r="K47" s="283"/>
      <c r="L47" s="283"/>
      <c r="M47" s="283"/>
      <c r="N47" s="283"/>
    </row>
    <row r="48" spans="1:14" ht="12.6" thickBot="1"/>
    <row r="49" spans="1:14">
      <c r="A49" s="283"/>
      <c r="B49" s="810" t="s">
        <v>482</v>
      </c>
      <c r="C49" s="811"/>
      <c r="D49" s="811"/>
      <c r="E49" s="811"/>
      <c r="F49" s="811"/>
      <c r="G49" s="811"/>
      <c r="H49" s="811"/>
      <c r="I49" s="811"/>
      <c r="J49" s="811"/>
      <c r="K49" s="811"/>
      <c r="L49" s="811"/>
      <c r="M49" s="811"/>
      <c r="N49" s="812"/>
    </row>
    <row r="50" spans="1:14" ht="12" customHeight="1">
      <c r="A50" s="283"/>
      <c r="B50" s="813" t="s">
        <v>437</v>
      </c>
      <c r="C50" s="806" t="s">
        <v>438</v>
      </c>
      <c r="D50" s="806" t="s">
        <v>439</v>
      </c>
      <c r="E50" s="806" t="s">
        <v>463</v>
      </c>
      <c r="F50" s="806" t="s">
        <v>464</v>
      </c>
      <c r="G50" s="806" t="s">
        <v>465</v>
      </c>
      <c r="H50" s="806" t="s">
        <v>441</v>
      </c>
      <c r="I50" s="818" t="s">
        <v>275</v>
      </c>
      <c r="J50" s="819"/>
      <c r="K50" s="820"/>
      <c r="L50" s="806" t="s">
        <v>277</v>
      </c>
      <c r="M50" s="806" t="s">
        <v>442</v>
      </c>
      <c r="N50" s="815" t="s">
        <v>279</v>
      </c>
    </row>
    <row r="51" spans="1:14" ht="24">
      <c r="A51" s="283"/>
      <c r="B51" s="814"/>
      <c r="C51" s="807"/>
      <c r="D51" s="807"/>
      <c r="E51" s="807"/>
      <c r="F51" s="807"/>
      <c r="G51" s="807"/>
      <c r="H51" s="807"/>
      <c r="I51" s="287" t="s">
        <v>247</v>
      </c>
      <c r="J51" s="287" t="s">
        <v>280</v>
      </c>
      <c r="K51" s="287" t="s">
        <v>276</v>
      </c>
      <c r="L51" s="807"/>
      <c r="M51" s="807"/>
      <c r="N51" s="816"/>
    </row>
    <row r="52" spans="1:14">
      <c r="A52" s="283"/>
      <c r="B52" s="817"/>
      <c r="C52" s="808"/>
      <c r="D52" s="808"/>
      <c r="E52" s="808"/>
      <c r="F52" s="808"/>
      <c r="G52" s="808"/>
      <c r="H52" s="808"/>
      <c r="I52" s="289" t="s">
        <v>4</v>
      </c>
      <c r="J52" s="289" t="s">
        <v>4</v>
      </c>
      <c r="K52" s="289" t="s">
        <v>4</v>
      </c>
      <c r="L52" s="808"/>
      <c r="M52" s="289" t="s">
        <v>281</v>
      </c>
      <c r="N52" s="291" t="s">
        <v>281</v>
      </c>
    </row>
    <row r="53" spans="1:14">
      <c r="A53" s="283"/>
      <c r="B53" s="528" t="s">
        <v>428</v>
      </c>
      <c r="C53" s="529" t="s">
        <v>283</v>
      </c>
      <c r="D53" s="528" t="s">
        <v>284</v>
      </c>
      <c r="E53" s="528">
        <v>630</v>
      </c>
      <c r="F53" s="528" t="s">
        <v>466</v>
      </c>
      <c r="G53" s="538">
        <v>47939</v>
      </c>
      <c r="H53" s="528" t="s">
        <v>390</v>
      </c>
      <c r="I53" s="530">
        <v>0</v>
      </c>
      <c r="J53" s="530">
        <v>684481</v>
      </c>
      <c r="K53" s="311">
        <v>684481</v>
      </c>
      <c r="L53" s="529" t="s">
        <v>429</v>
      </c>
      <c r="M53" s="531">
        <v>4.1674000000000003E-2</v>
      </c>
      <c r="N53" s="531">
        <v>4.2000000000000003E-2</v>
      </c>
    </row>
    <row r="54" spans="1:14">
      <c r="A54" s="283"/>
      <c r="B54" s="528" t="s">
        <v>428</v>
      </c>
      <c r="C54" s="529" t="s">
        <v>283</v>
      </c>
      <c r="D54" s="528" t="s">
        <v>284</v>
      </c>
      <c r="E54" s="528">
        <v>655</v>
      </c>
      <c r="F54" s="528" t="s">
        <v>467</v>
      </c>
      <c r="G54" s="538">
        <v>48853</v>
      </c>
      <c r="H54" s="528" t="s">
        <v>390</v>
      </c>
      <c r="I54" s="530">
        <v>0</v>
      </c>
      <c r="J54" s="530">
        <v>537293</v>
      </c>
      <c r="K54" s="311">
        <v>537293</v>
      </c>
      <c r="L54" s="529" t="s">
        <v>429</v>
      </c>
      <c r="M54" s="531">
        <v>3.8337000000000003E-2</v>
      </c>
      <c r="N54" s="531">
        <v>3.8600000000000002E-2</v>
      </c>
    </row>
    <row r="55" spans="1:14">
      <c r="A55" s="283"/>
      <c r="B55" s="528" t="s">
        <v>428</v>
      </c>
      <c r="C55" s="529" t="s">
        <v>283</v>
      </c>
      <c r="D55" s="528" t="s">
        <v>284</v>
      </c>
      <c r="E55" s="528">
        <v>655</v>
      </c>
      <c r="F55" s="528" t="s">
        <v>468</v>
      </c>
      <c r="G55" s="538">
        <v>48366</v>
      </c>
      <c r="H55" s="528" t="s">
        <v>390</v>
      </c>
      <c r="I55" s="530">
        <v>0</v>
      </c>
      <c r="J55" s="530">
        <v>216655</v>
      </c>
      <c r="K55" s="311">
        <v>216655</v>
      </c>
      <c r="L55" s="529" t="s">
        <v>429</v>
      </c>
      <c r="M55" s="531">
        <v>4.0377999999999997E-2</v>
      </c>
      <c r="N55" s="531">
        <v>0.04</v>
      </c>
    </row>
    <row r="56" spans="1:14">
      <c r="A56" s="283"/>
      <c r="B56" s="528" t="s">
        <v>428</v>
      </c>
      <c r="C56" s="529" t="s">
        <v>283</v>
      </c>
      <c r="D56" s="528" t="s">
        <v>284</v>
      </c>
      <c r="E56" s="528">
        <v>713</v>
      </c>
      <c r="F56" s="528" t="s">
        <v>469</v>
      </c>
      <c r="G56" s="538">
        <v>49400</v>
      </c>
      <c r="H56" s="528" t="s">
        <v>390</v>
      </c>
      <c r="I56" s="530">
        <v>0</v>
      </c>
      <c r="J56" s="530">
        <v>808708</v>
      </c>
      <c r="K56" s="311">
        <v>808708</v>
      </c>
      <c r="L56" s="529" t="s">
        <v>444</v>
      </c>
      <c r="M56" s="531">
        <v>3.9149000000000003E-2</v>
      </c>
      <c r="N56" s="531">
        <v>3.9E-2</v>
      </c>
    </row>
    <row r="57" spans="1:14">
      <c r="A57" s="283"/>
      <c r="B57" s="528" t="s">
        <v>428</v>
      </c>
      <c r="C57" s="529" t="s">
        <v>283</v>
      </c>
      <c r="D57" s="528" t="s">
        <v>284</v>
      </c>
      <c r="E57" s="528">
        <v>713</v>
      </c>
      <c r="F57" s="528" t="s">
        <v>470</v>
      </c>
      <c r="G57" s="538">
        <v>49766</v>
      </c>
      <c r="H57" s="528" t="s">
        <v>390</v>
      </c>
      <c r="I57" s="530">
        <v>0</v>
      </c>
      <c r="J57" s="530">
        <v>688263</v>
      </c>
      <c r="K57" s="311">
        <v>688263</v>
      </c>
      <c r="L57" s="529" t="s">
        <v>429</v>
      </c>
      <c r="M57" s="531">
        <v>3.8092000000000001E-2</v>
      </c>
      <c r="N57" s="531">
        <v>3.7999999999999999E-2</v>
      </c>
    </row>
    <row r="58" spans="1:14">
      <c r="A58" s="283"/>
      <c r="B58" s="528" t="s">
        <v>428</v>
      </c>
      <c r="C58" s="529" t="s">
        <v>283</v>
      </c>
      <c r="D58" s="528" t="s">
        <v>284</v>
      </c>
      <c r="E58" s="528">
        <v>778</v>
      </c>
      <c r="F58" s="533" t="s">
        <v>471</v>
      </c>
      <c r="G58" s="539">
        <v>50131</v>
      </c>
      <c r="H58" s="533" t="s">
        <v>390</v>
      </c>
      <c r="I58" s="530">
        <v>0</v>
      </c>
      <c r="J58" s="530">
        <v>638259</v>
      </c>
      <c r="K58" s="311">
        <v>638259</v>
      </c>
      <c r="L58" s="536" t="s">
        <v>429</v>
      </c>
      <c r="M58" s="537">
        <v>3.5000000000000003E-2</v>
      </c>
      <c r="N58" s="531">
        <v>3.5000000000000003E-2</v>
      </c>
    </row>
    <row r="59" spans="1:14">
      <c r="A59" s="283"/>
      <c r="B59" s="528" t="s">
        <v>428</v>
      </c>
      <c r="C59" s="529" t="s">
        <v>283</v>
      </c>
      <c r="D59" s="528" t="s">
        <v>284</v>
      </c>
      <c r="E59" s="528">
        <v>778</v>
      </c>
      <c r="F59" s="528" t="s">
        <v>472</v>
      </c>
      <c r="G59" s="538">
        <v>50192</v>
      </c>
      <c r="H59" s="528" t="s">
        <v>390</v>
      </c>
      <c r="I59" s="530">
        <v>0</v>
      </c>
      <c r="J59" s="530">
        <v>282112</v>
      </c>
      <c r="K59" s="311">
        <v>282112</v>
      </c>
      <c r="L59" s="529" t="s">
        <v>444</v>
      </c>
      <c r="M59" s="531">
        <v>3.2105000000000002E-2</v>
      </c>
      <c r="N59" s="531">
        <v>3.3000000000000002E-2</v>
      </c>
    </row>
    <row r="60" spans="1:14">
      <c r="A60" s="283"/>
      <c r="B60" s="528" t="s">
        <v>428</v>
      </c>
      <c r="C60" s="529" t="s">
        <v>283</v>
      </c>
      <c r="D60" s="528" t="s">
        <v>284</v>
      </c>
      <c r="E60" s="528">
        <v>806</v>
      </c>
      <c r="F60" s="528" t="s">
        <v>473</v>
      </c>
      <c r="G60" s="538">
        <v>50437</v>
      </c>
      <c r="H60" s="528" t="s">
        <v>390</v>
      </c>
      <c r="I60" s="530">
        <v>687649</v>
      </c>
      <c r="J60" s="530">
        <v>0</v>
      </c>
      <c r="K60" s="311">
        <v>687649</v>
      </c>
      <c r="L60" s="529" t="s">
        <v>429</v>
      </c>
      <c r="M60" s="531">
        <v>3.1125E-2</v>
      </c>
      <c r="N60" s="531">
        <v>0.03</v>
      </c>
    </row>
    <row r="61" spans="1:14">
      <c r="A61" s="283"/>
      <c r="B61" s="528" t="s">
        <v>428</v>
      </c>
      <c r="C61" s="529" t="s">
        <v>283</v>
      </c>
      <c r="D61" s="528" t="s">
        <v>284</v>
      </c>
      <c r="E61" s="528">
        <v>806</v>
      </c>
      <c r="F61" s="528" t="s">
        <v>474</v>
      </c>
      <c r="G61" s="538">
        <v>51150</v>
      </c>
      <c r="H61" s="528" t="s">
        <v>390</v>
      </c>
      <c r="I61" s="530">
        <v>1033510</v>
      </c>
      <c r="J61" s="530">
        <v>0</v>
      </c>
      <c r="K61" s="311">
        <v>1033510</v>
      </c>
      <c r="L61" s="529" t="s">
        <v>444</v>
      </c>
      <c r="M61" s="531">
        <v>3.2981999999999997E-2</v>
      </c>
      <c r="N61" s="531">
        <v>3.2000000000000001E-2</v>
      </c>
    </row>
    <row r="62" spans="1:14">
      <c r="A62" s="283"/>
      <c r="B62" s="528" t="s">
        <v>428</v>
      </c>
      <c r="C62" s="529" t="s">
        <v>283</v>
      </c>
      <c r="D62" s="528" t="s">
        <v>284</v>
      </c>
      <c r="E62" s="528">
        <v>887</v>
      </c>
      <c r="F62" s="528" t="s">
        <v>475</v>
      </c>
      <c r="G62" s="538">
        <v>52305</v>
      </c>
      <c r="H62" s="528" t="s">
        <v>390</v>
      </c>
      <c r="I62" s="530">
        <v>579839</v>
      </c>
      <c r="J62" s="530">
        <v>0</v>
      </c>
      <c r="K62" s="311">
        <v>579839</v>
      </c>
      <c r="L62" s="529" t="s">
        <v>444</v>
      </c>
      <c r="M62" s="531">
        <v>2.8518000000000002E-2</v>
      </c>
      <c r="N62" s="531">
        <v>2.8000000000000001E-2</v>
      </c>
    </row>
    <row r="63" spans="1:14">
      <c r="A63" s="283"/>
      <c r="B63" s="528" t="s">
        <v>428</v>
      </c>
      <c r="C63" s="529" t="s">
        <v>283</v>
      </c>
      <c r="D63" s="528" t="s">
        <v>284</v>
      </c>
      <c r="E63" s="528">
        <v>886</v>
      </c>
      <c r="F63" s="528" t="s">
        <v>476</v>
      </c>
      <c r="G63" s="538">
        <v>45731</v>
      </c>
      <c r="H63" s="528" t="s">
        <v>390</v>
      </c>
      <c r="I63" s="530">
        <v>6976894</v>
      </c>
      <c r="J63" s="311">
        <v>6889700</v>
      </c>
      <c r="K63" s="311">
        <v>13866594</v>
      </c>
      <c r="L63" s="529" t="s">
        <v>444</v>
      </c>
      <c r="M63" s="531">
        <v>1.9668000000000001E-2</v>
      </c>
      <c r="N63" s="531">
        <v>1.7999999999999999E-2</v>
      </c>
    </row>
    <row r="64" spans="1:14">
      <c r="A64" s="283"/>
      <c r="B64" s="528" t="s">
        <v>428</v>
      </c>
      <c r="C64" s="529" t="s">
        <v>283</v>
      </c>
      <c r="D64" s="528" t="s">
        <v>284</v>
      </c>
      <c r="E64" s="528">
        <v>887</v>
      </c>
      <c r="F64" s="528" t="s">
        <v>477</v>
      </c>
      <c r="G64" s="538">
        <v>52671</v>
      </c>
      <c r="H64" s="528" t="s">
        <v>390</v>
      </c>
      <c r="I64" s="530">
        <v>706095</v>
      </c>
      <c r="J64" s="311">
        <v>0</v>
      </c>
      <c r="K64" s="311">
        <v>706095</v>
      </c>
      <c r="L64" s="529" t="s">
        <v>444</v>
      </c>
      <c r="M64" s="531">
        <v>2.1527000000000001E-2</v>
      </c>
      <c r="N64" s="531">
        <v>2.5000000000000001E-2</v>
      </c>
    </row>
    <row r="65" spans="1:14">
      <c r="A65" s="283"/>
      <c r="B65" s="528" t="s">
        <v>428</v>
      </c>
      <c r="C65" s="529" t="s">
        <v>283</v>
      </c>
      <c r="D65" s="528" t="s">
        <v>284</v>
      </c>
      <c r="E65" s="528" t="s">
        <v>255</v>
      </c>
      <c r="F65" s="528" t="s">
        <v>478</v>
      </c>
      <c r="G65" s="538">
        <v>50388</v>
      </c>
      <c r="H65" s="528" t="s">
        <v>398</v>
      </c>
      <c r="I65" s="530">
        <v>0</v>
      </c>
      <c r="J65" s="311">
        <v>29507</v>
      </c>
      <c r="K65" s="311">
        <v>29507</v>
      </c>
      <c r="L65" s="529" t="s">
        <v>444</v>
      </c>
      <c r="M65" s="531">
        <v>7.078230901902538E-2</v>
      </c>
      <c r="N65" s="531">
        <v>6.8199999999999997E-2</v>
      </c>
    </row>
    <row r="66" spans="1:14" ht="12" hidden="1" customHeight="1">
      <c r="A66" s="283"/>
      <c r="B66" s="528" t="s">
        <v>428</v>
      </c>
      <c r="C66" s="529" t="s">
        <v>283</v>
      </c>
      <c r="D66" s="528" t="s">
        <v>284</v>
      </c>
      <c r="E66" s="528" t="s">
        <v>255</v>
      </c>
      <c r="F66" s="528" t="s">
        <v>479</v>
      </c>
      <c r="G66" s="538">
        <v>50388</v>
      </c>
      <c r="H66" s="528" t="s">
        <v>399</v>
      </c>
      <c r="I66" s="530">
        <v>0</v>
      </c>
      <c r="J66" s="530">
        <v>0</v>
      </c>
      <c r="K66" s="530">
        <v>0</v>
      </c>
      <c r="L66" s="529" t="s">
        <v>444</v>
      </c>
      <c r="M66" s="531">
        <v>2.3535014391485198E-2</v>
      </c>
      <c r="N66" s="531">
        <v>2.1600000000000001E-2</v>
      </c>
    </row>
    <row r="67" spans="1:14" ht="12" hidden="1" customHeight="1">
      <c r="A67" s="283"/>
      <c r="B67" s="528"/>
      <c r="C67" s="529"/>
      <c r="D67" s="528"/>
      <c r="E67" s="528"/>
      <c r="F67" s="528"/>
      <c r="G67" s="538"/>
      <c r="H67" s="528"/>
      <c r="I67" s="530"/>
      <c r="J67" s="311"/>
      <c r="K67" s="311"/>
      <c r="L67" s="529"/>
      <c r="M67" s="531"/>
      <c r="N67" s="531"/>
    </row>
    <row r="68" spans="1:14" ht="12.6" thickBot="1">
      <c r="A68" s="283"/>
      <c r="B68" s="306" t="s">
        <v>276</v>
      </c>
      <c r="C68" s="307"/>
      <c r="D68" s="307"/>
      <c r="E68" s="307"/>
      <c r="F68" s="307"/>
      <c r="G68" s="307"/>
      <c r="H68" s="307"/>
      <c r="I68" s="308">
        <v>9983987</v>
      </c>
      <c r="J68" s="308">
        <v>10774978</v>
      </c>
      <c r="K68" s="308">
        <v>20758965</v>
      </c>
      <c r="L68" s="307"/>
      <c r="M68" s="307"/>
      <c r="N68" s="316"/>
    </row>
    <row r="69" spans="1:14" ht="12.6" thickBot="1">
      <c r="A69" s="283"/>
      <c r="B69" s="283"/>
      <c r="C69" s="283"/>
      <c r="D69" s="283"/>
      <c r="E69" s="283"/>
      <c r="F69" s="283"/>
      <c r="G69" s="283"/>
      <c r="H69" s="283"/>
      <c r="I69" s="283"/>
      <c r="J69" s="283"/>
      <c r="K69" s="283"/>
      <c r="L69" s="283"/>
      <c r="M69" s="283"/>
      <c r="N69" s="283"/>
    </row>
    <row r="70" spans="1:14">
      <c r="A70" s="283"/>
      <c r="B70" s="810" t="s">
        <v>481</v>
      </c>
      <c r="C70" s="811"/>
      <c r="D70" s="811"/>
      <c r="E70" s="811"/>
      <c r="F70" s="811"/>
      <c r="G70" s="811"/>
      <c r="H70" s="811"/>
      <c r="I70" s="811"/>
      <c r="J70" s="811"/>
      <c r="K70" s="811"/>
      <c r="L70" s="811"/>
      <c r="M70" s="811"/>
      <c r="N70" s="812"/>
    </row>
    <row r="71" spans="1:14" ht="12" customHeight="1">
      <c r="A71" s="283"/>
      <c r="B71" s="813" t="s">
        <v>437</v>
      </c>
      <c r="C71" s="806" t="s">
        <v>438</v>
      </c>
      <c r="D71" s="806" t="s">
        <v>439</v>
      </c>
      <c r="E71" s="806" t="s">
        <v>463</v>
      </c>
      <c r="F71" s="806" t="s">
        <v>464</v>
      </c>
      <c r="G71" s="806" t="s">
        <v>465</v>
      </c>
      <c r="H71" s="806" t="s">
        <v>441</v>
      </c>
      <c r="I71" s="818" t="s">
        <v>275</v>
      </c>
      <c r="J71" s="819"/>
      <c r="K71" s="820"/>
      <c r="L71" s="806" t="s">
        <v>277</v>
      </c>
      <c r="M71" s="806" t="s">
        <v>442</v>
      </c>
      <c r="N71" s="815" t="s">
        <v>279</v>
      </c>
    </row>
    <row r="72" spans="1:14" ht="24">
      <c r="A72" s="283"/>
      <c r="B72" s="814"/>
      <c r="C72" s="807"/>
      <c r="D72" s="807"/>
      <c r="E72" s="807"/>
      <c r="F72" s="807"/>
      <c r="G72" s="807"/>
      <c r="H72" s="807"/>
      <c r="I72" s="287" t="s">
        <v>247</v>
      </c>
      <c r="J72" s="287" t="s">
        <v>280</v>
      </c>
      <c r="K72" s="287" t="s">
        <v>276</v>
      </c>
      <c r="L72" s="807"/>
      <c r="M72" s="807"/>
      <c r="N72" s="816"/>
    </row>
    <row r="73" spans="1:14" ht="12" customHeight="1">
      <c r="A73" s="283"/>
      <c r="B73" s="817"/>
      <c r="C73" s="808"/>
      <c r="D73" s="808"/>
      <c r="E73" s="808"/>
      <c r="F73" s="808"/>
      <c r="G73" s="808"/>
      <c r="H73" s="808"/>
      <c r="I73" s="289" t="s">
        <v>4</v>
      </c>
      <c r="J73" s="289" t="s">
        <v>4</v>
      </c>
      <c r="K73" s="289" t="s">
        <v>4</v>
      </c>
      <c r="L73" s="808"/>
      <c r="M73" s="289" t="s">
        <v>281</v>
      </c>
      <c r="N73" s="291" t="s">
        <v>281</v>
      </c>
    </row>
    <row r="74" spans="1:14">
      <c r="A74" s="283"/>
      <c r="B74" s="528" t="s">
        <v>428</v>
      </c>
      <c r="C74" s="529" t="s">
        <v>283</v>
      </c>
      <c r="D74" s="528" t="s">
        <v>284</v>
      </c>
      <c r="E74" s="528">
        <v>630</v>
      </c>
      <c r="F74" s="528" t="s">
        <v>466</v>
      </c>
      <c r="G74" s="538">
        <v>47939</v>
      </c>
      <c r="H74" s="528" t="s">
        <v>390</v>
      </c>
      <c r="I74" s="530">
        <v>0</v>
      </c>
      <c r="J74" s="530">
        <v>669051</v>
      </c>
      <c r="K74" s="530">
        <v>669051</v>
      </c>
      <c r="L74" s="529" t="s">
        <v>429</v>
      </c>
      <c r="M74" s="540">
        <v>4.1674000000000003E-2</v>
      </c>
      <c r="N74" s="540">
        <v>4.2000000000000003E-2</v>
      </c>
    </row>
    <row r="75" spans="1:14">
      <c r="A75" s="283"/>
      <c r="B75" s="528" t="s">
        <v>428</v>
      </c>
      <c r="C75" s="529" t="s">
        <v>283</v>
      </c>
      <c r="D75" s="528" t="s">
        <v>284</v>
      </c>
      <c r="E75" s="528">
        <v>655</v>
      </c>
      <c r="F75" s="528" t="s">
        <v>467</v>
      </c>
      <c r="G75" s="538">
        <v>48853</v>
      </c>
      <c r="H75" s="528" t="s">
        <v>390</v>
      </c>
      <c r="I75" s="530">
        <v>0</v>
      </c>
      <c r="J75" s="530">
        <v>527477</v>
      </c>
      <c r="K75" s="530">
        <v>527477</v>
      </c>
      <c r="L75" s="529" t="s">
        <v>429</v>
      </c>
      <c r="M75" s="540">
        <v>3.8337000000000003E-2</v>
      </c>
      <c r="N75" s="540">
        <v>3.8600000000000002E-2</v>
      </c>
    </row>
    <row r="76" spans="1:14">
      <c r="A76" s="283"/>
      <c r="B76" s="528" t="s">
        <v>428</v>
      </c>
      <c r="C76" s="529" t="s">
        <v>283</v>
      </c>
      <c r="D76" s="528" t="s">
        <v>284</v>
      </c>
      <c r="E76" s="528">
        <v>655</v>
      </c>
      <c r="F76" s="528" t="s">
        <v>468</v>
      </c>
      <c r="G76" s="538">
        <v>48366</v>
      </c>
      <c r="H76" s="528" t="s">
        <v>390</v>
      </c>
      <c r="I76" s="530">
        <v>0</v>
      </c>
      <c r="J76" s="530">
        <v>200359</v>
      </c>
      <c r="K76" s="530">
        <v>200359</v>
      </c>
      <c r="L76" s="529" t="s">
        <v>429</v>
      </c>
      <c r="M76" s="540">
        <v>4.0377999999999997E-2</v>
      </c>
      <c r="N76" s="540">
        <v>0.04</v>
      </c>
    </row>
    <row r="77" spans="1:14">
      <c r="A77" s="283"/>
      <c r="B77" s="528" t="s">
        <v>428</v>
      </c>
      <c r="C77" s="529" t="s">
        <v>283</v>
      </c>
      <c r="D77" s="528" t="s">
        <v>284</v>
      </c>
      <c r="E77" s="528">
        <v>713</v>
      </c>
      <c r="F77" s="528" t="s">
        <v>469</v>
      </c>
      <c r="G77" s="538">
        <v>49400</v>
      </c>
      <c r="H77" s="528" t="s">
        <v>390</v>
      </c>
      <c r="I77" s="530">
        <v>0</v>
      </c>
      <c r="J77" s="530">
        <v>817090</v>
      </c>
      <c r="K77" s="530">
        <v>817090</v>
      </c>
      <c r="L77" s="529" t="s">
        <v>444</v>
      </c>
      <c r="M77" s="540">
        <v>3.9149000000000003E-2</v>
      </c>
      <c r="N77" s="540">
        <v>3.9E-2</v>
      </c>
    </row>
    <row r="78" spans="1:14">
      <c r="A78" s="283"/>
      <c r="B78" s="528" t="s">
        <v>428</v>
      </c>
      <c r="C78" s="529" t="s">
        <v>283</v>
      </c>
      <c r="D78" s="528" t="s">
        <v>284</v>
      </c>
      <c r="E78" s="528">
        <v>713</v>
      </c>
      <c r="F78" s="528" t="s">
        <v>470</v>
      </c>
      <c r="G78" s="538">
        <v>49766</v>
      </c>
      <c r="H78" s="528" t="s">
        <v>390</v>
      </c>
      <c r="I78" s="530">
        <v>0</v>
      </c>
      <c r="J78" s="530">
        <v>692486</v>
      </c>
      <c r="K78" s="530">
        <v>692486</v>
      </c>
      <c r="L78" s="529" t="s">
        <v>429</v>
      </c>
      <c r="M78" s="540">
        <v>3.8092000000000001E-2</v>
      </c>
      <c r="N78" s="540">
        <v>3.7999999999999999E-2</v>
      </c>
    </row>
    <row r="79" spans="1:14">
      <c r="A79" s="283"/>
      <c r="B79" s="528" t="s">
        <v>428</v>
      </c>
      <c r="C79" s="529" t="s">
        <v>283</v>
      </c>
      <c r="D79" s="528" t="s">
        <v>284</v>
      </c>
      <c r="E79" s="528">
        <v>778</v>
      </c>
      <c r="F79" s="528" t="s">
        <v>471</v>
      </c>
      <c r="G79" s="538">
        <v>50131</v>
      </c>
      <c r="H79" s="528" t="s">
        <v>390</v>
      </c>
      <c r="I79" s="530">
        <v>0</v>
      </c>
      <c r="J79" s="530">
        <v>638259</v>
      </c>
      <c r="K79" s="530">
        <v>638259</v>
      </c>
      <c r="L79" s="529" t="s">
        <v>429</v>
      </c>
      <c r="M79" s="540">
        <v>3.5000000000000003E-2</v>
      </c>
      <c r="N79" s="540">
        <v>3.5000000000000003E-2</v>
      </c>
    </row>
    <row r="80" spans="1:14">
      <c r="A80" s="283"/>
      <c r="B80" s="528" t="s">
        <v>428</v>
      </c>
      <c r="C80" s="529" t="s">
        <v>283</v>
      </c>
      <c r="D80" s="528" t="s">
        <v>284</v>
      </c>
      <c r="E80" s="528">
        <v>778</v>
      </c>
      <c r="F80" s="528" t="s">
        <v>472</v>
      </c>
      <c r="G80" s="538">
        <v>50192</v>
      </c>
      <c r="H80" s="528" t="s">
        <v>390</v>
      </c>
      <c r="I80" s="530">
        <v>0</v>
      </c>
      <c r="J80" s="530">
        <v>230803</v>
      </c>
      <c r="K80" s="530">
        <v>230803</v>
      </c>
      <c r="L80" s="529" t="s">
        <v>444</v>
      </c>
      <c r="M80" s="540">
        <v>3.2105000000000002E-2</v>
      </c>
      <c r="N80" s="540">
        <v>3.3000000000000002E-2</v>
      </c>
    </row>
    <row r="81" spans="1:14">
      <c r="A81" s="283"/>
      <c r="B81" s="528" t="s">
        <v>428</v>
      </c>
      <c r="C81" s="529" t="s">
        <v>283</v>
      </c>
      <c r="D81" s="528" t="s">
        <v>284</v>
      </c>
      <c r="E81" s="528">
        <v>806</v>
      </c>
      <c r="F81" s="528" t="s">
        <v>473</v>
      </c>
      <c r="G81" s="538">
        <v>50437</v>
      </c>
      <c r="H81" s="528" t="s">
        <v>390</v>
      </c>
      <c r="I81" s="530">
        <v>730342</v>
      </c>
      <c r="J81" s="530">
        <v>0</v>
      </c>
      <c r="K81" s="530">
        <v>730342</v>
      </c>
      <c r="L81" s="529" t="s">
        <v>429</v>
      </c>
      <c r="M81" s="540">
        <v>3.1125E-2</v>
      </c>
      <c r="N81" s="540">
        <v>0.03</v>
      </c>
    </row>
    <row r="82" spans="1:14">
      <c r="A82" s="283"/>
      <c r="B82" s="528" t="s">
        <v>428</v>
      </c>
      <c r="C82" s="529" t="s">
        <v>283</v>
      </c>
      <c r="D82" s="528" t="s">
        <v>284</v>
      </c>
      <c r="E82" s="528">
        <v>806</v>
      </c>
      <c r="F82" s="528" t="s">
        <v>474</v>
      </c>
      <c r="G82" s="538">
        <v>51150</v>
      </c>
      <c r="H82" s="528" t="s">
        <v>390</v>
      </c>
      <c r="I82" s="530">
        <v>1077145</v>
      </c>
      <c r="J82" s="530">
        <v>0</v>
      </c>
      <c r="K82" s="530">
        <v>1077145</v>
      </c>
      <c r="L82" s="529" t="s">
        <v>444</v>
      </c>
      <c r="M82" s="540">
        <v>3.2981999999999997E-2</v>
      </c>
      <c r="N82" s="540">
        <v>3.2000000000000001E-2</v>
      </c>
    </row>
    <row r="83" spans="1:14">
      <c r="A83" s="283"/>
      <c r="B83" s="528" t="s">
        <v>428</v>
      </c>
      <c r="C83" s="529" t="s">
        <v>283</v>
      </c>
      <c r="D83" s="528" t="s">
        <v>284</v>
      </c>
      <c r="E83" s="528">
        <v>887</v>
      </c>
      <c r="F83" s="528" t="s">
        <v>475</v>
      </c>
      <c r="G83" s="538">
        <v>52305</v>
      </c>
      <c r="H83" s="528" t="s">
        <v>390</v>
      </c>
      <c r="I83" s="530">
        <v>602413</v>
      </c>
      <c r="J83" s="530">
        <v>0</v>
      </c>
      <c r="K83" s="530">
        <v>602413</v>
      </c>
      <c r="L83" s="529" t="s">
        <v>444</v>
      </c>
      <c r="M83" s="540">
        <v>2.8518000000000002E-2</v>
      </c>
      <c r="N83" s="540">
        <v>2.8000000000000001E-2</v>
      </c>
    </row>
    <row r="84" spans="1:14">
      <c r="A84" s="283"/>
      <c r="B84" s="528" t="s">
        <v>428</v>
      </c>
      <c r="C84" s="529" t="s">
        <v>283</v>
      </c>
      <c r="D84" s="528" t="s">
        <v>284</v>
      </c>
      <c r="E84" s="528">
        <v>886</v>
      </c>
      <c r="F84" s="528" t="s">
        <v>476</v>
      </c>
      <c r="G84" s="538">
        <v>45731</v>
      </c>
      <c r="H84" s="528" t="s">
        <v>390</v>
      </c>
      <c r="I84" s="530">
        <v>7007196</v>
      </c>
      <c r="J84" s="530">
        <v>6898005</v>
      </c>
      <c r="K84" s="530">
        <v>13905201</v>
      </c>
      <c r="L84" s="529" t="s">
        <v>444</v>
      </c>
      <c r="M84" s="540">
        <v>1.9668000000000001E-2</v>
      </c>
      <c r="N84" s="540">
        <v>1.7999999999999999E-2</v>
      </c>
    </row>
    <row r="85" spans="1:14">
      <c r="A85" s="283"/>
      <c r="B85" s="528" t="s">
        <v>428</v>
      </c>
      <c r="C85" s="529" t="s">
        <v>283</v>
      </c>
      <c r="D85" s="528" t="s">
        <v>284</v>
      </c>
      <c r="E85" s="528">
        <v>887</v>
      </c>
      <c r="F85" s="528" t="s">
        <v>477</v>
      </c>
      <c r="G85" s="538">
        <v>52671</v>
      </c>
      <c r="H85" s="528" t="s">
        <v>390</v>
      </c>
      <c r="I85" s="530">
        <v>538285</v>
      </c>
      <c r="J85" s="530">
        <v>0</v>
      </c>
      <c r="K85" s="530">
        <v>538285</v>
      </c>
      <c r="L85" s="529" t="s">
        <v>444</v>
      </c>
      <c r="M85" s="540">
        <v>2.1527000000000001E-2</v>
      </c>
      <c r="N85" s="540">
        <v>2.5000000000000001E-2</v>
      </c>
    </row>
    <row r="86" spans="1:14">
      <c r="A86" s="283"/>
      <c r="B86" s="528" t="s">
        <v>428</v>
      </c>
      <c r="C86" s="529" t="s">
        <v>283</v>
      </c>
      <c r="D86" s="528" t="s">
        <v>284</v>
      </c>
      <c r="E86" s="528" t="s">
        <v>255</v>
      </c>
      <c r="F86" s="528" t="s">
        <v>478</v>
      </c>
      <c r="G86" s="538">
        <v>50388</v>
      </c>
      <c r="H86" s="528" t="s">
        <v>398</v>
      </c>
      <c r="I86" s="530">
        <v>0</v>
      </c>
      <c r="J86" s="530">
        <v>40866</v>
      </c>
      <c r="K86" s="530">
        <v>40866</v>
      </c>
      <c r="L86" s="529" t="s">
        <v>444</v>
      </c>
      <c r="M86" s="540">
        <v>7.078230901902538E-2</v>
      </c>
      <c r="N86" s="540">
        <v>6.8199999999999997E-2</v>
      </c>
    </row>
    <row r="87" spans="1:14">
      <c r="A87" s="283"/>
      <c r="B87" s="528" t="s">
        <v>428</v>
      </c>
      <c r="C87" s="529" t="s">
        <v>283</v>
      </c>
      <c r="D87" s="528" t="s">
        <v>284</v>
      </c>
      <c r="E87" s="528" t="s">
        <v>255</v>
      </c>
      <c r="F87" s="528" t="s">
        <v>479</v>
      </c>
      <c r="G87" s="538">
        <v>50388</v>
      </c>
      <c r="H87" s="528" t="s">
        <v>399</v>
      </c>
      <c r="I87" s="530">
        <v>0</v>
      </c>
      <c r="J87" s="530">
        <v>33642</v>
      </c>
      <c r="K87" s="530">
        <v>33642</v>
      </c>
      <c r="L87" s="529" t="s">
        <v>444</v>
      </c>
      <c r="M87" s="540">
        <v>2.3535014391485198E-2</v>
      </c>
      <c r="N87" s="540">
        <v>2.1600000000000001E-2</v>
      </c>
    </row>
    <row r="88" spans="1:14" ht="12" hidden="1" customHeight="1">
      <c r="A88" s="283"/>
      <c r="B88" s="299"/>
      <c r="C88" s="300"/>
      <c r="D88" s="299"/>
      <c r="E88" s="299"/>
      <c r="F88" s="299"/>
      <c r="G88" s="314"/>
      <c r="H88" s="299"/>
      <c r="I88" s="301"/>
      <c r="J88" s="301"/>
      <c r="K88" s="298"/>
      <c r="L88" s="300"/>
      <c r="M88" s="315"/>
      <c r="N88" s="315"/>
    </row>
    <row r="89" spans="1:14" ht="12.6" thickBot="1">
      <c r="A89" s="283"/>
      <c r="B89" s="306" t="s">
        <v>276</v>
      </c>
      <c r="C89" s="307"/>
      <c r="D89" s="307"/>
      <c r="E89" s="307"/>
      <c r="F89" s="307"/>
      <c r="G89" s="307"/>
      <c r="H89" s="307"/>
      <c r="I89" s="308">
        <v>9955381</v>
      </c>
      <c r="J89" s="308">
        <v>10748038</v>
      </c>
      <c r="K89" s="308">
        <v>20703419</v>
      </c>
      <c r="L89" s="307"/>
      <c r="M89" s="307"/>
      <c r="N89" s="316"/>
    </row>
    <row r="90" spans="1:14"/>
  </sheetData>
  <mergeCells count="48">
    <mergeCell ref="L71:L73"/>
    <mergeCell ref="M71:M72"/>
    <mergeCell ref="N71:N72"/>
    <mergeCell ref="E71:E73"/>
    <mergeCell ref="F71:F73"/>
    <mergeCell ref="G71:G73"/>
    <mergeCell ref="H71:H73"/>
    <mergeCell ref="I71:K71"/>
    <mergeCell ref="B49:N49"/>
    <mergeCell ref="B70:N70"/>
    <mergeCell ref="B71:B73"/>
    <mergeCell ref="C71:C73"/>
    <mergeCell ref="D71:D73"/>
    <mergeCell ref="N50:N51"/>
    <mergeCell ref="B50:B52"/>
    <mergeCell ref="C50:C52"/>
    <mergeCell ref="D50:D52"/>
    <mergeCell ref="E50:E52"/>
    <mergeCell ref="F50:F52"/>
    <mergeCell ref="G50:G52"/>
    <mergeCell ref="H50:H52"/>
    <mergeCell ref="I50:K50"/>
    <mergeCell ref="L50:L52"/>
    <mergeCell ref="M50:M51"/>
    <mergeCell ref="B25:N25"/>
    <mergeCell ref="B26:B28"/>
    <mergeCell ref="C26:C28"/>
    <mergeCell ref="D26:D28"/>
    <mergeCell ref="E26:E28"/>
    <mergeCell ref="F26:F28"/>
    <mergeCell ref="G26:G28"/>
    <mergeCell ref="H26:H28"/>
    <mergeCell ref="I26:K26"/>
    <mergeCell ref="L26:L28"/>
    <mergeCell ref="M26:M27"/>
    <mergeCell ref="N26:N27"/>
    <mergeCell ref="B4:N4"/>
    <mergeCell ref="B5:B7"/>
    <mergeCell ref="C5:C7"/>
    <mergeCell ref="D5:D7"/>
    <mergeCell ref="E5:E7"/>
    <mergeCell ref="F5:F7"/>
    <mergeCell ref="G5:G7"/>
    <mergeCell ref="H5:H7"/>
    <mergeCell ref="I5:K5"/>
    <mergeCell ref="L5:L7"/>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1">
    <tabColor theme="9" tint="-0.249977111117893"/>
  </sheetPr>
  <dimension ref="A1:AF90"/>
  <sheetViews>
    <sheetView showGridLines="0" topLeftCell="A79" workbookViewId="0">
      <selection activeCell="B2" sqref="B2:X89"/>
    </sheetView>
  </sheetViews>
  <sheetFormatPr defaultColWidth="0" defaultRowHeight="12" zeroHeight="1"/>
  <cols>
    <col min="1" max="1" width="11.5703125" style="8" bestFit="1" customWidth="1"/>
    <col min="2" max="2" width="10.7109375" style="8" customWidth="1"/>
    <col min="3" max="3" width="20.5703125" style="8" bestFit="1" customWidth="1"/>
    <col min="4" max="4" width="9.28515625" style="8" customWidth="1"/>
    <col min="5" max="5" width="10.28515625" style="8" customWidth="1"/>
    <col min="6" max="6" width="8" style="8" bestFit="1" customWidth="1"/>
    <col min="7" max="7" width="10.5703125" style="8" customWidth="1"/>
    <col min="8" max="8" width="8.5703125" style="8" customWidth="1"/>
    <col min="9" max="9" width="11.5703125" style="8" customWidth="1"/>
    <col min="10" max="10" width="12.28515625" style="8" customWidth="1"/>
    <col min="11" max="11" width="13" style="8" bestFit="1" customWidth="1"/>
    <col min="12" max="12" width="12.5703125" style="8" bestFit="1" customWidth="1"/>
    <col min="13" max="13" width="11.5703125" style="8" customWidth="1"/>
    <col min="14" max="15" width="8.5703125" style="8" customWidth="1"/>
    <col min="16" max="16" width="9.28515625" style="8" customWidth="1"/>
    <col min="17" max="18" width="2" style="8" customWidth="1"/>
    <col min="19" max="21" width="11.5703125" style="8" bestFit="1" customWidth="1"/>
    <col min="22" max="22" width="12.28515625" style="8" bestFit="1" customWidth="1"/>
    <col min="23" max="24" width="12.42578125" style="8" bestFit="1" customWidth="1"/>
    <col min="25" max="25" width="11.5703125" style="8" customWidth="1"/>
    <col min="26" max="28" width="11.5703125" style="8" hidden="1" customWidth="1"/>
    <col min="29" max="29" width="9.5703125" style="8" hidden="1" customWidth="1"/>
    <col min="30" max="30" width="14.7109375" style="8" hidden="1" customWidth="1"/>
    <col min="31" max="31" width="14.28515625" style="8" hidden="1" customWidth="1"/>
    <col min="32" max="32" width="13.42578125" style="8" hidden="1" customWidth="1"/>
    <col min="33" max="16384" width="11.5703125" style="8" hidden="1"/>
  </cols>
  <sheetData>
    <row r="1" spans="1:32"/>
    <row r="2" spans="1:32">
      <c r="A2" s="283"/>
      <c r="B2" s="284" t="s">
        <v>268</v>
      </c>
      <c r="C2" s="283"/>
      <c r="D2" s="283"/>
      <c r="E2" s="283"/>
      <c r="F2" s="283"/>
      <c r="G2" s="283"/>
      <c r="H2" s="283"/>
      <c r="I2" s="283"/>
      <c r="J2" s="283"/>
      <c r="K2" s="283"/>
      <c r="L2" s="283"/>
      <c r="M2" s="283"/>
      <c r="N2" s="283"/>
      <c r="O2" s="283"/>
      <c r="P2" s="283"/>
      <c r="Q2" s="283"/>
      <c r="R2" s="283"/>
      <c r="S2" s="283"/>
      <c r="T2" s="283"/>
      <c r="U2" s="283"/>
      <c r="V2" s="283"/>
      <c r="W2" s="283"/>
      <c r="X2" s="283"/>
    </row>
    <row r="3" spans="1:32" ht="12.6" thickBot="1">
      <c r="A3" s="283"/>
      <c r="B3" s="286"/>
      <c r="C3" s="283"/>
      <c r="D3" s="283"/>
      <c r="E3" s="283"/>
      <c r="F3" s="283"/>
      <c r="G3" s="283"/>
      <c r="H3" s="283"/>
      <c r="I3" s="283"/>
      <c r="J3" s="283"/>
      <c r="K3" s="283"/>
      <c r="L3" s="283"/>
      <c r="M3" s="283"/>
      <c r="N3" s="283"/>
      <c r="O3" s="283"/>
      <c r="P3" s="283"/>
      <c r="Q3" s="283"/>
      <c r="R3" s="283"/>
      <c r="S3" s="283"/>
      <c r="T3" s="283"/>
      <c r="U3" s="283"/>
      <c r="V3" s="283"/>
      <c r="W3" s="283"/>
      <c r="X3" s="283"/>
    </row>
    <row r="4" spans="1:32">
      <c r="A4" s="283"/>
      <c r="B4" s="317" t="s">
        <v>483</v>
      </c>
      <c r="C4" s="318"/>
      <c r="D4" s="318"/>
      <c r="E4" s="318"/>
      <c r="F4" s="318"/>
      <c r="G4" s="318"/>
      <c r="H4" s="318"/>
      <c r="I4" s="318"/>
      <c r="J4" s="318"/>
      <c r="K4" s="318"/>
      <c r="L4" s="318"/>
      <c r="M4" s="318"/>
      <c r="N4" s="318"/>
      <c r="O4" s="319"/>
      <c r="P4" s="283"/>
      <c r="Q4" s="283"/>
      <c r="R4" s="283"/>
      <c r="S4" s="821" t="s">
        <v>275</v>
      </c>
      <c r="T4" s="822"/>
      <c r="U4" s="822"/>
      <c r="V4" s="822"/>
      <c r="W4" s="822"/>
      <c r="X4" s="823"/>
    </row>
    <row r="5" spans="1:32" ht="12" customHeight="1">
      <c r="A5" s="283"/>
      <c r="B5" s="806" t="s">
        <v>437</v>
      </c>
      <c r="C5" s="806" t="s">
        <v>438</v>
      </c>
      <c r="D5" s="806" t="s">
        <v>439</v>
      </c>
      <c r="E5" s="806" t="s">
        <v>463</v>
      </c>
      <c r="F5" s="806" t="s">
        <v>464</v>
      </c>
      <c r="G5" s="806" t="s">
        <v>465</v>
      </c>
      <c r="H5" s="806" t="s">
        <v>441</v>
      </c>
      <c r="I5" s="809" t="s">
        <v>275</v>
      </c>
      <c r="J5" s="809"/>
      <c r="K5" s="809"/>
      <c r="L5" s="809"/>
      <c r="M5" s="806" t="s">
        <v>277</v>
      </c>
      <c r="N5" s="806" t="s">
        <v>442</v>
      </c>
      <c r="O5" s="806" t="s">
        <v>279</v>
      </c>
      <c r="P5" s="283"/>
      <c r="Q5" s="283"/>
      <c r="R5" s="283"/>
      <c r="S5" s="824"/>
      <c r="T5" s="825"/>
      <c r="U5" s="825"/>
      <c r="V5" s="825"/>
      <c r="W5" s="825"/>
      <c r="X5" s="826"/>
    </row>
    <row r="6" spans="1:32" ht="36">
      <c r="A6" s="283"/>
      <c r="B6" s="807"/>
      <c r="C6" s="807"/>
      <c r="D6" s="807"/>
      <c r="E6" s="807"/>
      <c r="F6" s="807"/>
      <c r="G6" s="807"/>
      <c r="H6" s="807"/>
      <c r="I6" s="287" t="s">
        <v>306</v>
      </c>
      <c r="J6" s="287" t="s">
        <v>307</v>
      </c>
      <c r="K6" s="287" t="s">
        <v>251</v>
      </c>
      <c r="L6" s="287" t="s">
        <v>276</v>
      </c>
      <c r="M6" s="807"/>
      <c r="N6" s="807"/>
      <c r="O6" s="807"/>
      <c r="P6" s="283"/>
      <c r="Q6" s="283"/>
      <c r="R6" s="283"/>
      <c r="S6" s="320" t="s">
        <v>484</v>
      </c>
      <c r="T6" s="287" t="s">
        <v>485</v>
      </c>
      <c r="U6" s="287" t="s">
        <v>486</v>
      </c>
      <c r="V6" s="287" t="s">
        <v>487</v>
      </c>
      <c r="W6" s="287" t="s">
        <v>251</v>
      </c>
      <c r="X6" s="288" t="s">
        <v>488</v>
      </c>
    </row>
    <row r="7" spans="1:32">
      <c r="A7" s="283"/>
      <c r="B7" s="808"/>
      <c r="C7" s="808"/>
      <c r="D7" s="808"/>
      <c r="E7" s="808"/>
      <c r="F7" s="808"/>
      <c r="G7" s="808"/>
      <c r="H7" s="808"/>
      <c r="I7" s="289" t="s">
        <v>4</v>
      </c>
      <c r="J7" s="289" t="s">
        <v>4</v>
      </c>
      <c r="K7" s="289" t="s">
        <v>4</v>
      </c>
      <c r="L7" s="289" t="s">
        <v>4</v>
      </c>
      <c r="M7" s="808"/>
      <c r="N7" s="289" t="s">
        <v>281</v>
      </c>
      <c r="O7" s="289" t="s">
        <v>281</v>
      </c>
      <c r="P7" s="283"/>
      <c r="Q7" s="283"/>
      <c r="R7" s="283"/>
      <c r="S7" s="321" t="s">
        <v>4</v>
      </c>
      <c r="T7" s="289" t="s">
        <v>4</v>
      </c>
      <c r="U7" s="289" t="s">
        <v>4</v>
      </c>
      <c r="V7" s="289" t="s">
        <v>4</v>
      </c>
      <c r="W7" s="289" t="s">
        <v>4</v>
      </c>
      <c r="X7" s="291" t="s">
        <v>4</v>
      </c>
    </row>
    <row r="8" spans="1:32">
      <c r="A8" s="283"/>
      <c r="B8" s="528" t="s">
        <v>428</v>
      </c>
      <c r="C8" s="529" t="s">
        <v>283</v>
      </c>
      <c r="D8" s="528" t="s">
        <v>284</v>
      </c>
      <c r="E8" s="528">
        <v>630</v>
      </c>
      <c r="F8" s="528" t="s">
        <v>466</v>
      </c>
      <c r="G8" s="532">
        <v>47939</v>
      </c>
      <c r="H8" s="528" t="s">
        <v>390</v>
      </c>
      <c r="I8" s="530">
        <v>0</v>
      </c>
      <c r="J8" s="530">
        <v>0</v>
      </c>
      <c r="K8" s="530">
        <v>67325406</v>
      </c>
      <c r="L8" s="530">
        <v>67325406</v>
      </c>
      <c r="M8" s="529" t="s">
        <v>429</v>
      </c>
      <c r="N8" s="531">
        <v>4.1688000000000003E-2</v>
      </c>
      <c r="O8" s="531">
        <v>4.2000000000000003E-2</v>
      </c>
      <c r="P8" s="283"/>
      <c r="Q8" s="283"/>
      <c r="R8" s="283"/>
      <c r="S8" s="322">
        <v>0</v>
      </c>
      <c r="T8" s="311">
        <v>0</v>
      </c>
      <c r="U8" s="311">
        <v>0</v>
      </c>
      <c r="V8" s="311">
        <v>0</v>
      </c>
      <c r="W8" s="323">
        <v>65854980</v>
      </c>
      <c r="X8" s="324">
        <v>65854980</v>
      </c>
      <c r="Y8" s="11"/>
      <c r="Z8" s="11"/>
      <c r="AA8" s="11"/>
      <c r="AB8" s="11"/>
      <c r="AC8" s="11"/>
      <c r="AD8" s="11"/>
      <c r="AE8" s="11"/>
      <c r="AF8" s="11"/>
    </row>
    <row r="9" spans="1:32">
      <c r="A9" s="283"/>
      <c r="B9" s="528" t="s">
        <v>428</v>
      </c>
      <c r="C9" s="529" t="s">
        <v>283</v>
      </c>
      <c r="D9" s="528" t="s">
        <v>284</v>
      </c>
      <c r="E9" s="528">
        <v>655</v>
      </c>
      <c r="F9" s="528" t="s">
        <v>467</v>
      </c>
      <c r="G9" s="532">
        <v>48853</v>
      </c>
      <c r="H9" s="528" t="s">
        <v>390</v>
      </c>
      <c r="I9" s="530">
        <v>0</v>
      </c>
      <c r="J9" s="530">
        <v>0</v>
      </c>
      <c r="K9" s="530">
        <v>57719893</v>
      </c>
      <c r="L9" s="530">
        <v>57719893</v>
      </c>
      <c r="M9" s="529" t="s">
        <v>429</v>
      </c>
      <c r="N9" s="531">
        <v>3.8348E-2</v>
      </c>
      <c r="O9" s="531">
        <v>3.8600000000000002E-2</v>
      </c>
      <c r="P9" s="283"/>
      <c r="Q9" s="283"/>
      <c r="R9" s="283"/>
      <c r="S9" s="322">
        <v>0</v>
      </c>
      <c r="T9" s="311">
        <v>0</v>
      </c>
      <c r="U9" s="311">
        <v>0</v>
      </c>
      <c r="V9" s="311">
        <v>0</v>
      </c>
      <c r="W9" s="323">
        <v>56457819</v>
      </c>
      <c r="X9" s="324">
        <v>56457819</v>
      </c>
      <c r="Y9" s="11"/>
      <c r="Z9" s="11"/>
      <c r="AA9" s="11"/>
      <c r="AB9" s="11"/>
      <c r="AC9" s="11"/>
      <c r="AD9" s="11"/>
      <c r="AE9" s="11"/>
      <c r="AF9" s="11"/>
    </row>
    <row r="10" spans="1:32">
      <c r="A10" s="283"/>
      <c r="B10" s="528" t="s">
        <v>428</v>
      </c>
      <c r="C10" s="529" t="s">
        <v>283</v>
      </c>
      <c r="D10" s="528" t="s">
        <v>284</v>
      </c>
      <c r="E10" s="528">
        <v>655</v>
      </c>
      <c r="F10" s="528" t="s">
        <v>468</v>
      </c>
      <c r="G10" s="532">
        <v>48366</v>
      </c>
      <c r="H10" s="528" t="s">
        <v>390</v>
      </c>
      <c r="I10" s="530">
        <v>0</v>
      </c>
      <c r="J10" s="530">
        <v>0</v>
      </c>
      <c r="K10" s="530">
        <v>63525548</v>
      </c>
      <c r="L10" s="530">
        <v>63525548</v>
      </c>
      <c r="M10" s="529" t="s">
        <v>429</v>
      </c>
      <c r="N10" s="531">
        <v>3.9621999999999997E-2</v>
      </c>
      <c r="O10" s="531">
        <v>0.04</v>
      </c>
      <c r="P10" s="283"/>
      <c r="Q10" s="283"/>
      <c r="R10" s="283"/>
      <c r="S10" s="322">
        <v>0</v>
      </c>
      <c r="T10" s="311">
        <v>0</v>
      </c>
      <c r="U10" s="311">
        <v>0</v>
      </c>
      <c r="V10" s="311">
        <v>0</v>
      </c>
      <c r="W10" s="323">
        <v>62140753</v>
      </c>
      <c r="X10" s="324">
        <v>62140753</v>
      </c>
      <c r="Y10" s="11"/>
      <c r="Z10" s="11"/>
      <c r="AA10" s="11"/>
      <c r="AB10" s="11"/>
      <c r="AC10" s="11"/>
      <c r="AD10" s="11"/>
      <c r="AE10" s="11"/>
      <c r="AF10" s="11"/>
    </row>
    <row r="11" spans="1:32">
      <c r="A11" s="283"/>
      <c r="B11" s="528" t="s">
        <v>428</v>
      </c>
      <c r="C11" s="529" t="s">
        <v>283</v>
      </c>
      <c r="D11" s="528" t="s">
        <v>284</v>
      </c>
      <c r="E11" s="528">
        <v>713</v>
      </c>
      <c r="F11" s="528" t="s">
        <v>469</v>
      </c>
      <c r="G11" s="532">
        <v>49400</v>
      </c>
      <c r="H11" s="528" t="s">
        <v>390</v>
      </c>
      <c r="I11" s="530">
        <v>0</v>
      </c>
      <c r="J11" s="530">
        <v>0</v>
      </c>
      <c r="K11" s="530">
        <v>88269166</v>
      </c>
      <c r="L11" s="530">
        <v>88269166</v>
      </c>
      <c r="M11" s="529" t="s">
        <v>444</v>
      </c>
      <c r="N11" s="531">
        <v>3.9142000000000003E-2</v>
      </c>
      <c r="O11" s="531">
        <v>3.9E-2</v>
      </c>
      <c r="P11" s="283"/>
      <c r="Q11" s="283"/>
      <c r="R11" s="283"/>
      <c r="S11" s="322">
        <v>0</v>
      </c>
      <c r="T11" s="311">
        <v>0</v>
      </c>
      <c r="U11" s="311">
        <v>0</v>
      </c>
      <c r="V11" s="311">
        <v>0</v>
      </c>
      <c r="W11" s="323">
        <v>86321695</v>
      </c>
      <c r="X11" s="324">
        <v>86321695</v>
      </c>
      <c r="Y11" s="11"/>
      <c r="Z11" s="11"/>
      <c r="AA11" s="11"/>
      <c r="AB11" s="11"/>
      <c r="AC11" s="11"/>
      <c r="AD11" s="11"/>
      <c r="AE11" s="11"/>
      <c r="AF11" s="11"/>
    </row>
    <row r="12" spans="1:32">
      <c r="A12" s="283"/>
      <c r="B12" s="528" t="s">
        <v>428</v>
      </c>
      <c r="C12" s="529" t="s">
        <v>283</v>
      </c>
      <c r="D12" s="528" t="s">
        <v>284</v>
      </c>
      <c r="E12" s="528">
        <v>713</v>
      </c>
      <c r="F12" s="528" t="s">
        <v>470</v>
      </c>
      <c r="G12" s="532">
        <v>49766</v>
      </c>
      <c r="H12" s="528" t="s">
        <v>390</v>
      </c>
      <c r="I12" s="530">
        <v>0</v>
      </c>
      <c r="J12" s="530">
        <v>0</v>
      </c>
      <c r="K12" s="530">
        <v>76777570</v>
      </c>
      <c r="L12" s="530">
        <v>76777570</v>
      </c>
      <c r="M12" s="529" t="s">
        <v>429</v>
      </c>
      <c r="N12" s="531">
        <v>3.8087999999999997E-2</v>
      </c>
      <c r="O12" s="531">
        <v>3.7999999999999999E-2</v>
      </c>
      <c r="P12" s="283"/>
      <c r="Q12" s="283"/>
      <c r="R12" s="283"/>
      <c r="S12" s="322">
        <v>0</v>
      </c>
      <c r="T12" s="311">
        <v>0</v>
      </c>
      <c r="U12" s="311">
        <v>0</v>
      </c>
      <c r="V12" s="311">
        <v>0</v>
      </c>
      <c r="W12" s="323">
        <v>75085712</v>
      </c>
      <c r="X12" s="324">
        <v>75085712</v>
      </c>
      <c r="Y12" s="11"/>
      <c r="Z12" s="11"/>
      <c r="AA12" s="11"/>
      <c r="AB12" s="11"/>
      <c r="AC12" s="11"/>
      <c r="AD12" s="11"/>
      <c r="AE12" s="11"/>
      <c r="AF12" s="11"/>
    </row>
    <row r="13" spans="1:32">
      <c r="A13" s="283"/>
      <c r="B13" s="528" t="s">
        <v>428</v>
      </c>
      <c r="C13" s="529" t="s">
        <v>283</v>
      </c>
      <c r="D13" s="528" t="s">
        <v>284</v>
      </c>
      <c r="E13" s="528">
        <v>778</v>
      </c>
      <c r="F13" s="528" t="s">
        <v>471</v>
      </c>
      <c r="G13" s="532">
        <v>50131</v>
      </c>
      <c r="H13" s="528" t="s">
        <v>390</v>
      </c>
      <c r="I13" s="530">
        <v>0</v>
      </c>
      <c r="J13" s="530">
        <v>0</v>
      </c>
      <c r="K13" s="530">
        <v>76833380</v>
      </c>
      <c r="L13" s="530">
        <v>76833380</v>
      </c>
      <c r="M13" s="529" t="s">
        <v>429</v>
      </c>
      <c r="N13" s="531">
        <v>3.5000000000000003E-2</v>
      </c>
      <c r="O13" s="531">
        <v>3.5000000000000003E-2</v>
      </c>
      <c r="P13" s="283"/>
      <c r="Q13" s="283"/>
      <c r="R13" s="283"/>
      <c r="S13" s="322">
        <v>0</v>
      </c>
      <c r="T13" s="311">
        <v>0</v>
      </c>
      <c r="U13" s="311">
        <v>0</v>
      </c>
      <c r="V13" s="311">
        <v>0</v>
      </c>
      <c r="W13" s="323">
        <v>75143720</v>
      </c>
      <c r="X13" s="324">
        <v>75143720</v>
      </c>
      <c r="Y13" s="11"/>
      <c r="Z13" s="11"/>
      <c r="AA13" s="11"/>
      <c r="AB13" s="11"/>
      <c r="AC13" s="11"/>
      <c r="AD13" s="11"/>
      <c r="AE13" s="11"/>
      <c r="AF13" s="11"/>
    </row>
    <row r="14" spans="1:32">
      <c r="A14" s="283"/>
      <c r="B14" s="528" t="s">
        <v>428</v>
      </c>
      <c r="C14" s="529" t="s">
        <v>283</v>
      </c>
      <c r="D14" s="528" t="s">
        <v>284</v>
      </c>
      <c r="E14" s="528">
        <v>778</v>
      </c>
      <c r="F14" s="528" t="s">
        <v>472</v>
      </c>
      <c r="G14" s="532">
        <v>50192</v>
      </c>
      <c r="H14" s="528" t="s">
        <v>390</v>
      </c>
      <c r="I14" s="530">
        <v>0</v>
      </c>
      <c r="J14" s="530">
        <v>0</v>
      </c>
      <c r="K14" s="530">
        <v>88995215</v>
      </c>
      <c r="L14" s="530">
        <v>88995215</v>
      </c>
      <c r="M14" s="529" t="s">
        <v>444</v>
      </c>
      <c r="N14" s="531">
        <v>3.2171999999999999E-2</v>
      </c>
      <c r="O14" s="531">
        <v>3.3000000000000002E-2</v>
      </c>
      <c r="P14" s="283"/>
      <c r="Q14" s="283"/>
      <c r="R14" s="283"/>
      <c r="S14" s="322">
        <v>0</v>
      </c>
      <c r="T14" s="311">
        <v>0</v>
      </c>
      <c r="U14" s="311">
        <v>0</v>
      </c>
      <c r="V14" s="311">
        <v>0</v>
      </c>
      <c r="W14" s="323">
        <v>87078192</v>
      </c>
      <c r="X14" s="324">
        <v>87078192</v>
      </c>
      <c r="Y14" s="11"/>
      <c r="Z14" s="11"/>
      <c r="AA14" s="11"/>
      <c r="AB14" s="11"/>
      <c r="AC14" s="11"/>
      <c r="AD14" s="11"/>
      <c r="AE14" s="11"/>
      <c r="AF14" s="11"/>
    </row>
    <row r="15" spans="1:32">
      <c r="A15" s="283"/>
      <c r="B15" s="528" t="s">
        <v>428</v>
      </c>
      <c r="C15" s="529" t="s">
        <v>283</v>
      </c>
      <c r="D15" s="528" t="s">
        <v>284</v>
      </c>
      <c r="E15" s="528">
        <v>806</v>
      </c>
      <c r="F15" s="528" t="s">
        <v>473</v>
      </c>
      <c r="G15" s="532">
        <v>50437</v>
      </c>
      <c r="H15" s="528" t="s">
        <v>390</v>
      </c>
      <c r="I15" s="530">
        <v>0</v>
      </c>
      <c r="J15" s="530">
        <v>0</v>
      </c>
      <c r="K15" s="530">
        <v>60805760</v>
      </c>
      <c r="L15" s="530">
        <v>60805760</v>
      </c>
      <c r="M15" s="529" t="s">
        <v>429</v>
      </c>
      <c r="N15" s="531">
        <v>3.1077E-2</v>
      </c>
      <c r="O15" s="531">
        <v>0.03</v>
      </c>
      <c r="P15" s="283"/>
      <c r="Q15" s="283"/>
      <c r="R15" s="283"/>
      <c r="S15" s="322">
        <v>0</v>
      </c>
      <c r="T15" s="311">
        <v>0</v>
      </c>
      <c r="U15" s="311">
        <v>0</v>
      </c>
      <c r="V15" s="311">
        <v>0</v>
      </c>
      <c r="W15" s="323">
        <v>59431990</v>
      </c>
      <c r="X15" s="324">
        <v>59431990</v>
      </c>
      <c r="Y15" s="11"/>
      <c r="Z15" s="11"/>
      <c r="AA15" s="11"/>
      <c r="AB15" s="11"/>
      <c r="AC15" s="11"/>
      <c r="AD15" s="11"/>
      <c r="AE15" s="11"/>
      <c r="AF15" s="11"/>
    </row>
    <row r="16" spans="1:32">
      <c r="A16" s="283"/>
      <c r="B16" s="528" t="s">
        <v>428</v>
      </c>
      <c r="C16" s="529" t="s">
        <v>283</v>
      </c>
      <c r="D16" s="528" t="s">
        <v>284</v>
      </c>
      <c r="E16" s="528">
        <v>806</v>
      </c>
      <c r="F16" s="528" t="s">
        <v>474</v>
      </c>
      <c r="G16" s="532">
        <v>51150</v>
      </c>
      <c r="H16" s="528" t="s">
        <v>390</v>
      </c>
      <c r="I16" s="530">
        <v>0</v>
      </c>
      <c r="J16" s="530">
        <v>0</v>
      </c>
      <c r="K16" s="530">
        <v>76063339</v>
      </c>
      <c r="L16" s="530">
        <v>76063339</v>
      </c>
      <c r="M16" s="529" t="s">
        <v>444</v>
      </c>
      <c r="N16" s="531">
        <v>3.2939999999999997E-2</v>
      </c>
      <c r="O16" s="531">
        <v>3.2000000000000001E-2</v>
      </c>
      <c r="P16" s="283"/>
      <c r="Q16" s="283"/>
      <c r="R16" s="283"/>
      <c r="S16" s="322">
        <v>0</v>
      </c>
      <c r="T16" s="311">
        <v>0</v>
      </c>
      <c r="U16" s="311">
        <v>0</v>
      </c>
      <c r="V16" s="311">
        <v>0</v>
      </c>
      <c r="W16" s="323">
        <v>74351088</v>
      </c>
      <c r="X16" s="324">
        <v>74351088</v>
      </c>
      <c r="Y16" s="11"/>
      <c r="Z16" s="11"/>
      <c r="AA16" s="11"/>
      <c r="AB16" s="11"/>
      <c r="AC16" s="312"/>
      <c r="AD16" s="11"/>
      <c r="AE16" s="11"/>
      <c r="AF16" s="11"/>
    </row>
    <row r="17" spans="1:32">
      <c r="A17" s="283"/>
      <c r="B17" s="528" t="s">
        <v>428</v>
      </c>
      <c r="C17" s="529" t="s">
        <v>283</v>
      </c>
      <c r="D17" s="528" t="s">
        <v>284</v>
      </c>
      <c r="E17" s="528">
        <v>887</v>
      </c>
      <c r="F17" s="528" t="s">
        <v>475</v>
      </c>
      <c r="G17" s="532">
        <v>52305</v>
      </c>
      <c r="H17" s="528" t="s">
        <v>390</v>
      </c>
      <c r="I17" s="530">
        <v>0</v>
      </c>
      <c r="J17" s="530">
        <v>0</v>
      </c>
      <c r="K17" s="530">
        <v>76339756</v>
      </c>
      <c r="L17" s="530">
        <v>76339756</v>
      </c>
      <c r="M17" s="529" t="s">
        <v>444</v>
      </c>
      <c r="N17" s="531">
        <v>2.8496E-2</v>
      </c>
      <c r="O17" s="531">
        <v>2.8000000000000001E-2</v>
      </c>
      <c r="P17" s="283"/>
      <c r="Q17" s="283"/>
      <c r="R17" s="283"/>
      <c r="S17" s="322">
        <v>0</v>
      </c>
      <c r="T17" s="311">
        <v>0</v>
      </c>
      <c r="U17" s="311">
        <v>0</v>
      </c>
      <c r="V17" s="311">
        <v>0</v>
      </c>
      <c r="W17" s="323">
        <v>74638457</v>
      </c>
      <c r="X17" s="324">
        <v>74638457</v>
      </c>
      <c r="Y17" s="11"/>
      <c r="Z17" s="11"/>
      <c r="AA17" s="11"/>
      <c r="AB17" s="11"/>
      <c r="AC17" s="312"/>
      <c r="AD17" s="11"/>
      <c r="AE17" s="11"/>
      <c r="AF17" s="11"/>
    </row>
    <row r="18" spans="1:32" ht="12" hidden="1" customHeight="1">
      <c r="A18" s="283"/>
      <c r="B18" s="528" t="s">
        <v>428</v>
      </c>
      <c r="C18" s="529" t="s">
        <v>283</v>
      </c>
      <c r="D18" s="528" t="s">
        <v>284</v>
      </c>
      <c r="E18" s="528">
        <v>886</v>
      </c>
      <c r="F18" s="528" t="s">
        <v>476</v>
      </c>
      <c r="G18" s="532">
        <v>45731</v>
      </c>
      <c r="H18" s="528" t="s">
        <v>390</v>
      </c>
      <c r="I18" s="530"/>
      <c r="J18" s="530">
        <v>0</v>
      </c>
      <c r="K18" s="530">
        <v>0</v>
      </c>
      <c r="L18" s="530">
        <v>0</v>
      </c>
      <c r="M18" s="529" t="s">
        <v>444</v>
      </c>
      <c r="N18" s="531">
        <v>2.0535000000000001E-2</v>
      </c>
      <c r="O18" s="531">
        <v>1.7999999999999999E-2</v>
      </c>
      <c r="P18" s="283"/>
      <c r="Q18" s="283"/>
      <c r="R18" s="283"/>
      <c r="S18" s="322">
        <v>0</v>
      </c>
      <c r="T18" s="311">
        <v>0</v>
      </c>
      <c r="U18" s="311">
        <v>0</v>
      </c>
      <c r="V18" s="311">
        <v>0</v>
      </c>
      <c r="W18" s="323">
        <v>0</v>
      </c>
      <c r="X18" s="324">
        <v>0</v>
      </c>
      <c r="Y18" s="11"/>
      <c r="Z18" s="11"/>
      <c r="AA18" s="11"/>
      <c r="AB18" s="11"/>
      <c r="AC18" s="312"/>
      <c r="AD18" s="11"/>
      <c r="AE18" s="11"/>
      <c r="AF18" s="11"/>
    </row>
    <row r="19" spans="1:32">
      <c r="A19" s="283"/>
      <c r="B19" s="528" t="s">
        <v>428</v>
      </c>
      <c r="C19" s="529" t="s">
        <v>283</v>
      </c>
      <c r="D19" s="528" t="s">
        <v>284</v>
      </c>
      <c r="E19" s="528">
        <v>887</v>
      </c>
      <c r="F19" s="528" t="s">
        <v>477</v>
      </c>
      <c r="G19" s="532">
        <v>52671</v>
      </c>
      <c r="H19" s="528" t="s">
        <v>390</v>
      </c>
      <c r="I19" s="530">
        <v>0</v>
      </c>
      <c r="J19" s="530">
        <v>0</v>
      </c>
      <c r="K19" s="530">
        <v>80504289</v>
      </c>
      <c r="L19" s="530">
        <v>80504289</v>
      </c>
      <c r="M19" s="529" t="s">
        <v>444</v>
      </c>
      <c r="N19" s="531">
        <v>2.1669999999999998E-2</v>
      </c>
      <c r="O19" s="531">
        <v>2.5000000000000001E-2</v>
      </c>
      <c r="P19" s="283"/>
      <c r="Q19" s="283"/>
      <c r="R19" s="283"/>
      <c r="S19" s="322">
        <v>0</v>
      </c>
      <c r="T19" s="322">
        <v>0</v>
      </c>
      <c r="U19" s="311">
        <v>0</v>
      </c>
      <c r="V19" s="311">
        <v>0</v>
      </c>
      <c r="W19" s="323">
        <v>78900166</v>
      </c>
      <c r="X19" s="324">
        <v>78900166</v>
      </c>
      <c r="Y19" s="11"/>
      <c r="Z19" s="11"/>
      <c r="AA19" s="11"/>
      <c r="AB19" s="11"/>
      <c r="AC19" s="11"/>
      <c r="AD19" s="11"/>
      <c r="AE19" s="11"/>
      <c r="AF19" s="313"/>
    </row>
    <row r="20" spans="1:32">
      <c r="A20" s="283"/>
      <c r="B20" s="528" t="s">
        <v>428</v>
      </c>
      <c r="C20" s="529" t="s">
        <v>283</v>
      </c>
      <c r="D20" s="528" t="s">
        <v>284</v>
      </c>
      <c r="E20" s="528">
        <v>0</v>
      </c>
      <c r="F20" s="528" t="s">
        <v>478</v>
      </c>
      <c r="G20" s="532">
        <v>50388</v>
      </c>
      <c r="H20" s="528" t="s">
        <v>398</v>
      </c>
      <c r="I20" s="530">
        <v>0</v>
      </c>
      <c r="J20" s="530">
        <v>0</v>
      </c>
      <c r="K20" s="530">
        <v>12148040</v>
      </c>
      <c r="L20" s="530">
        <v>12148040</v>
      </c>
      <c r="M20" s="529" t="s">
        <v>444</v>
      </c>
      <c r="N20" s="531">
        <v>7.0592405520023771E-2</v>
      </c>
      <c r="O20" s="531">
        <v>6.8199999999999997E-2</v>
      </c>
      <c r="P20" s="283"/>
      <c r="Q20" s="283"/>
      <c r="R20" s="283"/>
      <c r="S20" s="322">
        <v>0</v>
      </c>
      <c r="T20" s="311">
        <v>0</v>
      </c>
      <c r="U20" s="311">
        <v>0</v>
      </c>
      <c r="V20" s="311">
        <v>0</v>
      </c>
      <c r="W20" s="323">
        <v>12342790</v>
      </c>
      <c r="X20" s="324">
        <v>12342790</v>
      </c>
      <c r="Y20" s="11"/>
      <c r="Z20" s="11"/>
      <c r="AA20" s="11"/>
      <c r="AB20" s="11"/>
      <c r="AC20" s="11"/>
      <c r="AD20" s="11"/>
      <c r="AE20" s="11"/>
      <c r="AF20" s="11"/>
    </row>
    <row r="21" spans="1:32">
      <c r="A21" s="283"/>
      <c r="B21" s="528" t="s">
        <v>428</v>
      </c>
      <c r="C21" s="529" t="s">
        <v>283</v>
      </c>
      <c r="D21" s="528" t="s">
        <v>284</v>
      </c>
      <c r="E21" s="528">
        <v>0</v>
      </c>
      <c r="F21" s="528" t="s">
        <v>479</v>
      </c>
      <c r="G21" s="532">
        <v>50388</v>
      </c>
      <c r="H21" s="528" t="s">
        <v>399</v>
      </c>
      <c r="I21" s="530">
        <v>0</v>
      </c>
      <c r="J21" s="530">
        <v>0</v>
      </c>
      <c r="K21" s="530">
        <v>31062090</v>
      </c>
      <c r="L21" s="530">
        <v>31062090</v>
      </c>
      <c r="M21" s="529" t="s">
        <v>444</v>
      </c>
      <c r="N21" s="531">
        <v>2.3409163353616425E-2</v>
      </c>
      <c r="O21" s="531">
        <v>2.1600000000000001E-2</v>
      </c>
      <c r="P21" s="283"/>
      <c r="Q21" s="283"/>
      <c r="R21" s="283"/>
      <c r="S21" s="322">
        <v>0</v>
      </c>
      <c r="T21" s="311">
        <v>0</v>
      </c>
      <c r="U21" s="311">
        <v>0</v>
      </c>
      <c r="V21" s="311">
        <v>0</v>
      </c>
      <c r="W21" s="323">
        <v>28690036</v>
      </c>
      <c r="X21" s="324">
        <v>28690036</v>
      </c>
      <c r="Y21" s="11"/>
      <c r="Z21" s="11"/>
      <c r="AA21" s="11"/>
      <c r="AB21" s="11"/>
      <c r="AC21" s="11"/>
      <c r="AD21" s="11"/>
      <c r="AE21" s="11"/>
      <c r="AF21" s="11"/>
    </row>
    <row r="22" spans="1:32" ht="14.65" customHeight="1">
      <c r="A22" s="283"/>
      <c r="B22" s="528" t="s">
        <v>428</v>
      </c>
      <c r="C22" s="529" t="s">
        <v>283</v>
      </c>
      <c r="D22" s="528" t="s">
        <v>284</v>
      </c>
      <c r="E22" s="528">
        <v>0</v>
      </c>
      <c r="F22" s="528" t="s">
        <v>480</v>
      </c>
      <c r="G22" s="532">
        <v>47268</v>
      </c>
      <c r="H22" s="528" t="s">
        <v>400</v>
      </c>
      <c r="I22" s="530"/>
      <c r="J22" s="530">
        <v>109105657</v>
      </c>
      <c r="K22" s="530">
        <v>0</v>
      </c>
      <c r="L22" s="530">
        <v>109105657</v>
      </c>
      <c r="M22" s="529" t="s">
        <v>429</v>
      </c>
      <c r="N22" s="531">
        <v>2.3433600270092114E-2</v>
      </c>
      <c r="O22" s="531">
        <v>2.0975000000000001E-2</v>
      </c>
      <c r="P22" s="283"/>
      <c r="Q22" s="283"/>
      <c r="R22" s="283"/>
      <c r="S22" s="325">
        <v>0</v>
      </c>
      <c r="T22" s="326">
        <v>0</v>
      </c>
      <c r="U22" s="326">
        <v>0</v>
      </c>
      <c r="V22" s="326">
        <v>104297670</v>
      </c>
      <c r="W22" s="326">
        <v>0</v>
      </c>
      <c r="X22" s="327">
        <v>104297670</v>
      </c>
      <c r="Y22" s="11"/>
      <c r="Z22" s="11"/>
      <c r="AA22" s="11"/>
      <c r="AB22" s="11"/>
      <c r="AC22" s="11"/>
      <c r="AD22" s="11"/>
      <c r="AE22" s="11"/>
      <c r="AF22" s="11"/>
    </row>
    <row r="23" spans="1:32" ht="12.6" thickBot="1">
      <c r="A23" s="283"/>
      <c r="B23" s="303"/>
      <c r="C23" s="303"/>
      <c r="D23" s="303"/>
      <c r="E23" s="303"/>
      <c r="F23" s="303"/>
      <c r="G23" s="303"/>
      <c r="H23" s="303"/>
      <c r="I23" s="304"/>
      <c r="J23" s="304">
        <v>109105657</v>
      </c>
      <c r="K23" s="304">
        <v>856369452</v>
      </c>
      <c r="L23" s="304">
        <v>965475109</v>
      </c>
      <c r="M23" s="303"/>
      <c r="N23" s="303"/>
      <c r="O23" s="303"/>
      <c r="P23" s="286"/>
      <c r="Q23" s="286"/>
      <c r="R23" s="286"/>
      <c r="S23" s="328">
        <v>0</v>
      </c>
      <c r="T23" s="328">
        <v>0</v>
      </c>
      <c r="U23" s="328">
        <v>0</v>
      </c>
      <c r="V23" s="328">
        <v>104297670</v>
      </c>
      <c r="W23" s="328">
        <v>836437398</v>
      </c>
      <c r="X23" s="328">
        <v>940735068</v>
      </c>
      <c r="Y23" s="11"/>
      <c r="Z23" s="11"/>
      <c r="AA23" s="11"/>
      <c r="AB23" s="11"/>
      <c r="AF23" s="11"/>
    </row>
    <row r="24" spans="1:32" ht="12.6" thickBot="1">
      <c r="A24" s="283"/>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11"/>
      <c r="Z24" s="11"/>
      <c r="AA24" s="11"/>
    </row>
    <row r="25" spans="1:32">
      <c r="A25" s="283"/>
      <c r="B25" s="317" t="s">
        <v>489</v>
      </c>
      <c r="C25" s="318"/>
      <c r="D25" s="318"/>
      <c r="E25" s="318"/>
      <c r="F25" s="318"/>
      <c r="G25" s="318"/>
      <c r="H25" s="318"/>
      <c r="I25" s="318"/>
      <c r="J25" s="318"/>
      <c r="K25" s="318"/>
      <c r="L25" s="318"/>
      <c r="M25" s="318"/>
      <c r="N25" s="318"/>
      <c r="O25" s="319"/>
      <c r="P25" s="283"/>
      <c r="Q25" s="283"/>
      <c r="R25" s="283"/>
      <c r="S25" s="821" t="s">
        <v>275</v>
      </c>
      <c r="T25" s="822"/>
      <c r="U25" s="822"/>
      <c r="V25" s="822"/>
      <c r="W25" s="822"/>
      <c r="X25" s="823"/>
      <c r="Y25" s="11"/>
      <c r="Z25" s="11"/>
      <c r="AA25" s="11"/>
    </row>
    <row r="26" spans="1:32" ht="12" customHeight="1">
      <c r="A26" s="283"/>
      <c r="B26" s="806" t="s">
        <v>437</v>
      </c>
      <c r="C26" s="806" t="s">
        <v>438</v>
      </c>
      <c r="D26" s="806" t="s">
        <v>439</v>
      </c>
      <c r="E26" s="806" t="s">
        <v>463</v>
      </c>
      <c r="F26" s="806" t="s">
        <v>464</v>
      </c>
      <c r="G26" s="806" t="s">
        <v>465</v>
      </c>
      <c r="H26" s="806" t="s">
        <v>441</v>
      </c>
      <c r="I26" s="809" t="s">
        <v>275</v>
      </c>
      <c r="J26" s="809"/>
      <c r="K26" s="809"/>
      <c r="L26" s="809"/>
      <c r="M26" s="806" t="s">
        <v>277</v>
      </c>
      <c r="N26" s="806" t="s">
        <v>442</v>
      </c>
      <c r="O26" s="806" t="s">
        <v>279</v>
      </c>
      <c r="P26" s="283"/>
      <c r="Q26" s="283"/>
      <c r="R26" s="283"/>
      <c r="S26" s="824"/>
      <c r="T26" s="825"/>
      <c r="U26" s="825"/>
      <c r="V26" s="825"/>
      <c r="W26" s="825"/>
      <c r="X26" s="826"/>
      <c r="Y26" s="11"/>
      <c r="Z26" s="11"/>
      <c r="AA26" s="11"/>
    </row>
    <row r="27" spans="1:32" ht="36">
      <c r="A27" s="283"/>
      <c r="B27" s="807"/>
      <c r="C27" s="807"/>
      <c r="D27" s="807"/>
      <c r="E27" s="807"/>
      <c r="F27" s="807"/>
      <c r="G27" s="807"/>
      <c r="H27" s="807"/>
      <c r="I27" s="287" t="s">
        <v>306</v>
      </c>
      <c r="J27" s="287" t="s">
        <v>307</v>
      </c>
      <c r="K27" s="287" t="s">
        <v>251</v>
      </c>
      <c r="L27" s="287" t="s">
        <v>276</v>
      </c>
      <c r="M27" s="807"/>
      <c r="N27" s="807"/>
      <c r="O27" s="807"/>
      <c r="P27" s="283"/>
      <c r="Q27" s="283"/>
      <c r="R27" s="283"/>
      <c r="S27" s="320" t="s">
        <v>484</v>
      </c>
      <c r="T27" s="287" t="s">
        <v>485</v>
      </c>
      <c r="U27" s="287" t="s">
        <v>486</v>
      </c>
      <c r="V27" s="287" t="s">
        <v>487</v>
      </c>
      <c r="W27" s="287" t="s">
        <v>251</v>
      </c>
      <c r="X27" s="288" t="s">
        <v>488</v>
      </c>
      <c r="Y27" s="11"/>
      <c r="Z27" s="11"/>
      <c r="AA27" s="11"/>
    </row>
    <row r="28" spans="1:32">
      <c r="A28" s="283"/>
      <c r="B28" s="808"/>
      <c r="C28" s="808"/>
      <c r="D28" s="808"/>
      <c r="E28" s="808"/>
      <c r="F28" s="808"/>
      <c r="G28" s="808"/>
      <c r="H28" s="808"/>
      <c r="I28" s="289" t="s">
        <v>4</v>
      </c>
      <c r="J28" s="289" t="s">
        <v>4</v>
      </c>
      <c r="K28" s="289" t="s">
        <v>4</v>
      </c>
      <c r="L28" s="289" t="s">
        <v>4</v>
      </c>
      <c r="M28" s="808"/>
      <c r="N28" s="289" t="s">
        <v>281</v>
      </c>
      <c r="O28" s="289" t="s">
        <v>281</v>
      </c>
      <c r="P28" s="283"/>
      <c r="Q28" s="283"/>
      <c r="R28" s="283"/>
      <c r="S28" s="321" t="s">
        <v>4</v>
      </c>
      <c r="T28" s="289" t="s">
        <v>4</v>
      </c>
      <c r="U28" s="289" t="s">
        <v>4</v>
      </c>
      <c r="V28" s="289" t="s">
        <v>4</v>
      </c>
      <c r="W28" s="289" t="s">
        <v>4</v>
      </c>
      <c r="X28" s="291" t="s">
        <v>4</v>
      </c>
      <c r="Y28" s="11"/>
      <c r="Z28" s="11"/>
      <c r="AA28" s="11"/>
    </row>
    <row r="29" spans="1:32">
      <c r="A29" s="283"/>
      <c r="B29" s="528" t="s">
        <v>428</v>
      </c>
      <c r="C29" s="529" t="s">
        <v>283</v>
      </c>
      <c r="D29" s="528" t="s">
        <v>284</v>
      </c>
      <c r="E29" s="528">
        <v>630</v>
      </c>
      <c r="F29" s="528" t="s">
        <v>466</v>
      </c>
      <c r="G29" s="538">
        <v>47939</v>
      </c>
      <c r="H29" s="528" t="s">
        <v>390</v>
      </c>
      <c r="I29" s="530">
        <v>0</v>
      </c>
      <c r="J29" s="530">
        <v>0</v>
      </c>
      <c r="K29" s="530">
        <v>67229208</v>
      </c>
      <c r="L29" s="530">
        <v>67229208</v>
      </c>
      <c r="M29" s="529" t="s">
        <v>429</v>
      </c>
      <c r="N29" s="531">
        <v>4.1688000000000003E-2</v>
      </c>
      <c r="O29" s="531">
        <v>4.2000000000000003E-2</v>
      </c>
      <c r="P29" s="283"/>
      <c r="Q29" s="283"/>
      <c r="R29" s="283"/>
      <c r="S29" s="322">
        <v>0</v>
      </c>
      <c r="T29" s="311">
        <v>0</v>
      </c>
      <c r="U29" s="311">
        <v>0</v>
      </c>
      <c r="V29" s="311">
        <v>0</v>
      </c>
      <c r="W29" s="323">
        <v>65750755</v>
      </c>
      <c r="X29" s="374">
        <v>65750755</v>
      </c>
      <c r="Y29" s="11"/>
      <c r="Z29" s="11"/>
      <c r="AA29" s="11"/>
      <c r="AB29" s="11"/>
      <c r="AC29" s="368"/>
      <c r="AD29" s="368"/>
      <c r="AE29" s="11"/>
      <c r="AF29" s="11"/>
    </row>
    <row r="30" spans="1:32">
      <c r="A30" s="283"/>
      <c r="B30" s="528" t="s">
        <v>428</v>
      </c>
      <c r="C30" s="529" t="s">
        <v>283</v>
      </c>
      <c r="D30" s="528" t="s">
        <v>284</v>
      </c>
      <c r="E30" s="528">
        <v>655</v>
      </c>
      <c r="F30" s="528" t="s">
        <v>467</v>
      </c>
      <c r="G30" s="538">
        <v>48853</v>
      </c>
      <c r="H30" s="528" t="s">
        <v>390</v>
      </c>
      <c r="I30" s="530">
        <v>0</v>
      </c>
      <c r="J30" s="530">
        <v>0</v>
      </c>
      <c r="K30" s="530">
        <v>57625035</v>
      </c>
      <c r="L30" s="530">
        <v>57625035</v>
      </c>
      <c r="M30" s="529" t="s">
        <v>429</v>
      </c>
      <c r="N30" s="531">
        <v>3.8348E-2</v>
      </c>
      <c r="O30" s="531">
        <v>3.8600000000000002E-2</v>
      </c>
      <c r="P30" s="283"/>
      <c r="Q30" s="283"/>
      <c r="R30" s="283"/>
      <c r="S30" s="322">
        <v>0</v>
      </c>
      <c r="T30" s="311">
        <v>0</v>
      </c>
      <c r="U30" s="311">
        <v>0</v>
      </c>
      <c r="V30" s="311">
        <v>0</v>
      </c>
      <c r="W30" s="323">
        <v>56357790</v>
      </c>
      <c r="X30" s="374">
        <v>56357790</v>
      </c>
      <c r="Y30" s="11"/>
      <c r="Z30" s="11"/>
      <c r="AA30" s="11"/>
      <c r="AB30" s="11"/>
      <c r="AC30" s="368"/>
      <c r="AD30" s="368"/>
      <c r="AE30" s="11"/>
      <c r="AF30" s="11"/>
    </row>
    <row r="31" spans="1:32">
      <c r="A31" s="283"/>
      <c r="B31" s="528" t="s">
        <v>428</v>
      </c>
      <c r="C31" s="529" t="s">
        <v>283</v>
      </c>
      <c r="D31" s="528" t="s">
        <v>284</v>
      </c>
      <c r="E31" s="528">
        <v>655</v>
      </c>
      <c r="F31" s="528" t="s">
        <v>468</v>
      </c>
      <c r="G31" s="538">
        <v>48366</v>
      </c>
      <c r="H31" s="528" t="s">
        <v>390</v>
      </c>
      <c r="I31" s="530">
        <v>0</v>
      </c>
      <c r="J31" s="530">
        <v>0</v>
      </c>
      <c r="K31" s="530">
        <v>63387539</v>
      </c>
      <c r="L31" s="530">
        <v>63387539</v>
      </c>
      <c r="M31" s="529" t="s">
        <v>429</v>
      </c>
      <c r="N31" s="531">
        <v>3.9621999999999997E-2</v>
      </c>
      <c r="O31" s="531">
        <v>0.04</v>
      </c>
      <c r="P31" s="283"/>
      <c r="Q31" s="283"/>
      <c r="R31" s="283"/>
      <c r="S31" s="322">
        <v>0</v>
      </c>
      <c r="T31" s="311">
        <v>0</v>
      </c>
      <c r="U31" s="311">
        <v>0</v>
      </c>
      <c r="V31" s="311">
        <v>0</v>
      </c>
      <c r="W31" s="323">
        <v>61993569</v>
      </c>
      <c r="X31" s="374">
        <v>61993569</v>
      </c>
      <c r="Y31" s="11"/>
      <c r="Z31" s="11"/>
      <c r="AA31" s="11"/>
      <c r="AB31" s="11"/>
      <c r="AC31" s="368"/>
      <c r="AD31" s="368"/>
      <c r="AE31" s="11"/>
      <c r="AF31" s="11"/>
    </row>
    <row r="32" spans="1:32">
      <c r="A32" s="283"/>
      <c r="B32" s="528" t="s">
        <v>428</v>
      </c>
      <c r="C32" s="529" t="s">
        <v>283</v>
      </c>
      <c r="D32" s="528" t="s">
        <v>284</v>
      </c>
      <c r="E32" s="528">
        <v>713</v>
      </c>
      <c r="F32" s="528" t="s">
        <v>469</v>
      </c>
      <c r="G32" s="538">
        <v>49400</v>
      </c>
      <c r="H32" s="528" t="s">
        <v>390</v>
      </c>
      <c r="I32" s="530">
        <v>0</v>
      </c>
      <c r="J32" s="530">
        <v>0</v>
      </c>
      <c r="K32" s="530">
        <v>88358387</v>
      </c>
      <c r="L32" s="530">
        <v>88358387</v>
      </c>
      <c r="M32" s="529" t="s">
        <v>444</v>
      </c>
      <c r="N32" s="531">
        <v>3.9142000000000003E-2</v>
      </c>
      <c r="O32" s="531">
        <v>3.9E-2</v>
      </c>
      <c r="P32" s="283"/>
      <c r="Q32" s="283"/>
      <c r="R32" s="283"/>
      <c r="S32" s="322">
        <v>0</v>
      </c>
      <c r="T32" s="311">
        <v>0</v>
      </c>
      <c r="U32" s="311">
        <v>0</v>
      </c>
      <c r="V32" s="311">
        <v>0</v>
      </c>
      <c r="W32" s="323">
        <v>86415278</v>
      </c>
      <c r="X32" s="374">
        <v>86415278</v>
      </c>
      <c r="Y32" s="11"/>
      <c r="Z32" s="11"/>
      <c r="AA32" s="11"/>
      <c r="AB32" s="11"/>
      <c r="AC32" s="368"/>
      <c r="AD32" s="368"/>
      <c r="AE32" s="11"/>
      <c r="AF32" s="11"/>
    </row>
    <row r="33" spans="1:30">
      <c r="A33" s="283"/>
      <c r="B33" s="528" t="s">
        <v>428</v>
      </c>
      <c r="C33" s="529" t="s">
        <v>283</v>
      </c>
      <c r="D33" s="528" t="s">
        <v>284</v>
      </c>
      <c r="E33" s="528">
        <v>713</v>
      </c>
      <c r="F33" s="528" t="s">
        <v>470</v>
      </c>
      <c r="G33" s="538">
        <v>49766</v>
      </c>
      <c r="H33" s="528" t="s">
        <v>390</v>
      </c>
      <c r="I33" s="530">
        <v>0</v>
      </c>
      <c r="J33" s="530">
        <v>0</v>
      </c>
      <c r="K33" s="530">
        <v>76833380</v>
      </c>
      <c r="L33" s="530">
        <v>76833380</v>
      </c>
      <c r="M33" s="529" t="s">
        <v>429</v>
      </c>
      <c r="N33" s="531">
        <v>3.8087999999999997E-2</v>
      </c>
      <c r="O33" s="531">
        <v>3.7999999999999999E-2</v>
      </c>
      <c r="P33" s="283"/>
      <c r="Q33" s="283"/>
      <c r="R33" s="283"/>
      <c r="S33" s="322">
        <v>0</v>
      </c>
      <c r="T33" s="311">
        <v>0</v>
      </c>
      <c r="U33" s="311">
        <v>0</v>
      </c>
      <c r="V33" s="311">
        <v>0</v>
      </c>
      <c r="W33" s="323">
        <v>75143720</v>
      </c>
      <c r="X33" s="374">
        <v>75143720</v>
      </c>
      <c r="Y33" s="11"/>
      <c r="Z33" s="11"/>
      <c r="AA33" s="11"/>
      <c r="AB33" s="11"/>
      <c r="AC33" s="368"/>
      <c r="AD33" s="368"/>
    </row>
    <row r="34" spans="1:30">
      <c r="A34" s="283"/>
      <c r="B34" s="528" t="s">
        <v>428</v>
      </c>
      <c r="C34" s="529" t="s">
        <v>283</v>
      </c>
      <c r="D34" s="528" t="s">
        <v>284</v>
      </c>
      <c r="E34" s="528">
        <v>778</v>
      </c>
      <c r="F34" s="528" t="s">
        <v>471</v>
      </c>
      <c r="G34" s="538">
        <v>50131</v>
      </c>
      <c r="H34" s="528" t="s">
        <v>390</v>
      </c>
      <c r="I34" s="530">
        <v>0</v>
      </c>
      <c r="J34" s="530">
        <v>0</v>
      </c>
      <c r="K34" s="530">
        <v>76833380</v>
      </c>
      <c r="L34" s="530">
        <v>76833380</v>
      </c>
      <c r="M34" s="529" t="s">
        <v>429</v>
      </c>
      <c r="N34" s="531">
        <v>3.5000000000000003E-2</v>
      </c>
      <c r="O34" s="531">
        <v>3.5000000000000003E-2</v>
      </c>
      <c r="P34" s="283"/>
      <c r="Q34" s="283"/>
      <c r="R34" s="283"/>
      <c r="S34" s="322">
        <v>0</v>
      </c>
      <c r="T34" s="311">
        <v>0</v>
      </c>
      <c r="U34" s="311">
        <v>0</v>
      </c>
      <c r="V34" s="311">
        <v>0</v>
      </c>
      <c r="W34" s="323">
        <v>75143720</v>
      </c>
      <c r="X34" s="374">
        <v>75143720</v>
      </c>
      <c r="Y34" s="11"/>
      <c r="Z34" s="11"/>
      <c r="AA34" s="11"/>
      <c r="AB34" s="11"/>
      <c r="AC34" s="368"/>
      <c r="AD34" s="368"/>
    </row>
    <row r="35" spans="1:30">
      <c r="A35" s="283"/>
      <c r="B35" s="528" t="s">
        <v>428</v>
      </c>
      <c r="C35" s="529" t="s">
        <v>283</v>
      </c>
      <c r="D35" s="528" t="s">
        <v>284</v>
      </c>
      <c r="E35" s="528">
        <v>778</v>
      </c>
      <c r="F35" s="528" t="s">
        <v>472</v>
      </c>
      <c r="G35" s="538">
        <v>50192</v>
      </c>
      <c r="H35" s="528" t="s">
        <v>390</v>
      </c>
      <c r="I35" s="530">
        <v>0</v>
      </c>
      <c r="J35" s="530">
        <v>0</v>
      </c>
      <c r="K35" s="530">
        <v>88358387</v>
      </c>
      <c r="L35" s="530">
        <v>88358387</v>
      </c>
      <c r="M35" s="529" t="s">
        <v>444</v>
      </c>
      <c r="N35" s="531">
        <v>3.2171999999999999E-2</v>
      </c>
      <c r="O35" s="531">
        <v>3.3000000000000002E-2</v>
      </c>
      <c r="P35" s="283"/>
      <c r="Q35" s="283"/>
      <c r="R35" s="283"/>
      <c r="S35" s="322">
        <v>0</v>
      </c>
      <c r="T35" s="311">
        <v>0</v>
      </c>
      <c r="U35" s="311">
        <v>0</v>
      </c>
      <c r="V35" s="311">
        <v>0</v>
      </c>
      <c r="W35" s="323">
        <v>86415278</v>
      </c>
      <c r="X35" s="374">
        <v>86415278</v>
      </c>
      <c r="Y35" s="11"/>
      <c r="Z35" s="11"/>
      <c r="AA35" s="11"/>
      <c r="AB35" s="11"/>
      <c r="AC35" s="368"/>
      <c r="AD35" s="368"/>
    </row>
    <row r="36" spans="1:30">
      <c r="A36" s="283"/>
      <c r="B36" s="528" t="s">
        <v>428</v>
      </c>
      <c r="C36" s="529" t="s">
        <v>283</v>
      </c>
      <c r="D36" s="528" t="s">
        <v>284</v>
      </c>
      <c r="E36" s="528">
        <v>806</v>
      </c>
      <c r="F36" s="528" t="s">
        <v>473</v>
      </c>
      <c r="G36" s="538">
        <v>50437</v>
      </c>
      <c r="H36" s="528" t="s">
        <v>390</v>
      </c>
      <c r="I36" s="530">
        <v>0</v>
      </c>
      <c r="J36" s="530">
        <v>0</v>
      </c>
      <c r="K36" s="530">
        <v>61466704</v>
      </c>
      <c r="L36" s="530">
        <v>61466704</v>
      </c>
      <c r="M36" s="529" t="s">
        <v>429</v>
      </c>
      <c r="N36" s="531">
        <v>3.1077E-2</v>
      </c>
      <c r="O36" s="531">
        <v>0.03</v>
      </c>
      <c r="P36" s="283"/>
      <c r="Q36" s="283"/>
      <c r="R36" s="283"/>
      <c r="S36" s="322">
        <v>0</v>
      </c>
      <c r="T36" s="311">
        <v>0</v>
      </c>
      <c r="U36" s="311">
        <v>0</v>
      </c>
      <c r="V36" s="311">
        <v>0</v>
      </c>
      <c r="W36" s="323">
        <v>60114976</v>
      </c>
      <c r="X36" s="374">
        <v>60114976</v>
      </c>
      <c r="Y36" s="11"/>
      <c r="Z36" s="11"/>
      <c r="AA36" s="11"/>
      <c r="AB36" s="11"/>
      <c r="AC36" s="368"/>
      <c r="AD36" s="368"/>
    </row>
    <row r="37" spans="1:30">
      <c r="A37" s="283"/>
      <c r="B37" s="528" t="s">
        <v>428</v>
      </c>
      <c r="C37" s="529" t="s">
        <v>283</v>
      </c>
      <c r="D37" s="528" t="s">
        <v>284</v>
      </c>
      <c r="E37" s="528">
        <v>806</v>
      </c>
      <c r="F37" s="528" t="s">
        <v>474</v>
      </c>
      <c r="G37" s="538">
        <v>51150</v>
      </c>
      <c r="H37" s="528" t="s">
        <v>390</v>
      </c>
      <c r="I37" s="530">
        <v>0</v>
      </c>
      <c r="J37" s="530">
        <v>0</v>
      </c>
      <c r="K37" s="530">
        <v>76833380</v>
      </c>
      <c r="L37" s="530">
        <v>76833380</v>
      </c>
      <c r="M37" s="529" t="s">
        <v>444</v>
      </c>
      <c r="N37" s="531">
        <v>3.2939999999999997E-2</v>
      </c>
      <c r="O37" s="531">
        <v>3.2000000000000001E-2</v>
      </c>
      <c r="P37" s="283"/>
      <c r="Q37" s="283"/>
      <c r="R37" s="283"/>
      <c r="S37" s="322">
        <v>0</v>
      </c>
      <c r="T37" s="311">
        <v>0</v>
      </c>
      <c r="U37" s="311">
        <v>0</v>
      </c>
      <c r="V37" s="311">
        <v>0</v>
      </c>
      <c r="W37" s="323">
        <v>75143720</v>
      </c>
      <c r="X37" s="374">
        <v>75143720</v>
      </c>
      <c r="Y37" s="11"/>
      <c r="Z37" s="11"/>
      <c r="AA37" s="11"/>
      <c r="AB37" s="11"/>
      <c r="AC37" s="368"/>
      <c r="AD37" s="368"/>
    </row>
    <row r="38" spans="1:30">
      <c r="A38" s="283"/>
      <c r="B38" s="528" t="s">
        <v>428</v>
      </c>
      <c r="C38" s="529" t="s">
        <v>283</v>
      </c>
      <c r="D38" s="528" t="s">
        <v>284</v>
      </c>
      <c r="E38" s="528">
        <v>887</v>
      </c>
      <c r="F38" s="528" t="s">
        <v>475</v>
      </c>
      <c r="G38" s="538">
        <v>52305</v>
      </c>
      <c r="H38" s="528" t="s">
        <v>390</v>
      </c>
      <c r="I38" s="530">
        <v>0</v>
      </c>
      <c r="J38" s="530">
        <v>0</v>
      </c>
      <c r="K38" s="530">
        <v>76833380</v>
      </c>
      <c r="L38" s="530">
        <v>76833380</v>
      </c>
      <c r="M38" s="529" t="s">
        <v>444</v>
      </c>
      <c r="N38" s="531">
        <v>2.8496E-2</v>
      </c>
      <c r="O38" s="531">
        <v>2.8000000000000001E-2</v>
      </c>
      <c r="P38" s="283"/>
      <c r="Q38" s="283"/>
      <c r="R38" s="283"/>
      <c r="S38" s="322">
        <v>0</v>
      </c>
      <c r="T38" s="311">
        <v>0</v>
      </c>
      <c r="U38" s="311">
        <v>0</v>
      </c>
      <c r="V38" s="311">
        <v>0</v>
      </c>
      <c r="W38" s="323">
        <v>75143720</v>
      </c>
      <c r="X38" s="374">
        <v>75143720</v>
      </c>
      <c r="Y38" s="11"/>
      <c r="Z38" s="11"/>
      <c r="AA38" s="11"/>
      <c r="AB38" s="11"/>
      <c r="AC38" s="368"/>
      <c r="AD38" s="368"/>
    </row>
    <row r="39" spans="1:30" ht="12" hidden="1" customHeight="1">
      <c r="A39" s="283"/>
      <c r="B39" s="528" t="s">
        <v>428</v>
      </c>
      <c r="C39" s="529" t="s">
        <v>283</v>
      </c>
      <c r="D39" s="528" t="s">
        <v>284</v>
      </c>
      <c r="E39" s="528">
        <v>886</v>
      </c>
      <c r="F39" s="528" t="s">
        <v>476</v>
      </c>
      <c r="G39" s="538">
        <v>45731</v>
      </c>
      <c r="H39" s="528" t="s">
        <v>390</v>
      </c>
      <c r="I39" s="530">
        <v>0</v>
      </c>
      <c r="J39" s="530">
        <v>0</v>
      </c>
      <c r="K39" s="530">
        <v>0</v>
      </c>
      <c r="L39" s="530">
        <v>0</v>
      </c>
      <c r="M39" s="529" t="s">
        <v>444</v>
      </c>
      <c r="N39" s="531">
        <v>2.0535000000000001E-2</v>
      </c>
      <c r="O39" s="531">
        <v>1.7999999999999999E-2</v>
      </c>
      <c r="P39" s="283"/>
      <c r="Q39" s="283"/>
      <c r="R39" s="283"/>
      <c r="S39" s="322">
        <v>0</v>
      </c>
      <c r="T39" s="311">
        <v>0</v>
      </c>
      <c r="U39" s="311">
        <v>0</v>
      </c>
      <c r="V39" s="311">
        <v>0</v>
      </c>
      <c r="W39" s="323">
        <v>0</v>
      </c>
      <c r="X39" s="374">
        <v>0</v>
      </c>
      <c r="Y39" s="11"/>
      <c r="Z39" s="11"/>
      <c r="AA39" s="11"/>
      <c r="AB39" s="11"/>
      <c r="AC39" s="368"/>
      <c r="AD39" s="368"/>
    </row>
    <row r="40" spans="1:30">
      <c r="A40" s="283"/>
      <c r="B40" s="528" t="s">
        <v>428</v>
      </c>
      <c r="C40" s="529" t="s">
        <v>283</v>
      </c>
      <c r="D40" s="528" t="s">
        <v>284</v>
      </c>
      <c r="E40" s="528">
        <v>887</v>
      </c>
      <c r="F40" s="528" t="s">
        <v>477</v>
      </c>
      <c r="G40" s="538">
        <v>52671</v>
      </c>
      <c r="H40" s="528" t="s">
        <v>390</v>
      </c>
      <c r="I40" s="530">
        <v>0</v>
      </c>
      <c r="J40" s="530">
        <v>0</v>
      </c>
      <c r="K40" s="530">
        <v>76833380</v>
      </c>
      <c r="L40" s="530">
        <v>76833380</v>
      </c>
      <c r="M40" s="529" t="s">
        <v>444</v>
      </c>
      <c r="N40" s="531">
        <v>2.1669999999999998E-2</v>
      </c>
      <c r="O40" s="531">
        <v>2.5000000000000001E-2</v>
      </c>
      <c r="P40" s="283"/>
      <c r="Q40" s="283"/>
      <c r="R40" s="283"/>
      <c r="S40" s="322">
        <v>0</v>
      </c>
      <c r="T40" s="311">
        <v>0</v>
      </c>
      <c r="U40" s="311">
        <v>0</v>
      </c>
      <c r="V40" s="311">
        <v>0</v>
      </c>
      <c r="W40" s="323">
        <v>75143720</v>
      </c>
      <c r="X40" s="374">
        <v>75143720</v>
      </c>
      <c r="Y40" s="11"/>
      <c r="Z40" s="11"/>
      <c r="AA40" s="11"/>
      <c r="AB40" s="11"/>
      <c r="AC40" s="368"/>
      <c r="AD40" s="368"/>
    </row>
    <row r="41" spans="1:30">
      <c r="A41" s="283"/>
      <c r="B41" s="528" t="s">
        <v>428</v>
      </c>
      <c r="C41" s="529" t="s">
        <v>283</v>
      </c>
      <c r="D41" s="528" t="s">
        <v>284</v>
      </c>
      <c r="E41" s="550">
        <v>0</v>
      </c>
      <c r="F41" s="528" t="s">
        <v>478</v>
      </c>
      <c r="G41" s="538">
        <v>50388</v>
      </c>
      <c r="H41" s="528" t="s">
        <v>398</v>
      </c>
      <c r="I41" s="530">
        <v>0</v>
      </c>
      <c r="J41" s="530">
        <v>0</v>
      </c>
      <c r="K41" s="530">
        <v>12398400</v>
      </c>
      <c r="L41" s="530">
        <v>12398400</v>
      </c>
      <c r="M41" s="529" t="s">
        <v>444</v>
      </c>
      <c r="N41" s="531">
        <v>7.0592405520023771E-2</v>
      </c>
      <c r="O41" s="531">
        <v>6.8199999999999997E-2</v>
      </c>
      <c r="P41" s="283"/>
      <c r="Q41" s="283"/>
      <c r="R41" s="283"/>
      <c r="S41" s="322">
        <v>0</v>
      </c>
      <c r="T41" s="311">
        <v>0</v>
      </c>
      <c r="U41" s="311">
        <v>0</v>
      </c>
      <c r="V41" s="311">
        <v>0</v>
      </c>
      <c r="W41" s="323">
        <v>12599600</v>
      </c>
      <c r="X41" s="374">
        <v>12599600</v>
      </c>
      <c r="Y41" s="11"/>
      <c r="Z41" s="11"/>
      <c r="AA41" s="11"/>
      <c r="AB41" s="11"/>
      <c r="AC41" s="368"/>
      <c r="AD41" s="368"/>
    </row>
    <row r="42" spans="1:30">
      <c r="A42" s="283"/>
      <c r="B42" s="528" t="s">
        <v>428</v>
      </c>
      <c r="C42" s="529" t="s">
        <v>283</v>
      </c>
      <c r="D42" s="528" t="s">
        <v>284</v>
      </c>
      <c r="E42" s="528">
        <v>0</v>
      </c>
      <c r="F42" s="528" t="s">
        <v>479</v>
      </c>
      <c r="G42" s="538">
        <v>50388</v>
      </c>
      <c r="H42" s="528" t="s">
        <v>399</v>
      </c>
      <c r="I42" s="530">
        <v>0</v>
      </c>
      <c r="J42" s="530">
        <v>0</v>
      </c>
      <c r="K42" s="530">
        <v>31734236</v>
      </c>
      <c r="L42" s="530">
        <v>31734236</v>
      </c>
      <c r="M42" s="529" t="s">
        <v>444</v>
      </c>
      <c r="N42" s="531">
        <v>2.3409163353616425E-2</v>
      </c>
      <c r="O42" s="531">
        <v>2.1600000000000001E-2</v>
      </c>
      <c r="P42" s="283"/>
      <c r="Q42" s="283"/>
      <c r="R42" s="283"/>
      <c r="S42" s="322">
        <v>0</v>
      </c>
      <c r="T42" s="311">
        <v>0</v>
      </c>
      <c r="U42" s="311">
        <v>0</v>
      </c>
      <c r="V42" s="311">
        <v>0</v>
      </c>
      <c r="W42" s="323">
        <v>29350000</v>
      </c>
      <c r="X42" s="374">
        <v>29350000</v>
      </c>
      <c r="Y42" s="11"/>
      <c r="Z42" s="11"/>
      <c r="AA42" s="11"/>
      <c r="AB42" s="11"/>
      <c r="AC42" s="368"/>
      <c r="AD42" s="368"/>
    </row>
    <row r="43" spans="1:30" ht="12" customHeight="1">
      <c r="A43" s="283"/>
      <c r="B43" s="528" t="s">
        <v>428</v>
      </c>
      <c r="C43" s="529" t="s">
        <v>283</v>
      </c>
      <c r="D43" s="528" t="s">
        <v>284</v>
      </c>
      <c r="E43" s="528">
        <v>0</v>
      </c>
      <c r="F43" s="528" t="s">
        <v>480</v>
      </c>
      <c r="G43" s="538">
        <v>47268</v>
      </c>
      <c r="H43" s="528" t="s">
        <v>400</v>
      </c>
      <c r="I43" s="530">
        <v>0</v>
      </c>
      <c r="J43" s="530">
        <v>110057000</v>
      </c>
      <c r="K43" s="530">
        <v>0</v>
      </c>
      <c r="L43" s="530">
        <v>110057000</v>
      </c>
      <c r="M43" s="529" t="s">
        <v>429</v>
      </c>
      <c r="N43" s="531">
        <v>2.3433600270092114E-2</v>
      </c>
      <c r="O43" s="531">
        <v>2.0975000000000001E-2</v>
      </c>
      <c r="P43" s="283"/>
      <c r="Q43" s="283"/>
      <c r="R43" s="283"/>
      <c r="S43" s="325">
        <v>0</v>
      </c>
      <c r="T43" s="326">
        <v>0</v>
      </c>
      <c r="U43" s="326">
        <v>0</v>
      </c>
      <c r="V43" s="326">
        <v>105114000.00000001</v>
      </c>
      <c r="W43" s="326">
        <v>0</v>
      </c>
      <c r="X43" s="327">
        <v>105114000</v>
      </c>
      <c r="Y43" s="11"/>
      <c r="Z43" s="11"/>
      <c r="AA43" s="11"/>
      <c r="AB43" s="11"/>
      <c r="AC43" s="368"/>
      <c r="AD43" s="368"/>
    </row>
    <row r="44" spans="1:30" ht="12.6" thickBot="1">
      <c r="A44" s="283"/>
      <c r="B44" s="303" t="s">
        <v>490</v>
      </c>
      <c r="C44" s="303"/>
      <c r="D44" s="303"/>
      <c r="E44" s="303"/>
      <c r="F44" s="303"/>
      <c r="G44" s="303"/>
      <c r="H44" s="303"/>
      <c r="I44" s="304">
        <v>0</v>
      </c>
      <c r="J44" s="304">
        <v>110057000</v>
      </c>
      <c r="K44" s="304">
        <v>854724796</v>
      </c>
      <c r="L44" s="304">
        <v>964781796</v>
      </c>
      <c r="M44" s="303"/>
      <c r="N44" s="303"/>
      <c r="O44" s="303"/>
      <c r="P44" s="286"/>
      <c r="Q44" s="286"/>
      <c r="R44" s="286"/>
      <c r="S44" s="328">
        <v>0</v>
      </c>
      <c r="T44" s="328">
        <v>0</v>
      </c>
      <c r="U44" s="328">
        <v>0</v>
      </c>
      <c r="V44" s="328">
        <v>105114000.00000001</v>
      </c>
      <c r="W44" s="328">
        <v>834715846</v>
      </c>
      <c r="X44" s="328">
        <v>939829846</v>
      </c>
      <c r="Y44" s="11"/>
      <c r="Z44" s="11"/>
      <c r="AA44" s="11"/>
      <c r="AB44" s="11"/>
    </row>
    <row r="45" spans="1:30">
      <c r="A45" s="283"/>
      <c r="B45" s="283"/>
      <c r="C45" s="283"/>
      <c r="D45" s="283"/>
      <c r="E45" s="283"/>
      <c r="F45" s="283"/>
      <c r="G45" s="283"/>
      <c r="H45" s="283"/>
      <c r="I45" s="283"/>
      <c r="J45" s="283"/>
      <c r="K45" s="283"/>
      <c r="L45" s="283"/>
      <c r="M45" s="283"/>
      <c r="N45" s="283"/>
      <c r="O45" s="283"/>
      <c r="P45" s="283"/>
      <c r="Q45" s="283"/>
      <c r="R45" s="283"/>
      <c r="S45" s="283"/>
      <c r="T45" s="283"/>
      <c r="U45" s="283"/>
      <c r="V45" s="283"/>
      <c r="W45" s="283"/>
      <c r="X45" s="283"/>
    </row>
    <row r="46" spans="1:30">
      <c r="A46" s="283"/>
      <c r="B46" s="283"/>
      <c r="C46" s="283"/>
      <c r="D46" s="283"/>
      <c r="E46" s="283"/>
      <c r="F46" s="283"/>
      <c r="G46" s="283"/>
      <c r="H46" s="283"/>
      <c r="I46" s="283"/>
      <c r="J46" s="283"/>
      <c r="K46" s="283"/>
      <c r="L46" s="283"/>
      <c r="M46" s="283"/>
      <c r="N46" s="283"/>
      <c r="O46" s="283"/>
      <c r="P46" s="283"/>
      <c r="Q46" s="283"/>
      <c r="R46" s="283"/>
      <c r="S46" s="283"/>
      <c r="T46" s="283"/>
      <c r="U46" s="283"/>
      <c r="V46" s="283"/>
      <c r="W46" s="283"/>
      <c r="X46" s="283"/>
    </row>
    <row r="47" spans="1:30">
      <c r="A47" s="283"/>
      <c r="B47" s="284" t="s">
        <v>308</v>
      </c>
      <c r="C47" s="283"/>
      <c r="D47" s="283"/>
      <c r="E47" s="283"/>
      <c r="F47" s="283"/>
      <c r="G47" s="283"/>
      <c r="H47" s="283"/>
      <c r="I47" s="283"/>
      <c r="J47" s="283"/>
      <c r="K47" s="283"/>
      <c r="L47" s="283"/>
      <c r="M47" s="283"/>
      <c r="N47" s="283"/>
      <c r="O47" s="283"/>
      <c r="P47" s="283"/>
      <c r="Q47" s="283"/>
      <c r="R47" s="283"/>
      <c r="S47" s="283"/>
      <c r="T47" s="283"/>
      <c r="U47" s="283"/>
      <c r="V47" s="283"/>
      <c r="W47" s="283"/>
      <c r="X47" s="283"/>
    </row>
    <row r="48" spans="1:30" ht="12.6" thickBot="1"/>
    <row r="49" spans="1:27">
      <c r="A49" s="283"/>
      <c r="B49" s="329" t="s">
        <v>483</v>
      </c>
      <c r="C49" s="330"/>
      <c r="D49" s="330"/>
      <c r="E49" s="330"/>
      <c r="F49" s="330"/>
      <c r="G49" s="330"/>
      <c r="H49" s="330"/>
      <c r="I49" s="330"/>
      <c r="J49" s="330"/>
      <c r="K49" s="330"/>
      <c r="L49" s="330"/>
      <c r="M49" s="330"/>
      <c r="N49" s="330"/>
      <c r="O49" s="331"/>
      <c r="P49" s="283"/>
      <c r="Q49" s="283"/>
      <c r="R49" s="283"/>
      <c r="S49" s="821" t="s">
        <v>275</v>
      </c>
      <c r="T49" s="822"/>
      <c r="U49" s="822"/>
      <c r="V49" s="822"/>
      <c r="W49" s="822"/>
      <c r="X49" s="823"/>
    </row>
    <row r="50" spans="1:27" ht="12" customHeight="1">
      <c r="A50" s="283"/>
      <c r="B50" s="813" t="s">
        <v>437</v>
      </c>
      <c r="C50" s="806" t="s">
        <v>438</v>
      </c>
      <c r="D50" s="806" t="s">
        <v>439</v>
      </c>
      <c r="E50" s="806" t="s">
        <v>463</v>
      </c>
      <c r="F50" s="806" t="s">
        <v>464</v>
      </c>
      <c r="G50" s="806" t="s">
        <v>465</v>
      </c>
      <c r="H50" s="806" t="s">
        <v>441</v>
      </c>
      <c r="I50" s="809" t="s">
        <v>275</v>
      </c>
      <c r="J50" s="809"/>
      <c r="K50" s="809"/>
      <c r="L50" s="809"/>
      <c r="M50" s="806" t="s">
        <v>277</v>
      </c>
      <c r="N50" s="806" t="s">
        <v>442</v>
      </c>
      <c r="O50" s="815" t="s">
        <v>279</v>
      </c>
      <c r="P50" s="283"/>
      <c r="Q50" s="283"/>
      <c r="R50" s="283"/>
      <c r="S50" s="824"/>
      <c r="T50" s="825"/>
      <c r="U50" s="825"/>
      <c r="V50" s="825"/>
      <c r="W50" s="825"/>
      <c r="X50" s="826"/>
    </row>
    <row r="51" spans="1:27" ht="36">
      <c r="A51" s="283"/>
      <c r="B51" s="814"/>
      <c r="C51" s="807"/>
      <c r="D51" s="807"/>
      <c r="E51" s="807"/>
      <c r="F51" s="807"/>
      <c r="G51" s="807"/>
      <c r="H51" s="807"/>
      <c r="I51" s="287" t="s">
        <v>306</v>
      </c>
      <c r="J51" s="287" t="s">
        <v>307</v>
      </c>
      <c r="K51" s="287" t="s">
        <v>251</v>
      </c>
      <c r="L51" s="287" t="s">
        <v>276</v>
      </c>
      <c r="M51" s="807"/>
      <c r="N51" s="807"/>
      <c r="O51" s="816"/>
      <c r="P51" s="283"/>
      <c r="Q51" s="283"/>
      <c r="R51" s="283"/>
      <c r="S51" s="320" t="s">
        <v>484</v>
      </c>
      <c r="T51" s="287" t="s">
        <v>485</v>
      </c>
      <c r="U51" s="287" t="s">
        <v>486</v>
      </c>
      <c r="V51" s="287" t="s">
        <v>487</v>
      </c>
      <c r="W51" s="287" t="s">
        <v>251</v>
      </c>
      <c r="X51" s="288" t="s">
        <v>488</v>
      </c>
    </row>
    <row r="52" spans="1:27">
      <c r="A52" s="283"/>
      <c r="B52" s="817"/>
      <c r="C52" s="808"/>
      <c r="D52" s="808"/>
      <c r="E52" s="808"/>
      <c r="F52" s="808"/>
      <c r="G52" s="808"/>
      <c r="H52" s="808"/>
      <c r="I52" s="289" t="s">
        <v>4</v>
      </c>
      <c r="J52" s="289" t="s">
        <v>4</v>
      </c>
      <c r="K52" s="289" t="s">
        <v>4</v>
      </c>
      <c r="L52" s="289" t="s">
        <v>4</v>
      </c>
      <c r="M52" s="808"/>
      <c r="N52" s="289" t="s">
        <v>281</v>
      </c>
      <c r="O52" s="291" t="s">
        <v>281</v>
      </c>
      <c r="P52" s="283"/>
      <c r="Q52" s="283"/>
      <c r="R52" s="283"/>
      <c r="S52" s="321" t="s">
        <v>4</v>
      </c>
      <c r="T52" s="289" t="s">
        <v>4</v>
      </c>
      <c r="U52" s="289" t="s">
        <v>4</v>
      </c>
      <c r="V52" s="289" t="s">
        <v>4</v>
      </c>
      <c r="W52" s="289" t="s">
        <v>4</v>
      </c>
      <c r="X52" s="291" t="s">
        <v>4</v>
      </c>
    </row>
    <row r="53" spans="1:27">
      <c r="A53" s="283"/>
      <c r="B53" s="528" t="s">
        <v>428</v>
      </c>
      <c r="C53" s="529" t="s">
        <v>283</v>
      </c>
      <c r="D53" s="528" t="s">
        <v>284</v>
      </c>
      <c r="E53" s="528">
        <v>630</v>
      </c>
      <c r="F53" s="528" t="s">
        <v>466</v>
      </c>
      <c r="G53" s="538">
        <v>47939</v>
      </c>
      <c r="H53" s="528" t="s">
        <v>390</v>
      </c>
      <c r="I53" s="530">
        <v>0</v>
      </c>
      <c r="J53" s="530">
        <v>0</v>
      </c>
      <c r="K53" s="530">
        <v>64493467</v>
      </c>
      <c r="L53" s="530">
        <v>64493467</v>
      </c>
      <c r="M53" s="529" t="s">
        <v>429</v>
      </c>
      <c r="N53" s="531">
        <v>4.1674000000000003E-2</v>
      </c>
      <c r="O53" s="531">
        <v>4.2000000000000003E-2</v>
      </c>
      <c r="P53" s="283"/>
      <c r="Q53" s="283"/>
      <c r="R53" s="283"/>
      <c r="S53" s="322">
        <v>0</v>
      </c>
      <c r="T53" s="311">
        <v>0</v>
      </c>
      <c r="U53" s="311">
        <v>0</v>
      </c>
      <c r="V53" s="311">
        <v>0</v>
      </c>
      <c r="W53" s="323">
        <v>64493467</v>
      </c>
      <c r="X53" s="295">
        <v>65177948</v>
      </c>
      <c r="Y53" s="11"/>
      <c r="Z53" s="11"/>
      <c r="AA53" s="11"/>
    </row>
    <row r="54" spans="1:27">
      <c r="A54" s="283"/>
      <c r="B54" s="528" t="s">
        <v>428</v>
      </c>
      <c r="C54" s="529" t="s">
        <v>283</v>
      </c>
      <c r="D54" s="528" t="s">
        <v>284</v>
      </c>
      <c r="E54" s="528">
        <v>655</v>
      </c>
      <c r="F54" s="528" t="s">
        <v>467</v>
      </c>
      <c r="G54" s="538">
        <v>48853</v>
      </c>
      <c r="H54" s="528" t="s">
        <v>390</v>
      </c>
      <c r="I54" s="530">
        <v>0</v>
      </c>
      <c r="J54" s="530">
        <v>0</v>
      </c>
      <c r="K54" s="530">
        <v>55289284</v>
      </c>
      <c r="L54" s="530">
        <v>55289284</v>
      </c>
      <c r="M54" s="529" t="s">
        <v>429</v>
      </c>
      <c r="N54" s="531">
        <v>3.8337000000000003E-2</v>
      </c>
      <c r="O54" s="531">
        <v>3.8600000000000002E-2</v>
      </c>
      <c r="P54" s="283"/>
      <c r="Q54" s="283"/>
      <c r="R54" s="283"/>
      <c r="S54" s="322">
        <v>0</v>
      </c>
      <c r="T54" s="311">
        <v>0</v>
      </c>
      <c r="U54" s="311">
        <v>0</v>
      </c>
      <c r="V54" s="311">
        <v>0</v>
      </c>
      <c r="W54" s="323">
        <v>55289284</v>
      </c>
      <c r="X54" s="295">
        <v>55826577</v>
      </c>
      <c r="Y54" s="11"/>
      <c r="Z54" s="11"/>
      <c r="AA54" s="11"/>
    </row>
    <row r="55" spans="1:27">
      <c r="A55" s="283"/>
      <c r="B55" s="528" t="s">
        <v>428</v>
      </c>
      <c r="C55" s="529" t="s">
        <v>283</v>
      </c>
      <c r="D55" s="528" t="s">
        <v>284</v>
      </c>
      <c r="E55" s="528">
        <v>655</v>
      </c>
      <c r="F55" s="528" t="s">
        <v>468</v>
      </c>
      <c r="G55" s="538">
        <v>48366</v>
      </c>
      <c r="H55" s="528" t="s">
        <v>390</v>
      </c>
      <c r="I55" s="530">
        <v>0</v>
      </c>
      <c r="J55" s="530">
        <v>0</v>
      </c>
      <c r="K55" s="530">
        <v>60850960</v>
      </c>
      <c r="L55" s="530">
        <v>60850960</v>
      </c>
      <c r="M55" s="529" t="s">
        <v>429</v>
      </c>
      <c r="N55" s="531">
        <v>4.0377999999999997E-2</v>
      </c>
      <c r="O55" s="531">
        <v>0.04</v>
      </c>
      <c r="P55" s="283"/>
      <c r="Q55" s="283"/>
      <c r="R55" s="283"/>
      <c r="S55" s="322">
        <v>0</v>
      </c>
      <c r="T55" s="311">
        <v>0</v>
      </c>
      <c r="U55" s="311">
        <v>0</v>
      </c>
      <c r="V55" s="311">
        <v>0</v>
      </c>
      <c r="W55" s="323">
        <v>60850960</v>
      </c>
      <c r="X55" s="295">
        <v>61067615</v>
      </c>
      <c r="Y55" s="11"/>
      <c r="Z55" s="11"/>
      <c r="AA55" s="11"/>
    </row>
    <row r="56" spans="1:27">
      <c r="A56" s="283"/>
      <c r="B56" s="528" t="s">
        <v>428</v>
      </c>
      <c r="C56" s="529" t="s">
        <v>283</v>
      </c>
      <c r="D56" s="528" t="s">
        <v>284</v>
      </c>
      <c r="E56" s="528">
        <v>713</v>
      </c>
      <c r="F56" s="528" t="s">
        <v>469</v>
      </c>
      <c r="G56" s="538">
        <v>49400</v>
      </c>
      <c r="H56" s="528" t="s">
        <v>390</v>
      </c>
      <c r="I56" s="530">
        <v>0</v>
      </c>
      <c r="J56" s="530">
        <v>0</v>
      </c>
      <c r="K56" s="530">
        <v>84517667</v>
      </c>
      <c r="L56" s="530">
        <v>84517667</v>
      </c>
      <c r="M56" s="529" t="s">
        <v>444</v>
      </c>
      <c r="N56" s="531">
        <v>3.9149000000000003E-2</v>
      </c>
      <c r="O56" s="531">
        <v>3.9E-2</v>
      </c>
      <c r="P56" s="283"/>
      <c r="Q56" s="283"/>
      <c r="R56" s="283"/>
      <c r="S56" s="322">
        <v>0</v>
      </c>
      <c r="T56" s="311">
        <v>0</v>
      </c>
      <c r="U56" s="311">
        <v>0</v>
      </c>
      <c r="V56" s="311">
        <v>0</v>
      </c>
      <c r="W56" s="323">
        <v>84517667</v>
      </c>
      <c r="X56" s="295">
        <v>85326375</v>
      </c>
      <c r="Y56" s="11"/>
      <c r="Z56" s="11"/>
      <c r="AA56" s="11"/>
    </row>
    <row r="57" spans="1:27">
      <c r="A57" s="283"/>
      <c r="B57" s="528" t="s">
        <v>428</v>
      </c>
      <c r="C57" s="529" t="s">
        <v>283</v>
      </c>
      <c r="D57" s="528" t="s">
        <v>284</v>
      </c>
      <c r="E57" s="528">
        <v>713</v>
      </c>
      <c r="F57" s="528" t="s">
        <v>470</v>
      </c>
      <c r="G57" s="538">
        <v>49766</v>
      </c>
      <c r="H57" s="528" t="s">
        <v>390</v>
      </c>
      <c r="I57" s="530">
        <v>0</v>
      </c>
      <c r="J57" s="530">
        <v>0</v>
      </c>
      <c r="K57" s="530">
        <v>73518556</v>
      </c>
      <c r="L57" s="530">
        <v>73518556</v>
      </c>
      <c r="M57" s="529" t="s">
        <v>429</v>
      </c>
      <c r="N57" s="531">
        <v>3.8092000000000001E-2</v>
      </c>
      <c r="O57" s="531">
        <v>3.7999999999999999E-2</v>
      </c>
      <c r="P57" s="283"/>
      <c r="Q57" s="283"/>
      <c r="R57" s="283"/>
      <c r="S57" s="322">
        <v>0</v>
      </c>
      <c r="T57" s="311">
        <v>0</v>
      </c>
      <c r="U57" s="311">
        <v>0</v>
      </c>
      <c r="V57" s="311">
        <v>0</v>
      </c>
      <c r="W57" s="323">
        <v>73518556</v>
      </c>
      <c r="X57" s="295">
        <v>74206819</v>
      </c>
      <c r="Y57" s="11"/>
      <c r="Z57" s="11"/>
      <c r="AA57" s="11"/>
    </row>
    <row r="58" spans="1:27">
      <c r="A58" s="283"/>
      <c r="B58" s="528" t="s">
        <v>428</v>
      </c>
      <c r="C58" s="529" t="s">
        <v>283</v>
      </c>
      <c r="D58" s="528" t="s">
        <v>284</v>
      </c>
      <c r="E58" s="528">
        <v>778</v>
      </c>
      <c r="F58" s="528" t="s">
        <v>471</v>
      </c>
      <c r="G58" s="538">
        <v>50131</v>
      </c>
      <c r="H58" s="528" t="s">
        <v>390</v>
      </c>
      <c r="I58" s="530">
        <v>0</v>
      </c>
      <c r="J58" s="530">
        <v>0</v>
      </c>
      <c r="K58" s="530">
        <v>73578720</v>
      </c>
      <c r="L58" s="530">
        <v>73578720</v>
      </c>
      <c r="M58" s="529" t="s">
        <v>429</v>
      </c>
      <c r="N58" s="531">
        <v>3.5000000000000003E-2</v>
      </c>
      <c r="O58" s="531">
        <v>3.5000000000000003E-2</v>
      </c>
      <c r="P58" s="283"/>
      <c r="Q58" s="283"/>
      <c r="R58" s="283"/>
      <c r="S58" s="322">
        <v>0</v>
      </c>
      <c r="T58" s="311">
        <v>0</v>
      </c>
      <c r="U58" s="311">
        <v>0</v>
      </c>
      <c r="V58" s="311">
        <v>0</v>
      </c>
      <c r="W58" s="323">
        <v>73578720</v>
      </c>
      <c r="X58" s="295">
        <v>74216979</v>
      </c>
      <c r="Y58" s="11"/>
      <c r="Z58" s="11"/>
      <c r="AA58" s="11"/>
    </row>
    <row r="59" spans="1:27">
      <c r="A59" s="283"/>
      <c r="B59" s="528" t="s">
        <v>428</v>
      </c>
      <c r="C59" s="529" t="s">
        <v>283</v>
      </c>
      <c r="D59" s="528" t="s">
        <v>284</v>
      </c>
      <c r="E59" s="528">
        <v>778</v>
      </c>
      <c r="F59" s="528" t="s">
        <v>472</v>
      </c>
      <c r="G59" s="538">
        <v>50192</v>
      </c>
      <c r="H59" s="528" t="s">
        <v>390</v>
      </c>
      <c r="I59" s="530">
        <v>0</v>
      </c>
      <c r="J59" s="530">
        <v>0</v>
      </c>
      <c r="K59" s="530">
        <v>85302103</v>
      </c>
      <c r="L59" s="530">
        <v>85302103</v>
      </c>
      <c r="M59" s="529" t="s">
        <v>444</v>
      </c>
      <c r="N59" s="531">
        <v>3.2105000000000002E-2</v>
      </c>
      <c r="O59" s="531">
        <v>3.3000000000000002E-2</v>
      </c>
      <c r="P59" s="283"/>
      <c r="Q59" s="283"/>
      <c r="R59" s="283"/>
      <c r="S59" s="322">
        <v>0</v>
      </c>
      <c r="T59" s="311">
        <v>0</v>
      </c>
      <c r="U59" s="311">
        <v>0</v>
      </c>
      <c r="V59" s="311">
        <v>0</v>
      </c>
      <c r="W59" s="323">
        <v>85302103</v>
      </c>
      <c r="X59" s="295">
        <v>85584215</v>
      </c>
      <c r="Y59" s="11"/>
      <c r="Z59" s="11"/>
      <c r="AA59" s="11"/>
    </row>
    <row r="60" spans="1:27">
      <c r="A60" s="283"/>
      <c r="B60" s="528" t="s">
        <v>428</v>
      </c>
      <c r="C60" s="529" t="s">
        <v>283</v>
      </c>
      <c r="D60" s="528" t="s">
        <v>284</v>
      </c>
      <c r="E60" s="528">
        <v>806</v>
      </c>
      <c r="F60" s="528" t="s">
        <v>473</v>
      </c>
      <c r="G60" s="538">
        <v>50437</v>
      </c>
      <c r="H60" s="528" t="s">
        <v>390</v>
      </c>
      <c r="I60" s="530">
        <v>0</v>
      </c>
      <c r="J60" s="530">
        <v>0</v>
      </c>
      <c r="K60" s="530">
        <v>58158280</v>
      </c>
      <c r="L60" s="530">
        <v>58158280</v>
      </c>
      <c r="M60" s="529" t="s">
        <v>429</v>
      </c>
      <c r="N60" s="531">
        <v>3.1125E-2</v>
      </c>
      <c r="O60" s="531">
        <v>0.03</v>
      </c>
      <c r="P60" s="283"/>
      <c r="Q60" s="283"/>
      <c r="R60" s="283"/>
      <c r="S60" s="322">
        <v>0</v>
      </c>
      <c r="T60" s="311">
        <v>0</v>
      </c>
      <c r="U60" s="311">
        <v>0</v>
      </c>
      <c r="V60" s="311">
        <v>0</v>
      </c>
      <c r="W60" s="323">
        <v>58158280</v>
      </c>
      <c r="X60" s="295">
        <v>58845929</v>
      </c>
      <c r="Y60" s="11"/>
      <c r="Z60" s="11"/>
      <c r="AA60" s="11"/>
    </row>
    <row r="61" spans="1:27">
      <c r="A61" s="283"/>
      <c r="B61" s="528" t="s">
        <v>428</v>
      </c>
      <c r="C61" s="529" t="s">
        <v>283</v>
      </c>
      <c r="D61" s="528" t="s">
        <v>284</v>
      </c>
      <c r="E61" s="528">
        <v>806</v>
      </c>
      <c r="F61" s="528" t="s">
        <v>474</v>
      </c>
      <c r="G61" s="538">
        <v>51150</v>
      </c>
      <c r="H61" s="528" t="s">
        <v>390</v>
      </c>
      <c r="I61" s="530">
        <v>0</v>
      </c>
      <c r="J61" s="530">
        <v>0</v>
      </c>
      <c r="K61" s="530">
        <v>72763858</v>
      </c>
      <c r="L61" s="530">
        <v>72763858</v>
      </c>
      <c r="M61" s="529" t="s">
        <v>444</v>
      </c>
      <c r="N61" s="531">
        <v>3.2981999999999997E-2</v>
      </c>
      <c r="O61" s="531">
        <v>3.2000000000000001E-2</v>
      </c>
      <c r="P61" s="283"/>
      <c r="Q61" s="283"/>
      <c r="R61" s="283"/>
      <c r="S61" s="322">
        <v>0</v>
      </c>
      <c r="T61" s="311">
        <v>0</v>
      </c>
      <c r="U61" s="311">
        <v>0</v>
      </c>
      <c r="V61" s="311">
        <v>0</v>
      </c>
      <c r="W61" s="323">
        <v>72763858</v>
      </c>
      <c r="X61" s="295">
        <v>73797368</v>
      </c>
      <c r="Y61" s="11"/>
      <c r="Z61" s="11"/>
      <c r="AA61" s="11"/>
    </row>
    <row r="62" spans="1:27">
      <c r="A62" s="283"/>
      <c r="B62" s="528" t="s">
        <v>428</v>
      </c>
      <c r="C62" s="529" t="s">
        <v>283</v>
      </c>
      <c r="D62" s="528" t="s">
        <v>284</v>
      </c>
      <c r="E62" s="528">
        <v>887</v>
      </c>
      <c r="F62" s="528" t="s">
        <v>475</v>
      </c>
      <c r="G62" s="538">
        <v>52305</v>
      </c>
      <c r="H62" s="528" t="s">
        <v>390</v>
      </c>
      <c r="I62" s="530">
        <v>0</v>
      </c>
      <c r="J62" s="530">
        <v>0</v>
      </c>
      <c r="K62" s="530">
        <v>73061981</v>
      </c>
      <c r="L62" s="530">
        <v>73061981</v>
      </c>
      <c r="M62" s="529" t="s">
        <v>444</v>
      </c>
      <c r="N62" s="531">
        <v>2.8518000000000002E-2</v>
      </c>
      <c r="O62" s="531">
        <v>2.8000000000000001E-2</v>
      </c>
      <c r="P62" s="283"/>
      <c r="Q62" s="283"/>
      <c r="R62" s="283"/>
      <c r="S62" s="322">
        <v>0</v>
      </c>
      <c r="T62" s="311">
        <v>0</v>
      </c>
      <c r="U62" s="311">
        <v>0</v>
      </c>
      <c r="V62" s="311">
        <v>0</v>
      </c>
      <c r="W62" s="323">
        <v>73061981</v>
      </c>
      <c r="X62" s="295">
        <v>73641820</v>
      </c>
      <c r="Y62" s="11"/>
      <c r="Z62" s="11"/>
      <c r="AA62" s="11"/>
    </row>
    <row r="63" spans="1:27">
      <c r="A63" s="283"/>
      <c r="B63" s="528" t="s">
        <v>428</v>
      </c>
      <c r="C63" s="529" t="s">
        <v>283</v>
      </c>
      <c r="D63" s="528" t="s">
        <v>284</v>
      </c>
      <c r="E63" s="528">
        <v>886</v>
      </c>
      <c r="F63" s="528" t="s">
        <v>476</v>
      </c>
      <c r="G63" s="538">
        <v>45731</v>
      </c>
      <c r="H63" s="528" t="s">
        <v>390</v>
      </c>
      <c r="I63" s="530">
        <v>6903050</v>
      </c>
      <c r="J63" s="530">
        <v>0</v>
      </c>
      <c r="K63" s="530">
        <v>0</v>
      </c>
      <c r="L63" s="530">
        <v>6903050</v>
      </c>
      <c r="M63" s="529" t="s">
        <v>444</v>
      </c>
      <c r="N63" s="531">
        <v>1.9668000000000001E-2</v>
      </c>
      <c r="O63" s="531">
        <v>1.7999999999999999E-2</v>
      </c>
      <c r="P63" s="283"/>
      <c r="Q63" s="283"/>
      <c r="R63" s="283"/>
      <c r="S63" s="322">
        <v>6903050</v>
      </c>
      <c r="T63" s="311">
        <v>0</v>
      </c>
      <c r="U63" s="311">
        <v>0</v>
      </c>
      <c r="V63" s="311">
        <v>0</v>
      </c>
      <c r="W63" s="323">
        <v>0</v>
      </c>
      <c r="X63" s="295">
        <v>20769644</v>
      </c>
      <c r="Y63" s="11"/>
      <c r="Z63" s="11"/>
      <c r="AA63" s="11"/>
    </row>
    <row r="64" spans="1:27">
      <c r="A64" s="283"/>
      <c r="B64" s="528" t="s">
        <v>428</v>
      </c>
      <c r="C64" s="529" t="s">
        <v>283</v>
      </c>
      <c r="D64" s="528" t="s">
        <v>284</v>
      </c>
      <c r="E64" s="528">
        <v>887</v>
      </c>
      <c r="F64" s="528" t="s">
        <v>477</v>
      </c>
      <c r="G64" s="538">
        <v>52671</v>
      </c>
      <c r="H64" s="528" t="s">
        <v>390</v>
      </c>
      <c r="I64" s="530">
        <v>0</v>
      </c>
      <c r="J64" s="530">
        <v>0</v>
      </c>
      <c r="K64" s="530">
        <v>77419851</v>
      </c>
      <c r="L64" s="530">
        <v>77419851</v>
      </c>
      <c r="M64" s="529" t="s">
        <v>444</v>
      </c>
      <c r="N64" s="531">
        <v>2.1527000000000001E-2</v>
      </c>
      <c r="O64" s="531">
        <v>2.5000000000000001E-2</v>
      </c>
      <c r="P64" s="283"/>
      <c r="Q64" s="283"/>
      <c r="R64" s="283"/>
      <c r="S64" s="322">
        <v>0</v>
      </c>
      <c r="T64" s="322">
        <v>0</v>
      </c>
      <c r="U64" s="311">
        <v>0</v>
      </c>
      <c r="V64" s="311">
        <v>0</v>
      </c>
      <c r="W64" s="323">
        <v>77419851</v>
      </c>
      <c r="X64" s="295">
        <v>78125946</v>
      </c>
      <c r="Y64" s="11"/>
      <c r="Z64" s="11"/>
      <c r="AA64" s="11"/>
    </row>
    <row r="65" spans="1:30">
      <c r="A65" s="283"/>
      <c r="B65" s="528" t="s">
        <v>428</v>
      </c>
      <c r="C65" s="529" t="s">
        <v>283</v>
      </c>
      <c r="D65" s="528" t="s">
        <v>284</v>
      </c>
      <c r="E65" s="528">
        <v>0</v>
      </c>
      <c r="F65" s="528" t="s">
        <v>478</v>
      </c>
      <c r="G65" s="538">
        <v>50388</v>
      </c>
      <c r="H65" s="528" t="s">
        <v>398</v>
      </c>
      <c r="I65" s="530">
        <v>0</v>
      </c>
      <c r="J65" s="530">
        <v>0</v>
      </c>
      <c r="K65" s="530">
        <v>11721373</v>
      </c>
      <c r="L65" s="530">
        <v>11721373</v>
      </c>
      <c r="M65" s="529" t="s">
        <v>444</v>
      </c>
      <c r="N65" s="531">
        <v>7.078230901902538E-2</v>
      </c>
      <c r="O65" s="531">
        <v>6.8199999999999997E-2</v>
      </c>
      <c r="P65" s="283"/>
      <c r="Q65" s="283"/>
      <c r="R65" s="283"/>
      <c r="S65" s="322">
        <v>0</v>
      </c>
      <c r="T65" s="311">
        <v>0</v>
      </c>
      <c r="U65" s="311">
        <v>0</v>
      </c>
      <c r="V65" s="311">
        <v>0</v>
      </c>
      <c r="W65" s="323">
        <v>11721373</v>
      </c>
      <c r="X65" s="295">
        <v>11750880</v>
      </c>
      <c r="Y65" s="11"/>
      <c r="Z65" s="11"/>
      <c r="AA65" s="11"/>
    </row>
    <row r="66" spans="1:30">
      <c r="A66" s="283"/>
      <c r="B66" s="528" t="s">
        <v>428</v>
      </c>
      <c r="C66" s="529" t="s">
        <v>283</v>
      </c>
      <c r="D66" s="528" t="s">
        <v>284</v>
      </c>
      <c r="E66" s="528">
        <v>0</v>
      </c>
      <c r="F66" s="528" t="s">
        <v>479</v>
      </c>
      <c r="G66" s="538">
        <v>50388</v>
      </c>
      <c r="H66" s="528" t="s">
        <v>399</v>
      </c>
      <c r="I66" s="530">
        <v>0</v>
      </c>
      <c r="J66" s="530">
        <v>0</v>
      </c>
      <c r="K66" s="530">
        <v>30468592</v>
      </c>
      <c r="L66" s="530">
        <v>30468592</v>
      </c>
      <c r="M66" s="529" t="s">
        <v>444</v>
      </c>
      <c r="N66" s="531">
        <v>2.3535014391485198E-2</v>
      </c>
      <c r="O66" s="531">
        <v>2.1600000000000001E-2</v>
      </c>
      <c r="P66" s="283"/>
      <c r="Q66" s="283"/>
      <c r="R66" s="283"/>
      <c r="S66" s="322">
        <v>0</v>
      </c>
      <c r="T66" s="311">
        <v>0</v>
      </c>
      <c r="U66" s="311">
        <v>0</v>
      </c>
      <c r="V66" s="311">
        <v>0</v>
      </c>
      <c r="W66" s="323">
        <v>30468592</v>
      </c>
      <c r="X66" s="295">
        <v>30468592</v>
      </c>
      <c r="Y66" s="11"/>
      <c r="Z66" s="11"/>
      <c r="AA66" s="11"/>
    </row>
    <row r="67" spans="1:30" ht="12" hidden="1" customHeight="1">
      <c r="A67" s="283"/>
      <c r="B67" s="528"/>
      <c r="C67" s="529"/>
      <c r="D67" s="528"/>
      <c r="E67" s="528"/>
      <c r="F67" s="528"/>
      <c r="G67" s="538"/>
      <c r="H67" s="528"/>
      <c r="I67" s="530"/>
      <c r="J67" s="530"/>
      <c r="K67" s="530"/>
      <c r="L67" s="530">
        <v>0</v>
      </c>
      <c r="M67" s="529"/>
      <c r="N67" s="531"/>
      <c r="O67" s="531"/>
      <c r="P67" s="283"/>
      <c r="Q67" s="283"/>
      <c r="R67" s="283"/>
      <c r="S67" s="325"/>
      <c r="T67" s="326"/>
      <c r="U67" s="326"/>
      <c r="V67" s="326"/>
      <c r="W67" s="326"/>
      <c r="X67" s="295">
        <v>0</v>
      </c>
      <c r="Y67" s="11"/>
      <c r="Z67" s="11"/>
      <c r="AA67" s="11"/>
    </row>
    <row r="68" spans="1:30" ht="12.6" thickBot="1">
      <c r="A68" s="283"/>
      <c r="B68" s="306" t="s">
        <v>276</v>
      </c>
      <c r="C68" s="307"/>
      <c r="D68" s="307"/>
      <c r="E68" s="307"/>
      <c r="F68" s="307"/>
      <c r="G68" s="307"/>
      <c r="H68" s="307"/>
      <c r="I68" s="308">
        <v>6903050</v>
      </c>
      <c r="J68" s="308">
        <v>0</v>
      </c>
      <c r="K68" s="308">
        <v>821144692</v>
      </c>
      <c r="L68" s="308">
        <v>828047742</v>
      </c>
      <c r="M68" s="307"/>
      <c r="N68" s="307"/>
      <c r="O68" s="316"/>
      <c r="P68" s="286"/>
      <c r="Q68" s="286"/>
      <c r="R68" s="286"/>
      <c r="S68" s="328">
        <v>6903050</v>
      </c>
      <c r="T68" s="308">
        <v>0</v>
      </c>
      <c r="U68" s="308">
        <v>0</v>
      </c>
      <c r="V68" s="308">
        <v>0</v>
      </c>
      <c r="W68" s="308">
        <v>821144692</v>
      </c>
      <c r="X68" s="305">
        <v>848806707</v>
      </c>
      <c r="Y68" s="11"/>
      <c r="Z68" s="11"/>
      <c r="AA68" s="11"/>
    </row>
    <row r="69" spans="1:30" ht="12.6" thickBot="1">
      <c r="A69" s="283"/>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11"/>
      <c r="Z69" s="11"/>
    </row>
    <row r="70" spans="1:30">
      <c r="A70" s="283"/>
      <c r="B70" s="329" t="s">
        <v>489</v>
      </c>
      <c r="C70" s="330"/>
      <c r="D70" s="330"/>
      <c r="E70" s="330"/>
      <c r="F70" s="330"/>
      <c r="G70" s="330"/>
      <c r="H70" s="330"/>
      <c r="I70" s="330"/>
      <c r="J70" s="330"/>
      <c r="K70" s="330"/>
      <c r="L70" s="330"/>
      <c r="M70" s="330"/>
      <c r="N70" s="330"/>
      <c r="O70" s="331"/>
      <c r="P70" s="283"/>
      <c r="Q70" s="283"/>
      <c r="R70" s="283"/>
      <c r="S70" s="821" t="s">
        <v>275</v>
      </c>
      <c r="T70" s="822"/>
      <c r="U70" s="822"/>
      <c r="V70" s="822"/>
      <c r="W70" s="822"/>
      <c r="X70" s="823"/>
      <c r="Y70" s="11"/>
      <c r="Z70" s="11"/>
    </row>
    <row r="71" spans="1:30" ht="12" customHeight="1">
      <c r="A71" s="283"/>
      <c r="B71" s="813" t="s">
        <v>437</v>
      </c>
      <c r="C71" s="806" t="s">
        <v>438</v>
      </c>
      <c r="D71" s="806" t="s">
        <v>439</v>
      </c>
      <c r="E71" s="806" t="s">
        <v>463</v>
      </c>
      <c r="F71" s="806" t="s">
        <v>464</v>
      </c>
      <c r="G71" s="806" t="s">
        <v>465</v>
      </c>
      <c r="H71" s="806" t="s">
        <v>441</v>
      </c>
      <c r="I71" s="809" t="s">
        <v>275</v>
      </c>
      <c r="J71" s="809"/>
      <c r="K71" s="809"/>
      <c r="L71" s="809"/>
      <c r="M71" s="806" t="s">
        <v>277</v>
      </c>
      <c r="N71" s="806" t="s">
        <v>442</v>
      </c>
      <c r="O71" s="815" t="s">
        <v>279</v>
      </c>
      <c r="P71" s="283"/>
      <c r="Q71" s="283"/>
      <c r="R71" s="283"/>
      <c r="S71" s="824"/>
      <c r="T71" s="825"/>
      <c r="U71" s="825"/>
      <c r="V71" s="825"/>
      <c r="W71" s="825"/>
      <c r="X71" s="826"/>
      <c r="Y71" s="11"/>
      <c r="Z71" s="11"/>
    </row>
    <row r="72" spans="1:30" ht="36">
      <c r="A72" s="283"/>
      <c r="B72" s="814"/>
      <c r="C72" s="807"/>
      <c r="D72" s="807"/>
      <c r="E72" s="807"/>
      <c r="F72" s="807"/>
      <c r="G72" s="807"/>
      <c r="H72" s="807"/>
      <c r="I72" s="287" t="s">
        <v>306</v>
      </c>
      <c r="J72" s="287" t="s">
        <v>307</v>
      </c>
      <c r="K72" s="287" t="s">
        <v>251</v>
      </c>
      <c r="L72" s="287" t="s">
        <v>276</v>
      </c>
      <c r="M72" s="807"/>
      <c r="N72" s="807"/>
      <c r="O72" s="816"/>
      <c r="P72" s="283"/>
      <c r="Q72" s="283"/>
      <c r="R72" s="283"/>
      <c r="S72" s="320" t="s">
        <v>484</v>
      </c>
      <c r="T72" s="287" t="s">
        <v>485</v>
      </c>
      <c r="U72" s="287" t="s">
        <v>486</v>
      </c>
      <c r="V72" s="287" t="s">
        <v>487</v>
      </c>
      <c r="W72" s="287" t="s">
        <v>251</v>
      </c>
      <c r="X72" s="288" t="s">
        <v>488</v>
      </c>
      <c r="Y72" s="11"/>
      <c r="Z72" s="11"/>
    </row>
    <row r="73" spans="1:30">
      <c r="A73" s="283"/>
      <c r="B73" s="817"/>
      <c r="C73" s="808"/>
      <c r="D73" s="808"/>
      <c r="E73" s="808"/>
      <c r="F73" s="808"/>
      <c r="G73" s="808"/>
      <c r="H73" s="808"/>
      <c r="I73" s="289" t="s">
        <v>4</v>
      </c>
      <c r="J73" s="289" t="s">
        <v>4</v>
      </c>
      <c r="K73" s="289" t="s">
        <v>4</v>
      </c>
      <c r="L73" s="289" t="s">
        <v>4</v>
      </c>
      <c r="M73" s="808"/>
      <c r="N73" s="289" t="s">
        <v>281</v>
      </c>
      <c r="O73" s="291" t="s">
        <v>281</v>
      </c>
      <c r="P73" s="283"/>
      <c r="Q73" s="283"/>
      <c r="R73" s="283"/>
      <c r="S73" s="321" t="s">
        <v>4</v>
      </c>
      <c r="T73" s="289" t="s">
        <v>4</v>
      </c>
      <c r="U73" s="289" t="s">
        <v>4</v>
      </c>
      <c r="V73" s="289" t="s">
        <v>4</v>
      </c>
      <c r="W73" s="289" t="s">
        <v>4</v>
      </c>
      <c r="X73" s="291" t="s">
        <v>4</v>
      </c>
      <c r="Y73" s="11"/>
      <c r="Z73" s="11"/>
    </row>
    <row r="74" spans="1:30">
      <c r="A74" s="283"/>
      <c r="B74" s="528" t="s">
        <v>428</v>
      </c>
      <c r="C74" s="529" t="s">
        <v>283</v>
      </c>
      <c r="D74" s="528" t="s">
        <v>284</v>
      </c>
      <c r="E74" s="528">
        <v>630</v>
      </c>
      <c r="F74" s="528" t="s">
        <v>466</v>
      </c>
      <c r="G74" s="538">
        <v>47939</v>
      </c>
      <c r="H74" s="528" t="s">
        <v>390</v>
      </c>
      <c r="I74" s="530">
        <v>0</v>
      </c>
      <c r="J74" s="530">
        <v>0</v>
      </c>
      <c r="K74" s="530">
        <v>64381380</v>
      </c>
      <c r="L74" s="530">
        <v>64381380</v>
      </c>
      <c r="M74" s="529" t="s">
        <v>429</v>
      </c>
      <c r="N74" s="531">
        <v>4.1674000000000003E-2</v>
      </c>
      <c r="O74" s="531">
        <v>4.2000000000000003E-2</v>
      </c>
      <c r="P74" s="283"/>
      <c r="Q74" s="283"/>
      <c r="R74" s="283"/>
      <c r="S74" s="322">
        <v>0</v>
      </c>
      <c r="T74" s="311">
        <v>0</v>
      </c>
      <c r="U74" s="311">
        <v>0</v>
      </c>
      <c r="V74" s="311">
        <v>0</v>
      </c>
      <c r="W74" s="323">
        <v>64381380</v>
      </c>
      <c r="X74" s="374">
        <v>65050431</v>
      </c>
      <c r="Y74" s="11"/>
      <c r="Z74" s="11"/>
      <c r="AA74" s="11"/>
      <c r="AC74" s="369"/>
      <c r="AD74" s="369"/>
    </row>
    <row r="75" spans="1:30">
      <c r="A75" s="283"/>
      <c r="B75" s="528" t="s">
        <v>428</v>
      </c>
      <c r="C75" s="529" t="s">
        <v>283</v>
      </c>
      <c r="D75" s="528" t="s">
        <v>284</v>
      </c>
      <c r="E75" s="528">
        <v>655</v>
      </c>
      <c r="F75" s="528" t="s">
        <v>467</v>
      </c>
      <c r="G75" s="538">
        <v>48853</v>
      </c>
      <c r="H75" s="528" t="s">
        <v>390</v>
      </c>
      <c r="I75" s="530">
        <v>0</v>
      </c>
      <c r="J75" s="530">
        <v>0</v>
      </c>
      <c r="K75" s="530">
        <v>55184040</v>
      </c>
      <c r="L75" s="530">
        <v>55184040</v>
      </c>
      <c r="M75" s="529" t="s">
        <v>429</v>
      </c>
      <c r="N75" s="531">
        <v>3.8337000000000003E-2</v>
      </c>
      <c r="O75" s="531">
        <v>3.8600000000000002E-2</v>
      </c>
      <c r="P75" s="283"/>
      <c r="Q75" s="283"/>
      <c r="R75" s="283"/>
      <c r="S75" s="322">
        <v>0</v>
      </c>
      <c r="T75" s="311">
        <v>0</v>
      </c>
      <c r="U75" s="311">
        <v>0</v>
      </c>
      <c r="V75" s="311">
        <v>0</v>
      </c>
      <c r="W75" s="323">
        <v>55184040</v>
      </c>
      <c r="X75" s="374">
        <v>55711517</v>
      </c>
      <c r="Y75" s="11"/>
      <c r="Z75" s="11"/>
      <c r="AA75" s="11"/>
      <c r="AC75" s="369"/>
      <c r="AD75" s="369"/>
    </row>
    <row r="76" spans="1:30">
      <c r="A76" s="283"/>
      <c r="B76" s="528" t="s">
        <v>428</v>
      </c>
      <c r="C76" s="529" t="s">
        <v>283</v>
      </c>
      <c r="D76" s="528" t="s">
        <v>284</v>
      </c>
      <c r="E76" s="528">
        <v>655</v>
      </c>
      <c r="F76" s="528" t="s">
        <v>468</v>
      </c>
      <c r="G76" s="538">
        <v>48366</v>
      </c>
      <c r="H76" s="528" t="s">
        <v>390</v>
      </c>
      <c r="I76" s="530">
        <v>0</v>
      </c>
      <c r="J76" s="530">
        <v>0</v>
      </c>
      <c r="K76" s="530">
        <v>60702444</v>
      </c>
      <c r="L76" s="530">
        <v>60702444</v>
      </c>
      <c r="M76" s="529" t="s">
        <v>429</v>
      </c>
      <c r="N76" s="531">
        <v>4.0377999999999997E-2</v>
      </c>
      <c r="O76" s="531">
        <v>0.04</v>
      </c>
      <c r="P76" s="283"/>
      <c r="Q76" s="283"/>
      <c r="R76" s="283"/>
      <c r="S76" s="322">
        <v>0</v>
      </c>
      <c r="T76" s="311">
        <v>0</v>
      </c>
      <c r="U76" s="311">
        <v>0</v>
      </c>
      <c r="V76" s="311">
        <v>0</v>
      </c>
      <c r="W76" s="323">
        <v>60702444</v>
      </c>
      <c r="X76" s="374">
        <v>60902803</v>
      </c>
      <c r="Y76" s="11"/>
      <c r="Z76" s="11"/>
      <c r="AA76" s="11"/>
      <c r="AC76" s="369"/>
      <c r="AD76" s="369"/>
    </row>
    <row r="77" spans="1:30">
      <c r="A77" s="283"/>
      <c r="B77" s="528" t="s">
        <v>428</v>
      </c>
      <c r="C77" s="529" t="s">
        <v>283</v>
      </c>
      <c r="D77" s="528" t="s">
        <v>284</v>
      </c>
      <c r="E77" s="528">
        <v>713</v>
      </c>
      <c r="F77" s="528" t="s">
        <v>469</v>
      </c>
      <c r="G77" s="538">
        <v>49400</v>
      </c>
      <c r="H77" s="528" t="s">
        <v>390</v>
      </c>
      <c r="I77" s="530">
        <v>0</v>
      </c>
      <c r="J77" s="530">
        <v>0</v>
      </c>
      <c r="K77" s="530">
        <v>84615528</v>
      </c>
      <c r="L77" s="530">
        <v>84615528</v>
      </c>
      <c r="M77" s="529" t="s">
        <v>444</v>
      </c>
      <c r="N77" s="531">
        <v>3.9149000000000003E-2</v>
      </c>
      <c r="O77" s="531">
        <v>3.9E-2</v>
      </c>
      <c r="P77" s="283"/>
      <c r="Q77" s="283"/>
      <c r="R77" s="283"/>
      <c r="S77" s="322">
        <v>0</v>
      </c>
      <c r="T77" s="311">
        <v>0</v>
      </c>
      <c r="U77" s="311">
        <v>0</v>
      </c>
      <c r="V77" s="311">
        <v>0</v>
      </c>
      <c r="W77" s="323">
        <v>84615528</v>
      </c>
      <c r="X77" s="374">
        <v>85432618</v>
      </c>
      <c r="Y77" s="11"/>
      <c r="Z77" s="11"/>
      <c r="AA77" s="11"/>
      <c r="AC77" s="369"/>
      <c r="AD77" s="369"/>
    </row>
    <row r="78" spans="1:30">
      <c r="A78" s="283"/>
      <c r="B78" s="528" t="s">
        <v>428</v>
      </c>
      <c r="C78" s="529" t="s">
        <v>283</v>
      </c>
      <c r="D78" s="528" t="s">
        <v>284</v>
      </c>
      <c r="E78" s="528">
        <v>713</v>
      </c>
      <c r="F78" s="528" t="s">
        <v>470</v>
      </c>
      <c r="G78" s="538">
        <v>49766</v>
      </c>
      <c r="H78" s="528" t="s">
        <v>390</v>
      </c>
      <c r="I78" s="530">
        <v>0</v>
      </c>
      <c r="J78" s="530">
        <v>0</v>
      </c>
      <c r="K78" s="530">
        <v>73578720</v>
      </c>
      <c r="L78" s="530">
        <v>73578720</v>
      </c>
      <c r="M78" s="529" t="s">
        <v>429</v>
      </c>
      <c r="N78" s="531">
        <v>3.8092000000000001E-2</v>
      </c>
      <c r="O78" s="531">
        <v>3.7999999999999999E-2</v>
      </c>
      <c r="P78" s="283"/>
      <c r="Q78" s="283"/>
      <c r="R78" s="283"/>
      <c r="S78" s="322">
        <v>0</v>
      </c>
      <c r="T78" s="311">
        <v>0</v>
      </c>
      <c r="U78" s="311">
        <v>0</v>
      </c>
      <c r="V78" s="311">
        <v>0</v>
      </c>
      <c r="W78" s="323">
        <v>73578720</v>
      </c>
      <c r="X78" s="374">
        <v>74271206</v>
      </c>
      <c r="Y78" s="11"/>
      <c r="Z78" s="11"/>
      <c r="AA78" s="11"/>
      <c r="AC78" s="369"/>
      <c r="AD78" s="369"/>
    </row>
    <row r="79" spans="1:30">
      <c r="A79" s="283"/>
      <c r="B79" s="528" t="s">
        <v>428</v>
      </c>
      <c r="C79" s="529" t="s">
        <v>283</v>
      </c>
      <c r="D79" s="528" t="s">
        <v>284</v>
      </c>
      <c r="E79" s="528">
        <v>778</v>
      </c>
      <c r="F79" s="528" t="s">
        <v>471</v>
      </c>
      <c r="G79" s="538">
        <v>50131</v>
      </c>
      <c r="H79" s="528" t="s">
        <v>390</v>
      </c>
      <c r="I79" s="530">
        <v>0</v>
      </c>
      <c r="J79" s="530">
        <v>0</v>
      </c>
      <c r="K79" s="530">
        <v>73578720</v>
      </c>
      <c r="L79" s="530">
        <v>73578720</v>
      </c>
      <c r="M79" s="529" t="s">
        <v>429</v>
      </c>
      <c r="N79" s="531">
        <v>3.5000000000000003E-2</v>
      </c>
      <c r="O79" s="531">
        <v>3.5000000000000003E-2</v>
      </c>
      <c r="P79" s="283"/>
      <c r="Q79" s="283"/>
      <c r="R79" s="283"/>
      <c r="S79" s="322">
        <v>0</v>
      </c>
      <c r="T79" s="311">
        <v>0</v>
      </c>
      <c r="U79" s="311">
        <v>0</v>
      </c>
      <c r="V79" s="311">
        <v>0</v>
      </c>
      <c r="W79" s="323">
        <v>73578720</v>
      </c>
      <c r="X79" s="374">
        <v>74216979</v>
      </c>
      <c r="Y79" s="11"/>
      <c r="Z79" s="11"/>
      <c r="AA79" s="11"/>
      <c r="AC79" s="369"/>
      <c r="AD79" s="369"/>
    </row>
    <row r="80" spans="1:30">
      <c r="A80" s="283"/>
      <c r="B80" s="528" t="s">
        <v>428</v>
      </c>
      <c r="C80" s="529" t="s">
        <v>283</v>
      </c>
      <c r="D80" s="528" t="s">
        <v>284</v>
      </c>
      <c r="E80" s="528">
        <v>778</v>
      </c>
      <c r="F80" s="528" t="s">
        <v>472</v>
      </c>
      <c r="G80" s="538">
        <v>50192</v>
      </c>
      <c r="H80" s="528" t="s">
        <v>390</v>
      </c>
      <c r="I80" s="530">
        <v>0</v>
      </c>
      <c r="J80" s="530">
        <v>0</v>
      </c>
      <c r="K80" s="530">
        <v>84615528</v>
      </c>
      <c r="L80" s="530">
        <v>84615528</v>
      </c>
      <c r="M80" s="529" t="s">
        <v>444</v>
      </c>
      <c r="N80" s="531">
        <v>3.2105000000000002E-2</v>
      </c>
      <c r="O80" s="531">
        <v>3.3000000000000002E-2</v>
      </c>
      <c r="P80" s="283"/>
      <c r="Q80" s="283"/>
      <c r="R80" s="283"/>
      <c r="S80" s="322">
        <v>0</v>
      </c>
      <c r="T80" s="311">
        <v>0</v>
      </c>
      <c r="U80" s="311">
        <v>0</v>
      </c>
      <c r="V80" s="311">
        <v>0</v>
      </c>
      <c r="W80" s="323">
        <v>84615528</v>
      </c>
      <c r="X80" s="374">
        <v>84846331</v>
      </c>
      <c r="Y80" s="11"/>
      <c r="Z80" s="11"/>
      <c r="AA80" s="11"/>
      <c r="AC80" s="369"/>
      <c r="AD80" s="369"/>
    </row>
    <row r="81" spans="1:30">
      <c r="A81" s="283"/>
      <c r="B81" s="528" t="s">
        <v>428</v>
      </c>
      <c r="C81" s="529" t="s">
        <v>283</v>
      </c>
      <c r="D81" s="528" t="s">
        <v>284</v>
      </c>
      <c r="E81" s="528">
        <v>806</v>
      </c>
      <c r="F81" s="528" t="s">
        <v>473</v>
      </c>
      <c r="G81" s="538">
        <v>50437</v>
      </c>
      <c r="H81" s="528" t="s">
        <v>390</v>
      </c>
      <c r="I81" s="530">
        <v>0</v>
      </c>
      <c r="J81" s="530">
        <v>0</v>
      </c>
      <c r="K81" s="530">
        <v>58862976</v>
      </c>
      <c r="L81" s="530">
        <v>58862976</v>
      </c>
      <c r="M81" s="529" t="s">
        <v>429</v>
      </c>
      <c r="N81" s="531">
        <v>3.1125E-2</v>
      </c>
      <c r="O81" s="531">
        <v>0.03</v>
      </c>
      <c r="P81" s="283"/>
      <c r="Q81" s="283"/>
      <c r="R81" s="283"/>
      <c r="S81" s="322">
        <v>0</v>
      </c>
      <c r="T81" s="311">
        <v>0</v>
      </c>
      <c r="U81" s="311">
        <v>0</v>
      </c>
      <c r="V81" s="311">
        <v>0</v>
      </c>
      <c r="W81" s="323">
        <v>58862976</v>
      </c>
      <c r="X81" s="374">
        <v>59593318</v>
      </c>
      <c r="Y81" s="11"/>
      <c r="Z81" s="11"/>
      <c r="AA81" s="11"/>
      <c r="AC81" s="369"/>
      <c r="AD81" s="369"/>
    </row>
    <row r="82" spans="1:30">
      <c r="A82" s="283"/>
      <c r="B82" s="528" t="s">
        <v>428</v>
      </c>
      <c r="C82" s="529" t="s">
        <v>283</v>
      </c>
      <c r="D82" s="528" t="s">
        <v>284</v>
      </c>
      <c r="E82" s="528">
        <v>806</v>
      </c>
      <c r="F82" s="528" t="s">
        <v>474</v>
      </c>
      <c r="G82" s="538">
        <v>51150</v>
      </c>
      <c r="H82" s="528" t="s">
        <v>390</v>
      </c>
      <c r="I82" s="530">
        <v>0</v>
      </c>
      <c r="J82" s="530">
        <v>0</v>
      </c>
      <c r="K82" s="530">
        <v>73578720</v>
      </c>
      <c r="L82" s="530">
        <v>73578720</v>
      </c>
      <c r="M82" s="529" t="s">
        <v>444</v>
      </c>
      <c r="N82" s="531">
        <v>3.2981999999999997E-2</v>
      </c>
      <c r="O82" s="531">
        <v>3.2000000000000001E-2</v>
      </c>
      <c r="P82" s="283"/>
      <c r="Q82" s="283"/>
      <c r="R82" s="283"/>
      <c r="S82" s="322">
        <v>0</v>
      </c>
      <c r="T82" s="311">
        <v>0</v>
      </c>
      <c r="U82" s="311">
        <v>0</v>
      </c>
      <c r="V82" s="311">
        <v>0</v>
      </c>
      <c r="W82" s="323">
        <v>73578720</v>
      </c>
      <c r="X82" s="374">
        <v>74655865</v>
      </c>
      <c r="Y82" s="11"/>
      <c r="Z82" s="11"/>
      <c r="AA82" s="11"/>
      <c r="AC82" s="369"/>
      <c r="AD82" s="369"/>
    </row>
    <row r="83" spans="1:30">
      <c r="A83" s="283"/>
      <c r="B83" s="528" t="s">
        <v>428</v>
      </c>
      <c r="C83" s="529" t="s">
        <v>283</v>
      </c>
      <c r="D83" s="528" t="s">
        <v>284</v>
      </c>
      <c r="E83" s="528">
        <v>887</v>
      </c>
      <c r="F83" s="528" t="s">
        <v>475</v>
      </c>
      <c r="G83" s="538">
        <v>52305</v>
      </c>
      <c r="H83" s="528" t="s">
        <v>390</v>
      </c>
      <c r="I83" s="530">
        <v>0</v>
      </c>
      <c r="J83" s="530">
        <v>0</v>
      </c>
      <c r="K83" s="530">
        <v>73578720</v>
      </c>
      <c r="L83" s="530">
        <v>73578720</v>
      </c>
      <c r="M83" s="529" t="s">
        <v>444</v>
      </c>
      <c r="N83" s="531">
        <v>2.8518000000000002E-2</v>
      </c>
      <c r="O83" s="531">
        <v>2.8000000000000001E-2</v>
      </c>
      <c r="P83" s="283"/>
      <c r="Q83" s="283"/>
      <c r="R83" s="283"/>
      <c r="S83" s="322">
        <v>0</v>
      </c>
      <c r="T83" s="311">
        <v>0</v>
      </c>
      <c r="U83" s="311">
        <v>0</v>
      </c>
      <c r="V83" s="311">
        <v>0</v>
      </c>
      <c r="W83" s="323">
        <v>73578720</v>
      </c>
      <c r="X83" s="374">
        <v>74181133</v>
      </c>
      <c r="Y83" s="11"/>
      <c r="Z83" s="11"/>
      <c r="AA83" s="11"/>
      <c r="AC83" s="369"/>
      <c r="AD83" s="369"/>
    </row>
    <row r="84" spans="1:30">
      <c r="A84" s="283"/>
      <c r="B84" s="528" t="s">
        <v>428</v>
      </c>
      <c r="C84" s="529" t="s">
        <v>283</v>
      </c>
      <c r="D84" s="528" t="s">
        <v>284</v>
      </c>
      <c r="E84" s="528">
        <v>886</v>
      </c>
      <c r="F84" s="528" t="s">
        <v>476</v>
      </c>
      <c r="G84" s="538">
        <v>45731</v>
      </c>
      <c r="H84" s="528" t="s">
        <v>390</v>
      </c>
      <c r="I84" s="530">
        <v>6898005</v>
      </c>
      <c r="J84" s="530">
        <v>0</v>
      </c>
      <c r="K84" s="530">
        <v>0</v>
      </c>
      <c r="L84" s="530">
        <v>6898005</v>
      </c>
      <c r="M84" s="529" t="s">
        <v>444</v>
      </c>
      <c r="N84" s="531">
        <v>1.9668000000000001E-2</v>
      </c>
      <c r="O84" s="531">
        <v>1.7999999999999999E-2</v>
      </c>
      <c r="P84" s="283"/>
      <c r="Q84" s="283"/>
      <c r="R84" s="283"/>
      <c r="S84" s="322">
        <v>6898005</v>
      </c>
      <c r="T84" s="311">
        <v>0</v>
      </c>
      <c r="U84" s="311">
        <v>0</v>
      </c>
      <c r="V84" s="311">
        <v>0</v>
      </c>
      <c r="W84" s="323">
        <v>0</v>
      </c>
      <c r="X84" s="374">
        <v>20803206</v>
      </c>
      <c r="Y84" s="11"/>
      <c r="Z84" s="11"/>
      <c r="AA84" s="11"/>
      <c r="AC84" s="369"/>
      <c r="AD84" s="369"/>
    </row>
    <row r="85" spans="1:30">
      <c r="A85" s="283"/>
      <c r="B85" s="528" t="s">
        <v>428</v>
      </c>
      <c r="C85" s="529" t="s">
        <v>283</v>
      </c>
      <c r="D85" s="528" t="s">
        <v>284</v>
      </c>
      <c r="E85" s="528">
        <v>887</v>
      </c>
      <c r="F85" s="528" t="s">
        <v>477</v>
      </c>
      <c r="G85" s="538">
        <v>52671</v>
      </c>
      <c r="H85" s="528" t="s">
        <v>390</v>
      </c>
      <c r="I85" s="530">
        <v>0</v>
      </c>
      <c r="J85" s="530">
        <v>0</v>
      </c>
      <c r="K85" s="530">
        <v>73578720</v>
      </c>
      <c r="L85" s="530">
        <v>73578720</v>
      </c>
      <c r="M85" s="529" t="s">
        <v>444</v>
      </c>
      <c r="N85" s="531">
        <v>2.1527000000000001E-2</v>
      </c>
      <c r="O85" s="531">
        <v>2.5000000000000001E-2</v>
      </c>
      <c r="P85" s="283"/>
      <c r="Q85" s="283"/>
      <c r="R85" s="283"/>
      <c r="S85" s="322">
        <v>0</v>
      </c>
      <c r="T85" s="311">
        <v>0</v>
      </c>
      <c r="U85" s="311">
        <v>0</v>
      </c>
      <c r="V85" s="311">
        <v>0</v>
      </c>
      <c r="W85" s="323">
        <v>73578720</v>
      </c>
      <c r="X85" s="374">
        <v>74117005</v>
      </c>
      <c r="Y85" s="11"/>
      <c r="Z85" s="11"/>
      <c r="AA85" s="11"/>
      <c r="AC85" s="369"/>
      <c r="AD85" s="369"/>
    </row>
    <row r="86" spans="1:30">
      <c r="A86" s="283"/>
      <c r="B86" s="528" t="s">
        <v>428</v>
      </c>
      <c r="C86" s="529" t="s">
        <v>283</v>
      </c>
      <c r="D86" s="528" t="s">
        <v>284</v>
      </c>
      <c r="E86" s="528">
        <v>0</v>
      </c>
      <c r="F86" s="528" t="s">
        <v>478</v>
      </c>
      <c r="G86" s="538">
        <v>50388</v>
      </c>
      <c r="H86" s="528" t="s">
        <v>398</v>
      </c>
      <c r="I86" s="530">
        <v>0</v>
      </c>
      <c r="J86" s="530">
        <v>0</v>
      </c>
      <c r="K86" s="530">
        <v>11984200</v>
      </c>
      <c r="L86" s="530">
        <v>11984200</v>
      </c>
      <c r="M86" s="529" t="s">
        <v>444</v>
      </c>
      <c r="N86" s="531">
        <v>7.078230901902538E-2</v>
      </c>
      <c r="O86" s="531">
        <v>6.8199999999999997E-2</v>
      </c>
      <c r="P86" s="283"/>
      <c r="Q86" s="283"/>
      <c r="R86" s="283"/>
      <c r="S86" s="322">
        <v>0</v>
      </c>
      <c r="T86" s="311">
        <v>0</v>
      </c>
      <c r="U86" s="311">
        <v>0</v>
      </c>
      <c r="V86" s="311">
        <v>0</v>
      </c>
      <c r="W86" s="323">
        <v>11984200</v>
      </c>
      <c r="X86" s="374">
        <v>12025066</v>
      </c>
      <c r="Y86" s="11"/>
      <c r="Z86" s="11"/>
      <c r="AA86" s="11"/>
      <c r="AC86" s="369"/>
      <c r="AD86" s="369"/>
    </row>
    <row r="87" spans="1:30">
      <c r="A87" s="283"/>
      <c r="B87" s="528" t="s">
        <v>428</v>
      </c>
      <c r="C87" s="529" t="s">
        <v>283</v>
      </c>
      <c r="D87" s="528" t="s">
        <v>284</v>
      </c>
      <c r="E87" s="528">
        <v>0</v>
      </c>
      <c r="F87" s="528" t="s">
        <v>479</v>
      </c>
      <c r="G87" s="538">
        <v>50388</v>
      </c>
      <c r="H87" s="528" t="s">
        <v>399</v>
      </c>
      <c r="I87" s="530">
        <v>0</v>
      </c>
      <c r="J87" s="530">
        <v>0</v>
      </c>
      <c r="K87" s="530">
        <v>31150000</v>
      </c>
      <c r="L87" s="530">
        <v>31150000</v>
      </c>
      <c r="M87" s="529" t="s">
        <v>444</v>
      </c>
      <c r="N87" s="531">
        <v>2.3535014391485198E-2</v>
      </c>
      <c r="O87" s="531">
        <v>2.1600000000000001E-2</v>
      </c>
      <c r="P87" s="283"/>
      <c r="Q87" s="283"/>
      <c r="R87" s="283"/>
      <c r="S87" s="322">
        <v>0</v>
      </c>
      <c r="T87" s="311">
        <v>0</v>
      </c>
      <c r="U87" s="311">
        <v>0</v>
      </c>
      <c r="V87" s="311">
        <v>0</v>
      </c>
      <c r="W87" s="323">
        <v>31150000</v>
      </c>
      <c r="X87" s="374">
        <v>31183642</v>
      </c>
      <c r="Y87" s="11"/>
      <c r="Z87" s="11"/>
      <c r="AA87" s="11"/>
      <c r="AC87" s="369"/>
      <c r="AD87" s="369"/>
    </row>
    <row r="88" spans="1:30" ht="12" hidden="1" customHeight="1">
      <c r="A88" s="283"/>
      <c r="B88" s="528"/>
      <c r="C88" s="529"/>
      <c r="D88" s="528"/>
      <c r="E88" s="528"/>
      <c r="F88" s="528"/>
      <c r="G88" s="538"/>
      <c r="H88" s="528"/>
      <c r="I88" s="530"/>
      <c r="J88" s="530"/>
      <c r="K88" s="530"/>
      <c r="L88" s="530">
        <v>0</v>
      </c>
      <c r="M88" s="529"/>
      <c r="N88" s="531"/>
      <c r="O88" s="531"/>
      <c r="P88" s="283"/>
      <c r="Q88" s="283"/>
      <c r="R88" s="283"/>
      <c r="S88" s="325"/>
      <c r="T88" s="326"/>
      <c r="U88" s="326"/>
      <c r="V88" s="326"/>
      <c r="W88" s="326"/>
      <c r="X88" s="327"/>
      <c r="Y88" s="11"/>
      <c r="Z88" s="11"/>
      <c r="AA88" s="11"/>
      <c r="AC88" s="369"/>
      <c r="AD88" s="369"/>
    </row>
    <row r="89" spans="1:30" ht="12.6" thickBot="1">
      <c r="A89" s="283"/>
      <c r="B89" s="306" t="s">
        <v>276</v>
      </c>
      <c r="C89" s="307"/>
      <c r="D89" s="307"/>
      <c r="E89" s="307"/>
      <c r="F89" s="307"/>
      <c r="G89" s="307"/>
      <c r="H89" s="307"/>
      <c r="I89" s="308">
        <v>6898005</v>
      </c>
      <c r="J89" s="308">
        <v>0</v>
      </c>
      <c r="K89" s="308">
        <v>819389696</v>
      </c>
      <c r="L89" s="308">
        <v>826287701</v>
      </c>
      <c r="M89" s="307"/>
      <c r="N89" s="307"/>
      <c r="O89" s="316"/>
      <c r="P89" s="286"/>
      <c r="Q89" s="286"/>
      <c r="R89" s="286"/>
      <c r="S89" s="328">
        <v>6898005</v>
      </c>
      <c r="T89" s="308">
        <v>0</v>
      </c>
      <c r="U89" s="308">
        <v>0</v>
      </c>
      <c r="V89" s="308">
        <v>0</v>
      </c>
      <c r="W89" s="308">
        <v>819389696</v>
      </c>
      <c r="X89" s="305">
        <v>846991120</v>
      </c>
    </row>
    <row r="90" spans="1:30"/>
  </sheetData>
  <mergeCells count="48">
    <mergeCell ref="C50:C52"/>
    <mergeCell ref="D50:D52"/>
    <mergeCell ref="M71:M73"/>
    <mergeCell ref="N71:N72"/>
    <mergeCell ref="O71:O72"/>
    <mergeCell ref="E71:E73"/>
    <mergeCell ref="F71:F73"/>
    <mergeCell ref="G71:G73"/>
    <mergeCell ref="H71:H73"/>
    <mergeCell ref="I71:L71"/>
    <mergeCell ref="M5:M7"/>
    <mergeCell ref="N5:N6"/>
    <mergeCell ref="S4:X5"/>
    <mergeCell ref="S25:X26"/>
    <mergeCell ref="B71:B73"/>
    <mergeCell ref="C71:C73"/>
    <mergeCell ref="D71:D73"/>
    <mergeCell ref="M26:M28"/>
    <mergeCell ref="N26:N27"/>
    <mergeCell ref="O26:O27"/>
    <mergeCell ref="G50:G52"/>
    <mergeCell ref="H50:H52"/>
    <mergeCell ref="I50:L50"/>
    <mergeCell ref="M50:M52"/>
    <mergeCell ref="N50:N51"/>
    <mergeCell ref="B50:B52"/>
    <mergeCell ref="G26:G28"/>
    <mergeCell ref="H26:H28"/>
    <mergeCell ref="I26:L26"/>
    <mergeCell ref="G5:G7"/>
    <mergeCell ref="H5:H7"/>
    <mergeCell ref="I5:L5"/>
    <mergeCell ref="S49:X50"/>
    <mergeCell ref="S70:X71"/>
    <mergeCell ref="B5:B7"/>
    <mergeCell ref="C5:C7"/>
    <mergeCell ref="D5:D7"/>
    <mergeCell ref="E5:E7"/>
    <mergeCell ref="F5:F7"/>
    <mergeCell ref="B26:B28"/>
    <mergeCell ref="C26:C28"/>
    <mergeCell ref="D26:D28"/>
    <mergeCell ref="E26:E28"/>
    <mergeCell ref="F26:F28"/>
    <mergeCell ref="E50:E52"/>
    <mergeCell ref="F50:F52"/>
    <mergeCell ref="O50:O51"/>
    <mergeCell ref="O5:O6"/>
  </mergeCells>
  <pageMargins left="0.7" right="0.7" top="0.75" bottom="0.75" header="0.3" footer="0.3"/>
  <pageSetup orientation="portrait"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9">
    <tabColor theme="9" tint="-0.249977111117893"/>
  </sheetPr>
  <dimension ref="A1:G85"/>
  <sheetViews>
    <sheetView showGridLines="0" zoomScaleNormal="100" workbookViewId="0">
      <selection activeCell="A68" sqref="A68:XFD68"/>
    </sheetView>
  </sheetViews>
  <sheetFormatPr defaultColWidth="0" defaultRowHeight="12" zeroHeight="1"/>
  <cols>
    <col min="1" max="1" width="11.42578125" style="205" customWidth="1"/>
    <col min="2" max="2" width="46.140625" style="205" customWidth="1"/>
    <col min="3" max="3" width="17.140625" style="205" customWidth="1"/>
    <col min="4" max="4" width="17.7109375" style="205" customWidth="1"/>
    <col min="5" max="5" width="16.7109375" style="205" customWidth="1"/>
    <col min="6" max="6" width="15.140625" style="205" customWidth="1"/>
    <col min="7" max="7" width="11.42578125" style="205" customWidth="1"/>
    <col min="8" max="16384" width="11.42578125" style="205" hidden="1"/>
  </cols>
  <sheetData>
    <row r="1" spans="2:5"/>
    <row r="2" spans="2:5"/>
    <row r="3" spans="2:5" ht="23.25" customHeight="1">
      <c r="B3" s="827" t="s">
        <v>491</v>
      </c>
      <c r="C3" s="375">
        <v>45657</v>
      </c>
      <c r="D3" s="375">
        <v>45291</v>
      </c>
    </row>
    <row r="4" spans="2:5">
      <c r="B4" s="828"/>
      <c r="C4" s="208" t="s">
        <v>4</v>
      </c>
      <c r="D4" s="208" t="s">
        <v>4</v>
      </c>
    </row>
    <row r="5" spans="2:5">
      <c r="B5" s="221" t="s">
        <v>492</v>
      </c>
      <c r="C5" s="220"/>
      <c r="D5" s="220"/>
    </row>
    <row r="6" spans="2:5">
      <c r="B6" s="220" t="s">
        <v>493</v>
      </c>
      <c r="C6" s="210">
        <v>22568253</v>
      </c>
      <c r="D6" s="210">
        <v>22673308</v>
      </c>
      <c r="E6" s="514"/>
    </row>
    <row r="7" spans="2:5">
      <c r="B7" s="220" t="s">
        <v>494</v>
      </c>
      <c r="C7" s="210">
        <v>3010517</v>
      </c>
      <c r="D7" s="210">
        <v>1203227</v>
      </c>
      <c r="E7" s="514"/>
    </row>
    <row r="8" spans="2:5">
      <c r="B8" s="220" t="s">
        <v>495</v>
      </c>
      <c r="C8" s="210">
        <v>479939</v>
      </c>
      <c r="D8" s="210">
        <v>1071022</v>
      </c>
      <c r="E8" s="514"/>
    </row>
    <row r="9" spans="2:5">
      <c r="B9" s="222" t="s">
        <v>496</v>
      </c>
      <c r="C9" s="210">
        <v>1745708</v>
      </c>
      <c r="D9" s="223">
        <v>225558</v>
      </c>
    </row>
    <row r="10" spans="2:5">
      <c r="B10" s="220" t="s">
        <v>497</v>
      </c>
      <c r="C10" s="210">
        <v>-1949660</v>
      </c>
      <c r="D10" s="210">
        <v>-2604862</v>
      </c>
    </row>
    <row r="11" spans="2:5" ht="12.75" hidden="1" customHeight="1" thickBot="1">
      <c r="B11" s="220" t="s">
        <v>498</v>
      </c>
      <c r="C11" s="210">
        <v>0</v>
      </c>
      <c r="D11" s="210">
        <v>0</v>
      </c>
    </row>
    <row r="12" spans="2:5" ht="12.75" hidden="1" customHeight="1" thickBot="1">
      <c r="B12" s="220" t="s">
        <v>499</v>
      </c>
      <c r="C12" s="210">
        <v>0</v>
      </c>
      <c r="D12" s="210">
        <v>0</v>
      </c>
    </row>
    <row r="13" spans="2:5" ht="24" hidden="1" customHeight="1" thickBot="1">
      <c r="B13" s="513" t="s">
        <v>500</v>
      </c>
      <c r="C13" s="210">
        <v>0</v>
      </c>
      <c r="D13" s="210">
        <v>0</v>
      </c>
    </row>
    <row r="14" spans="2:5">
      <c r="B14" s="212" t="s">
        <v>501</v>
      </c>
      <c r="C14" s="132">
        <v>25854757</v>
      </c>
      <c r="D14" s="132">
        <v>22568253</v>
      </c>
    </row>
    <row r="15" spans="2:5">
      <c r="B15" s="224" t="s">
        <v>502</v>
      </c>
      <c r="C15" s="210">
        <v>6145937</v>
      </c>
      <c r="D15" s="210">
        <v>5740126</v>
      </c>
    </row>
    <row r="16" spans="2:5">
      <c r="B16" s="209" t="s">
        <v>267</v>
      </c>
      <c r="C16" s="132">
        <v>32000694</v>
      </c>
      <c r="D16" s="132">
        <v>28308379</v>
      </c>
    </row>
    <row r="17" spans="2:5"/>
    <row r="18" spans="2:5" ht="12" customHeight="1">
      <c r="B18" s="827" t="s">
        <v>491</v>
      </c>
      <c r="C18" s="207">
        <v>45657</v>
      </c>
      <c r="D18" s="207">
        <v>45291</v>
      </c>
    </row>
    <row r="19" spans="2:5">
      <c r="B19" s="828"/>
      <c r="C19" s="208" t="s">
        <v>4</v>
      </c>
      <c r="D19" s="208" t="s">
        <v>4</v>
      </c>
    </row>
    <row r="20" spans="2:5">
      <c r="B20" s="220" t="s">
        <v>503</v>
      </c>
      <c r="C20" s="210">
        <v>7516304</v>
      </c>
      <c r="D20" s="210">
        <v>5985824</v>
      </c>
    </row>
    <row r="21" spans="2:5">
      <c r="B21" s="220" t="s">
        <v>504</v>
      </c>
      <c r="C21" s="210">
        <v>24484390</v>
      </c>
      <c r="D21" s="210">
        <v>22322555</v>
      </c>
    </row>
    <row r="22" spans="2:5">
      <c r="B22" s="212" t="s">
        <v>267</v>
      </c>
      <c r="C22" s="132">
        <v>32000694</v>
      </c>
      <c r="D22" s="132">
        <v>28308379</v>
      </c>
    </row>
    <row r="23" spans="2:5"/>
    <row r="24" spans="2:5">
      <c r="B24" s="332" t="s">
        <v>505</v>
      </c>
      <c r="C24" s="332"/>
      <c r="D24" s="333"/>
      <c r="E24" s="333"/>
    </row>
    <row r="25" spans="2:5" ht="36">
      <c r="B25" s="334" t="s">
        <v>506</v>
      </c>
      <c r="C25" s="334" t="s">
        <v>507</v>
      </c>
      <c r="D25" s="334" t="s">
        <v>508</v>
      </c>
      <c r="E25" s="334" t="s">
        <v>509</v>
      </c>
    </row>
    <row r="26" spans="2:5">
      <c r="B26" s="220" t="s">
        <v>283</v>
      </c>
      <c r="C26" s="338">
        <v>35</v>
      </c>
      <c r="D26" s="210">
        <v>1598728</v>
      </c>
      <c r="E26" s="210">
        <v>2025</v>
      </c>
    </row>
    <row r="27" spans="2:5">
      <c r="B27" s="220" t="s">
        <v>290</v>
      </c>
      <c r="C27" s="338">
        <v>12</v>
      </c>
      <c r="D27" s="210">
        <v>441352</v>
      </c>
      <c r="E27" s="210">
        <v>2025</v>
      </c>
    </row>
    <row r="28" spans="2:5">
      <c r="B28" s="220" t="s">
        <v>510</v>
      </c>
      <c r="C28" s="338">
        <v>0</v>
      </c>
      <c r="D28" s="210">
        <v>0</v>
      </c>
      <c r="E28" s="210">
        <v>2025</v>
      </c>
    </row>
    <row r="29" spans="2:5">
      <c r="B29" s="335" t="s">
        <v>267</v>
      </c>
      <c r="C29" s="337">
        <v>47</v>
      </c>
      <c r="D29" s="336">
        <v>2040080</v>
      </c>
      <c r="E29" s="335"/>
    </row>
    <row r="30" spans="2:5">
      <c r="C30" s="206"/>
    </row>
    <row r="31" spans="2:5">
      <c r="C31" s="206"/>
    </row>
    <row r="32" spans="2:5">
      <c r="C32" s="206"/>
    </row>
    <row r="33" spans="2:5">
      <c r="B33" s="332" t="s">
        <v>511</v>
      </c>
      <c r="C33" s="332"/>
      <c r="D33" s="333"/>
      <c r="E33" s="333"/>
    </row>
    <row r="34" spans="2:5" ht="36">
      <c r="B34" s="412" t="s">
        <v>506</v>
      </c>
      <c r="C34" s="334" t="s">
        <v>507</v>
      </c>
      <c r="D34" s="334" t="s">
        <v>512</v>
      </c>
      <c r="E34" s="334" t="s">
        <v>513</v>
      </c>
    </row>
    <row r="35" spans="2:5">
      <c r="B35" s="220" t="s">
        <v>283</v>
      </c>
      <c r="C35" s="338">
        <v>1043</v>
      </c>
      <c r="D35" s="210">
        <v>2287990</v>
      </c>
      <c r="E35" s="210">
        <v>458134</v>
      </c>
    </row>
    <row r="36" spans="2:5">
      <c r="B36" s="220" t="s">
        <v>290</v>
      </c>
      <c r="C36" s="338">
        <v>120</v>
      </c>
      <c r="D36" s="210">
        <v>293045</v>
      </c>
      <c r="E36" s="210">
        <v>40732</v>
      </c>
    </row>
    <row r="37" spans="2:5">
      <c r="B37" s="220" t="s">
        <v>293</v>
      </c>
      <c r="C37" s="338">
        <v>10</v>
      </c>
      <c r="D37" s="210">
        <v>44195</v>
      </c>
      <c r="E37" s="210">
        <v>10888</v>
      </c>
    </row>
    <row r="38" spans="2:5">
      <c r="B38" s="335" t="s">
        <v>267</v>
      </c>
      <c r="C38" s="413">
        <v>1173</v>
      </c>
      <c r="D38" s="413">
        <v>2625230</v>
      </c>
      <c r="E38" s="413">
        <v>509754</v>
      </c>
    </row>
    <row r="39" spans="2:5">
      <c r="C39" s="206"/>
    </row>
    <row r="40" spans="2:5">
      <c r="B40" s="206" t="s">
        <v>514</v>
      </c>
      <c r="C40" s="206"/>
    </row>
    <row r="41" spans="2:5" ht="24">
      <c r="B41" s="339" t="s">
        <v>515</v>
      </c>
      <c r="C41" s="340" t="s">
        <v>516</v>
      </c>
      <c r="D41" s="341" t="s">
        <v>517</v>
      </c>
      <c r="E41" s="341" t="s">
        <v>518</v>
      </c>
    </row>
    <row r="42" spans="2:5">
      <c r="B42" s="489" t="s">
        <v>283</v>
      </c>
      <c r="C42" s="490">
        <v>5.2999999999999999E-2</v>
      </c>
      <c r="D42" s="491">
        <v>-682009</v>
      </c>
      <c r="E42" s="491">
        <v>730386</v>
      </c>
    </row>
    <row r="43" spans="2:5">
      <c r="B43" s="489" t="s">
        <v>290</v>
      </c>
      <c r="C43" s="490">
        <v>5.2999999999999999E-2</v>
      </c>
      <c r="D43" s="491">
        <v>-48564</v>
      </c>
      <c r="E43" s="491">
        <v>51115</v>
      </c>
    </row>
    <row r="44" spans="2:5">
      <c r="B44" s="489" t="s">
        <v>293</v>
      </c>
      <c r="C44" s="490">
        <v>5.2999999999999999E-2</v>
      </c>
      <c r="D44" s="491">
        <v>-9915</v>
      </c>
      <c r="E44" s="491">
        <v>10322</v>
      </c>
    </row>
    <row r="45" spans="2:5">
      <c r="B45" s="342" t="s">
        <v>267</v>
      </c>
      <c r="C45" s="342"/>
      <c r="D45" s="343">
        <v>-740488</v>
      </c>
      <c r="E45" s="343">
        <v>791823</v>
      </c>
    </row>
    <row r="46" spans="2:5"/>
    <row r="47" spans="2:5" ht="24">
      <c r="B47" s="212" t="s">
        <v>519</v>
      </c>
      <c r="C47" s="213" t="s">
        <v>516</v>
      </c>
      <c r="D47" s="211" t="s">
        <v>517</v>
      </c>
      <c r="E47" s="211" t="s">
        <v>518</v>
      </c>
    </row>
    <row r="48" spans="2:5">
      <c r="B48" s="489" t="s">
        <v>283</v>
      </c>
      <c r="C48" s="490">
        <v>0.05</v>
      </c>
      <c r="D48" s="491">
        <v>-730705</v>
      </c>
      <c r="E48" s="491">
        <v>781854</v>
      </c>
    </row>
    <row r="49" spans="2:6">
      <c r="B49" s="489" t="s">
        <v>290</v>
      </c>
      <c r="C49" s="490">
        <v>6.3E-2</v>
      </c>
      <c r="D49" s="491">
        <v>-55500</v>
      </c>
      <c r="E49" s="491">
        <v>58211</v>
      </c>
    </row>
    <row r="50" spans="2:6">
      <c r="B50" s="489" t="s">
        <v>293</v>
      </c>
      <c r="C50" s="490">
        <v>6.3E-2</v>
      </c>
      <c r="D50" s="491">
        <v>306</v>
      </c>
      <c r="E50" s="491">
        <v>-306</v>
      </c>
    </row>
    <row r="51" spans="2:6">
      <c r="B51" s="212" t="s">
        <v>267</v>
      </c>
      <c r="C51" s="212"/>
      <c r="D51" s="132">
        <v>-785899</v>
      </c>
      <c r="E51" s="132">
        <v>839759</v>
      </c>
    </row>
    <row r="52" spans="2:6"/>
    <row r="53" spans="2:6" ht="24">
      <c r="B53" s="212" t="s">
        <v>520</v>
      </c>
      <c r="C53" s="213" t="s">
        <v>516</v>
      </c>
      <c r="D53" s="211" t="s">
        <v>517</v>
      </c>
      <c r="E53" s="211" t="s">
        <v>518</v>
      </c>
    </row>
    <row r="54" spans="2:6">
      <c r="B54" s="489" t="s">
        <v>283</v>
      </c>
      <c r="C54" s="490">
        <v>1.4E-2</v>
      </c>
      <c r="D54" s="491">
        <v>734494</v>
      </c>
      <c r="E54" s="491">
        <v>-690717</v>
      </c>
    </row>
    <row r="55" spans="2:6">
      <c r="B55" s="489" t="s">
        <v>290</v>
      </c>
      <c r="C55" s="490">
        <v>0.01</v>
      </c>
      <c r="D55" s="491">
        <v>52968</v>
      </c>
      <c r="E55" s="491">
        <v>-50714</v>
      </c>
    </row>
    <row r="56" spans="2:6">
      <c r="B56" s="489" t="s">
        <v>293</v>
      </c>
      <c r="C56" s="490">
        <v>0.01</v>
      </c>
      <c r="D56" s="491">
        <v>9787</v>
      </c>
      <c r="E56" s="491">
        <v>-9479</v>
      </c>
    </row>
    <row r="57" spans="2:6">
      <c r="B57" s="212" t="s">
        <v>267</v>
      </c>
      <c r="C57" s="212"/>
      <c r="D57" s="132">
        <v>797249</v>
      </c>
      <c r="E57" s="132">
        <v>-750910</v>
      </c>
    </row>
    <row r="58" spans="2:6"/>
    <row r="59" spans="2:6"/>
    <row r="60" spans="2:6">
      <c r="B60" s="829" t="s">
        <v>521</v>
      </c>
      <c r="C60" s="207">
        <v>45657</v>
      </c>
      <c r="D60" s="207">
        <v>45291</v>
      </c>
      <c r="E60" s="686"/>
      <c r="F60" s="686"/>
    </row>
    <row r="61" spans="2:6">
      <c r="B61" s="830"/>
      <c r="C61" s="208" t="s">
        <v>4</v>
      </c>
      <c r="D61" s="208" t="s">
        <v>4</v>
      </c>
      <c r="E61" s="141"/>
      <c r="F61" s="141"/>
    </row>
    <row r="62" spans="2:6" ht="14.45">
      <c r="B62" s="220" t="s">
        <v>522</v>
      </c>
      <c r="C62" s="225">
        <v>-50613912</v>
      </c>
      <c r="D62" s="225">
        <v>-47135615</v>
      </c>
      <c r="E62" s="687"/>
      <c r="F62" s="225"/>
    </row>
    <row r="63" spans="2:6" ht="14.45">
      <c r="B63" s="220" t="s">
        <v>523</v>
      </c>
      <c r="C63" s="225">
        <v>-25534096</v>
      </c>
      <c r="D63" s="225">
        <v>-22998548</v>
      </c>
      <c r="E63" s="687"/>
      <c r="F63" s="225"/>
    </row>
    <row r="64" spans="2:6" ht="14.45">
      <c r="B64" s="220" t="s">
        <v>524</v>
      </c>
      <c r="C64" s="225">
        <v>-3951199</v>
      </c>
      <c r="D64" s="225">
        <v>-3473031</v>
      </c>
      <c r="E64" s="687"/>
      <c r="F64" s="225"/>
    </row>
    <row r="65" spans="2:6" ht="14.45">
      <c r="B65" s="220" t="s">
        <v>525</v>
      </c>
      <c r="C65" s="225">
        <v>-3364639</v>
      </c>
      <c r="D65" s="225">
        <v>-3146572</v>
      </c>
      <c r="E65" s="687"/>
      <c r="F65" s="225"/>
    </row>
    <row r="66" spans="2:6">
      <c r="B66" s="212" t="s">
        <v>267</v>
      </c>
      <c r="C66" s="132">
        <v>-83463846</v>
      </c>
      <c r="D66" s="132">
        <v>-76753766</v>
      </c>
      <c r="E66" s="132"/>
      <c r="F66" s="132"/>
    </row>
    <row r="67" spans="2:6">
      <c r="C67" s="214"/>
      <c r="D67" s="214"/>
      <c r="E67" s="214"/>
    </row>
    <row r="68" spans="2:6" ht="12.6" thickBot="1">
      <c r="B68" s="206"/>
    </row>
    <row r="69" spans="2:6" ht="48">
      <c r="B69" s="215" t="s">
        <v>526</v>
      </c>
      <c r="C69" s="216" t="s">
        <v>527</v>
      </c>
      <c r="D69" s="216" t="s">
        <v>528</v>
      </c>
      <c r="E69" s="216" t="s">
        <v>529</v>
      </c>
      <c r="F69" s="216" t="s">
        <v>530</v>
      </c>
    </row>
    <row r="70" spans="2:6">
      <c r="B70" s="217" t="s">
        <v>283</v>
      </c>
      <c r="C70" s="500">
        <v>1033</v>
      </c>
      <c r="D70" s="500">
        <v>231</v>
      </c>
      <c r="E70" s="500">
        <v>119</v>
      </c>
      <c r="F70" s="500">
        <v>10</v>
      </c>
    </row>
    <row r="71" spans="2:6" s="219" customFormat="1">
      <c r="B71" s="217" t="s">
        <v>290</v>
      </c>
      <c r="C71" s="500">
        <v>114</v>
      </c>
      <c r="D71" s="500">
        <v>0</v>
      </c>
      <c r="E71" s="500">
        <v>1</v>
      </c>
      <c r="F71" s="500">
        <v>1</v>
      </c>
    </row>
    <row r="72" spans="2:6" s="219" customFormat="1">
      <c r="B72" s="217" t="s">
        <v>293</v>
      </c>
      <c r="C72" s="500">
        <v>10</v>
      </c>
      <c r="D72" s="500">
        <v>2</v>
      </c>
      <c r="E72" s="500">
        <v>0</v>
      </c>
      <c r="F72" s="500">
        <v>0</v>
      </c>
    </row>
    <row r="73" spans="2:6" ht="12" hidden="1" customHeight="1">
      <c r="B73" s="217" t="s">
        <v>531</v>
      </c>
      <c r="C73" s="500">
        <v>0</v>
      </c>
      <c r="D73" s="500">
        <v>0</v>
      </c>
      <c r="E73" s="500">
        <v>3</v>
      </c>
      <c r="F73" s="500">
        <v>0</v>
      </c>
    </row>
    <row r="74" spans="2:6" ht="12" hidden="1" customHeight="1">
      <c r="B74" s="217" t="s">
        <v>532</v>
      </c>
      <c r="C74" s="500">
        <v>0</v>
      </c>
      <c r="D74" s="500">
        <v>185</v>
      </c>
      <c r="E74" s="500">
        <v>91</v>
      </c>
      <c r="F74" s="500">
        <v>0</v>
      </c>
    </row>
    <row r="75" spans="2:6" ht="12" hidden="1" customHeight="1">
      <c r="B75" s="217" t="s">
        <v>533</v>
      </c>
      <c r="C75" s="500">
        <v>0</v>
      </c>
      <c r="D75" s="500">
        <v>68</v>
      </c>
      <c r="E75" s="500">
        <v>11</v>
      </c>
      <c r="F75" s="500">
        <v>0</v>
      </c>
    </row>
    <row r="76" spans="2:6" ht="12" hidden="1" customHeight="1">
      <c r="B76" s="217" t="s">
        <v>299</v>
      </c>
      <c r="C76" s="500">
        <v>0</v>
      </c>
      <c r="D76" s="500">
        <v>257</v>
      </c>
      <c r="E76" s="500">
        <v>39</v>
      </c>
      <c r="F76" s="500">
        <v>0</v>
      </c>
    </row>
    <row r="77" spans="2:6" ht="12" hidden="1" customHeight="1">
      <c r="B77" s="496" t="s">
        <v>303</v>
      </c>
      <c r="C77" s="500">
        <v>0</v>
      </c>
      <c r="D77" s="498"/>
      <c r="E77" s="498"/>
      <c r="F77" s="497"/>
    </row>
    <row r="78" spans="2:6" ht="12" hidden="1" customHeight="1">
      <c r="B78" s="218" t="s">
        <v>534</v>
      </c>
      <c r="C78" s="472">
        <v>1157</v>
      </c>
      <c r="D78" s="472">
        <v>743</v>
      </c>
      <c r="E78" s="472">
        <v>264</v>
      </c>
      <c r="F78" s="472">
        <v>11</v>
      </c>
    </row>
    <row r="79" spans="2:6"/>
    <row r="80" spans="2:6"/>
    <row r="81"/>
    <row r="82"/>
    <row r="83"/>
    <row r="84"/>
    <row r="85"/>
  </sheetData>
  <mergeCells count="3">
    <mergeCell ref="B3:B4"/>
    <mergeCell ref="B18:B19"/>
    <mergeCell ref="B60:B6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50">
    <tabColor theme="9" tint="-0.249977111117893"/>
  </sheetPr>
  <dimension ref="A3:I14"/>
  <sheetViews>
    <sheetView showGridLines="0" topLeftCell="A3" workbookViewId="0">
      <selection activeCell="B3" sqref="B3:D13"/>
    </sheetView>
  </sheetViews>
  <sheetFormatPr defaultColWidth="0" defaultRowHeight="12" zeroHeight="1"/>
  <cols>
    <col min="1" max="1" width="11.5703125" style="72" customWidth="1"/>
    <col min="2" max="2" width="37.28515625" style="72" bestFit="1" customWidth="1"/>
    <col min="3" max="3" width="18.85546875" style="72" customWidth="1"/>
    <col min="4" max="4" width="17.7109375" style="72" customWidth="1"/>
    <col min="5" max="5" width="16.7109375" style="72" customWidth="1"/>
    <col min="6" max="6" width="15.140625" style="72" hidden="1" customWidth="1"/>
    <col min="7" max="7" width="30.7109375" style="72" hidden="1" customWidth="1"/>
    <col min="8" max="8" width="15.28515625" style="72" hidden="1" customWidth="1"/>
    <col min="9" max="9" width="14.85546875" style="72" hidden="1" customWidth="1"/>
    <col min="10" max="16384" width="11.5703125" style="72" hidden="1"/>
  </cols>
  <sheetData>
    <row r="3" spans="2:4">
      <c r="B3" s="831" t="s">
        <v>61</v>
      </c>
      <c r="C3" s="688">
        <v>45657</v>
      </c>
      <c r="D3" s="688">
        <v>45291</v>
      </c>
    </row>
    <row r="4" spans="2:4">
      <c r="B4" s="831" t="s">
        <v>535</v>
      </c>
      <c r="C4" s="226" t="s">
        <v>4</v>
      </c>
      <c r="D4" s="226" t="s">
        <v>4</v>
      </c>
    </row>
    <row r="5" spans="2:4">
      <c r="B5" s="689" t="s">
        <v>536</v>
      </c>
      <c r="C5" s="690">
        <v>11443025</v>
      </c>
      <c r="D5" s="691">
        <v>10998546</v>
      </c>
    </row>
    <row r="6" spans="2:4">
      <c r="B6" s="689" t="s">
        <v>537</v>
      </c>
      <c r="C6" s="690">
        <v>2802858</v>
      </c>
      <c r="D6" s="691">
        <v>3684520</v>
      </c>
    </row>
    <row r="7" spans="2:4">
      <c r="B7" s="689" t="s">
        <v>538</v>
      </c>
      <c r="C7" s="690">
        <v>381142</v>
      </c>
      <c r="D7" s="691">
        <v>2230090</v>
      </c>
    </row>
    <row r="8" spans="2:4">
      <c r="B8" s="689" t="s">
        <v>539</v>
      </c>
      <c r="C8" s="690">
        <v>848755</v>
      </c>
      <c r="D8" s="691">
        <v>824508</v>
      </c>
    </row>
    <row r="9" spans="2:4">
      <c r="B9" s="689" t="s">
        <v>540</v>
      </c>
      <c r="C9" s="690">
        <v>1903989</v>
      </c>
      <c r="D9" s="691">
        <v>1303561</v>
      </c>
    </row>
    <row r="10" spans="2:4">
      <c r="B10" s="692" t="s">
        <v>541</v>
      </c>
      <c r="C10" s="693">
        <v>17379769</v>
      </c>
      <c r="D10" s="693">
        <v>19041225</v>
      </c>
    </row>
    <row r="11" spans="2:4">
      <c r="B11" s="689" t="s">
        <v>542</v>
      </c>
      <c r="C11" s="690">
        <v>7355177</v>
      </c>
      <c r="D11" s="691">
        <v>7355174</v>
      </c>
    </row>
    <row r="12" spans="2:4">
      <c r="B12" s="689" t="s">
        <v>539</v>
      </c>
      <c r="C12" s="690">
        <v>245946</v>
      </c>
      <c r="D12" s="691">
        <v>99468</v>
      </c>
    </row>
    <row r="13" spans="2:4">
      <c r="B13" s="692" t="s">
        <v>543</v>
      </c>
      <c r="C13" s="693">
        <v>7601123</v>
      </c>
      <c r="D13" s="693">
        <v>7454642</v>
      </c>
    </row>
    <row r="14" spans="2:4"/>
  </sheetData>
  <mergeCells count="1">
    <mergeCell ref="B3:B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53">
    <tabColor theme="9" tint="-0.249977111117893"/>
  </sheetPr>
  <dimension ref="A3:M96"/>
  <sheetViews>
    <sheetView showGridLines="0" topLeftCell="A3" workbookViewId="0">
      <selection activeCell="B12" sqref="B12:D13"/>
    </sheetView>
  </sheetViews>
  <sheetFormatPr defaultColWidth="0" defaultRowHeight="0" customHeight="1" zeroHeight="1"/>
  <cols>
    <col min="1" max="1" width="8.85546875" style="72" customWidth="1"/>
    <col min="2" max="2" width="29.140625" style="72" customWidth="1"/>
    <col min="3" max="3" width="16.140625" style="72" customWidth="1"/>
    <col min="4" max="4" width="17.7109375" style="72" customWidth="1"/>
    <col min="5" max="13" width="0" style="72" hidden="1" customWidth="1"/>
    <col min="14" max="16384" width="8.85546875" style="72" hidden="1"/>
  </cols>
  <sheetData>
    <row r="3" spans="2:4" ht="12">
      <c r="B3" s="832" t="s">
        <v>544</v>
      </c>
      <c r="C3" s="258">
        <v>45657</v>
      </c>
      <c r="D3" s="258">
        <v>45291</v>
      </c>
    </row>
    <row r="4" spans="2:4" ht="12">
      <c r="B4" s="832"/>
      <c r="C4" s="141" t="s">
        <v>4</v>
      </c>
      <c r="D4" s="259" t="s">
        <v>4</v>
      </c>
    </row>
    <row r="5" spans="2:4" ht="12">
      <c r="B5" s="231" t="s">
        <v>545</v>
      </c>
      <c r="C5" s="138"/>
      <c r="D5" s="138"/>
    </row>
    <row r="6" spans="2:4" ht="12">
      <c r="B6" s="138" t="s">
        <v>546</v>
      </c>
      <c r="C6" s="230">
        <v>266648391</v>
      </c>
      <c r="D6" s="230">
        <v>255428385</v>
      </c>
    </row>
    <row r="7" spans="2:4" ht="12">
      <c r="B7" s="138" t="s">
        <v>547</v>
      </c>
      <c r="C7" s="230">
        <v>298027836</v>
      </c>
      <c r="D7" s="230">
        <v>287315456</v>
      </c>
    </row>
    <row r="8" spans="2:4" ht="12">
      <c r="B8" s="138" t="s">
        <v>548</v>
      </c>
      <c r="C8" s="230">
        <v>71915834</v>
      </c>
      <c r="D8" s="230">
        <v>72286247</v>
      </c>
    </row>
    <row r="9" spans="2:4" ht="12">
      <c r="B9" s="138" t="s">
        <v>549</v>
      </c>
      <c r="C9" s="230">
        <v>26109233</v>
      </c>
      <c r="D9" s="230">
        <v>25825766</v>
      </c>
    </row>
    <row r="10" spans="2:4" ht="12">
      <c r="B10" s="142" t="s">
        <v>267</v>
      </c>
      <c r="C10" s="228">
        <v>662701294</v>
      </c>
      <c r="D10" s="229">
        <v>640855854</v>
      </c>
    </row>
    <row r="11" spans="2:4" ht="12"/>
    <row r="12" spans="2:4" ht="12">
      <c r="B12" s="137" t="s">
        <v>550</v>
      </c>
      <c r="C12" s="495">
        <v>72286247</v>
      </c>
      <c r="D12" s="503">
        <v>61854475</v>
      </c>
    </row>
    <row r="13" spans="2:4" ht="12">
      <c r="B13" s="137" t="s">
        <v>551</v>
      </c>
      <c r="C13" s="495">
        <v>25825766</v>
      </c>
      <c r="D13" s="503">
        <v>21070071</v>
      </c>
    </row>
    <row r="14" spans="2:4" ht="13.9" customHeight="1"/>
    <row r="15" spans="2:4" ht="0" hidden="1" customHeight="1">
      <c r="B15" s="137" t="s">
        <v>550</v>
      </c>
      <c r="C15" s="495">
        <v>72286247</v>
      </c>
      <c r="D15" s="503">
        <v>61854475</v>
      </c>
    </row>
    <row r="16" spans="2:4" ht="0" hidden="1" customHeight="1">
      <c r="B16" s="137" t="s">
        <v>551</v>
      </c>
      <c r="C16" s="495">
        <v>25825766</v>
      </c>
      <c r="D16" s="503">
        <v>21070071</v>
      </c>
    </row>
    <row r="95" spans="4:4" ht="0" hidden="1" customHeight="1">
      <c r="D95" s="72">
        <v>0</v>
      </c>
    </row>
    <row r="96" spans="4:4" ht="0" hidden="1" customHeight="1">
      <c r="D96" s="493">
        <v>1322122</v>
      </c>
    </row>
  </sheetData>
  <mergeCells count="1">
    <mergeCell ref="B3: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499984740745262"/>
  </sheetPr>
  <dimension ref="A1:V66"/>
  <sheetViews>
    <sheetView showGridLines="0" topLeftCell="A11" workbookViewId="0">
      <selection activeCell="A41" sqref="A41:XFD1048576"/>
    </sheetView>
  </sheetViews>
  <sheetFormatPr defaultColWidth="0" defaultRowHeight="14.45" zeroHeight="1"/>
  <cols>
    <col min="1" max="1" width="10.42578125" style="120" customWidth="1"/>
    <col min="2" max="2" width="57.42578125" style="119" customWidth="1"/>
    <col min="3" max="3" width="7.7109375" style="119" customWidth="1"/>
    <col min="4" max="4" width="17.7109375" style="119" customWidth="1"/>
    <col min="5" max="5" width="16.7109375" style="119" customWidth="1"/>
    <col min="6" max="6" width="15.140625" style="119" customWidth="1"/>
    <col min="7" max="7" width="14.85546875" style="72" customWidth="1"/>
    <col min="8" max="8" width="15.28515625" style="72" customWidth="1"/>
    <col min="9" max="9" width="14.85546875" style="119" customWidth="1"/>
    <col min="10" max="10" width="15.85546875" style="119" hidden="1" customWidth="1"/>
    <col min="11" max="16" width="11.42578125" style="119" hidden="1" customWidth="1"/>
    <col min="17" max="22" width="11.42578125" hidden="1" customWidth="1"/>
    <col min="23" max="16384" width="11.42578125" style="119" hidden="1"/>
  </cols>
  <sheetData>
    <row r="1" spans="1:10" ht="15" thickBot="1"/>
    <row r="2" spans="1:10">
      <c r="A2" s="121"/>
      <c r="B2" s="721" t="s">
        <v>44</v>
      </c>
      <c r="C2" s="722" t="s">
        <v>1</v>
      </c>
      <c r="D2" s="573">
        <f>+[15]Activo!D2</f>
        <v>45657</v>
      </c>
      <c r="E2" s="573">
        <v>45291</v>
      </c>
      <c r="G2" s="723" t="s">
        <v>2</v>
      </c>
      <c r="H2" s="725" t="s">
        <v>3</v>
      </c>
    </row>
    <row r="3" spans="1:10" ht="15" thickBot="1">
      <c r="B3" s="715"/>
      <c r="C3" s="716"/>
      <c r="D3" s="117" t="s">
        <v>4</v>
      </c>
      <c r="E3" s="117" t="s">
        <v>4</v>
      </c>
      <c r="G3" s="724"/>
      <c r="H3" s="726"/>
    </row>
    <row r="4" spans="1:10">
      <c r="B4" s="578" t="s">
        <v>45</v>
      </c>
      <c r="C4" s="579"/>
      <c r="D4" s="554"/>
      <c r="E4" s="554"/>
      <c r="G4" s="91"/>
      <c r="H4" s="92"/>
    </row>
    <row r="5" spans="1:10">
      <c r="A5" s="120" t="s">
        <v>46</v>
      </c>
      <c r="B5" s="580" t="s">
        <v>47</v>
      </c>
      <c r="C5" s="555">
        <v>17</v>
      </c>
      <c r="D5" s="554">
        <f>-IFERROR(VLOOKUP($A:$A,'[15]Balance Diciembre 2024'!B1:O419,14,0),0)+1005630</f>
        <v>116332739</v>
      </c>
      <c r="E5" s="554">
        <f>-IFERROR(VLOOKUP($A:$A,'[15]Bce Diciembre 2023'!$B:$W,14,0),0)</f>
        <v>155416801</v>
      </c>
      <c r="G5" s="93">
        <v>-39084062</v>
      </c>
      <c r="H5" s="94">
        <v>-0.25147900193879297</v>
      </c>
    </row>
    <row r="6" spans="1:10">
      <c r="A6" s="120" t="s">
        <v>48</v>
      </c>
      <c r="B6" s="580" t="s">
        <v>49</v>
      </c>
      <c r="C6" s="555">
        <v>15</v>
      </c>
      <c r="D6" s="554">
        <f>-IFERROR(VLOOKUP($A:$A,'[15]Balance Diciembre 2024'!B2:O419,14,0),0)</f>
        <v>1808538</v>
      </c>
      <c r="E6" s="554">
        <f>-IFERROR(VLOOKUP($A:$A,'[15]Bce Diciembre 2023'!$B:$W,14,0),0)</f>
        <v>1756478</v>
      </c>
      <c r="F6" s="122"/>
      <c r="G6" s="93">
        <v>52060</v>
      </c>
      <c r="H6" s="94">
        <v>2.9638856848762125E-2</v>
      </c>
    </row>
    <row r="7" spans="1:10">
      <c r="A7" s="120" t="s">
        <v>50</v>
      </c>
      <c r="B7" s="580" t="s">
        <v>51</v>
      </c>
      <c r="C7" s="555">
        <v>18</v>
      </c>
      <c r="D7" s="554">
        <f>-IFERROR(VLOOKUP($A:$A,'[15]Balance Diciembre 2024'!B3:O419,14,0),0)</f>
        <v>194888909</v>
      </c>
      <c r="E7" s="554">
        <f>-IFERROR(VLOOKUP($A:$A,'[15]Bce Diciembre 2023'!$B:$W,14,0),0)-267072</f>
        <v>177869738</v>
      </c>
      <c r="F7" s="122"/>
      <c r="G7" s="93">
        <v>17019171</v>
      </c>
      <c r="H7" s="94">
        <v>9.5683342154582809E-2</v>
      </c>
    </row>
    <row r="8" spans="1:10">
      <c r="A8" s="120" t="s">
        <v>52</v>
      </c>
      <c r="B8" s="580" t="s">
        <v>53</v>
      </c>
      <c r="C8" s="555">
        <v>6</v>
      </c>
      <c r="D8" s="554">
        <f>-IFERROR(VLOOKUP($A:$A,'[15]Balance Diciembre 2024'!B4:O419,14,0),0)</f>
        <v>12666169</v>
      </c>
      <c r="E8" s="554">
        <f>-IFERROR(VLOOKUP($A:$A,'[15]Bce Diciembre 2023'!$B:$W,14,0),0)+267072</f>
        <v>1583500</v>
      </c>
      <c r="G8" s="93">
        <v>11082669</v>
      </c>
      <c r="H8" s="94">
        <v>6.9988437006630884</v>
      </c>
    </row>
    <row r="9" spans="1:10">
      <c r="A9" s="120" t="s">
        <v>54</v>
      </c>
      <c r="B9" s="580" t="s">
        <v>55</v>
      </c>
      <c r="C9" s="555">
        <v>19</v>
      </c>
      <c r="D9" s="554">
        <f>-IFERROR(VLOOKUP($A:$A,'[15]Balance Diciembre 2024'!B5:O419,14,0),0)</f>
        <v>1060276</v>
      </c>
      <c r="E9" s="554">
        <f>-IFERROR(VLOOKUP($A:$A,'[15]Bce Diciembre 2023'!$B:$W,14,0),0)</f>
        <v>735780</v>
      </c>
      <c r="G9" s="93">
        <v>324496</v>
      </c>
      <c r="H9" s="94">
        <v>0.44102313191443093</v>
      </c>
    </row>
    <row r="10" spans="1:10">
      <c r="A10" s="120" t="s">
        <v>56</v>
      </c>
      <c r="B10" s="580" t="s">
        <v>57</v>
      </c>
      <c r="C10" s="555">
        <v>8</v>
      </c>
      <c r="D10" s="554">
        <f>-IFERROR(VLOOKUP($A:$A,'[15]Balance Diciembre 2024'!B6:O419,14,0),0)</f>
        <v>550319</v>
      </c>
      <c r="E10" s="554">
        <f>-IFERROR(VLOOKUP($A:$A,'[15]Bce Diciembre 2023'!$B:$W,14,0),0)</f>
        <v>245000</v>
      </c>
      <c r="F10" s="406"/>
      <c r="G10" s="93">
        <v>305319</v>
      </c>
      <c r="H10" s="94">
        <v>1.2462</v>
      </c>
    </row>
    <row r="11" spans="1:10">
      <c r="A11" s="120" t="s">
        <v>58</v>
      </c>
      <c r="B11" s="580" t="s">
        <v>59</v>
      </c>
      <c r="C11" s="555">
        <v>20</v>
      </c>
      <c r="D11" s="554">
        <f>-IFERROR(VLOOKUP($A:$A,'[15]Balance Diciembre 2024'!B7:O419,14,0),0)</f>
        <v>7516304</v>
      </c>
      <c r="E11" s="554">
        <f>-IFERROR(VLOOKUP($A:$A,'[15]Bce Diciembre 2023'!$B:$W,14,0),0)</f>
        <v>5985824</v>
      </c>
      <c r="G11" s="93">
        <v>1530480</v>
      </c>
      <c r="H11" s="94">
        <v>0.25568409629150474</v>
      </c>
    </row>
    <row r="12" spans="1:10" ht="15" thickBot="1">
      <c r="A12" s="120" t="s">
        <v>60</v>
      </c>
      <c r="B12" s="580" t="s">
        <v>61</v>
      </c>
      <c r="C12" s="555">
        <v>21</v>
      </c>
      <c r="D12" s="554">
        <f>-IFERROR(VLOOKUP($A:$A,'[15]Balance Diciembre 2024'!B8:O419,14,0),0)+3-2</f>
        <v>17379769</v>
      </c>
      <c r="E12" s="554">
        <f>-IFERROR(VLOOKUP($A:$A,'[15]Bce Diciembre 2023'!$B:$W,14,0),0)</f>
        <v>19041225</v>
      </c>
      <c r="G12" s="93">
        <v>-1661456</v>
      </c>
      <c r="H12" s="94">
        <v>-8.7255730658085284E-2</v>
      </c>
    </row>
    <row r="13" spans="1:10" ht="24.6" thickBot="1">
      <c r="B13" s="581" t="s">
        <v>62</v>
      </c>
      <c r="C13" s="582"/>
      <c r="D13" s="574">
        <f>+SUM(D5:D12)</f>
        <v>352203023</v>
      </c>
      <c r="E13" s="574">
        <f>+SUM(E5:E12)</f>
        <v>362634346</v>
      </c>
      <c r="G13" s="95">
        <v>-10431323</v>
      </c>
      <c r="H13" s="84">
        <v>-2.8765402712295763E-2</v>
      </c>
      <c r="J13" s="247"/>
    </row>
    <row r="14" spans="1:10" ht="24.6" hidden="1" customHeight="1" thickBot="1">
      <c r="A14" s="120" t="s">
        <v>63</v>
      </c>
      <c r="B14" s="583" t="s">
        <v>64</v>
      </c>
      <c r="C14" s="555"/>
      <c r="D14" s="576">
        <f>+IFERROR(VLOOKUP($A:$A,'[15]Balance Diciembre 2024'!$B:$O,21,0),0)</f>
        <v>0</v>
      </c>
      <c r="E14" s="554">
        <f>-IFERROR(VLOOKUP($A:$A,'[15]Bce Diciembre 2023'!$B:$V,21,0),0)</f>
        <v>0</v>
      </c>
      <c r="G14" s="93">
        <v>0</v>
      </c>
      <c r="H14" s="82">
        <v>1</v>
      </c>
    </row>
    <row r="15" spans="1:10" ht="15" thickBot="1">
      <c r="B15" s="584" t="s">
        <v>65</v>
      </c>
      <c r="C15" s="585"/>
      <c r="D15" s="574">
        <f>+D13+D14</f>
        <v>352203023</v>
      </c>
      <c r="E15" s="574">
        <f>+E13+E14</f>
        <v>362634346</v>
      </c>
      <c r="G15" s="95">
        <v>-10431323</v>
      </c>
      <c r="H15" s="84">
        <v>-2.8765402712295763E-2</v>
      </c>
    </row>
    <row r="16" spans="1:10">
      <c r="B16" s="578" t="s">
        <v>66</v>
      </c>
      <c r="C16" s="579"/>
      <c r="D16" s="554"/>
      <c r="E16" s="554"/>
      <c r="G16" s="96"/>
      <c r="H16" s="97"/>
    </row>
    <row r="17" spans="1:22">
      <c r="A17" s="120" t="s">
        <v>67</v>
      </c>
      <c r="B17" s="580" t="s">
        <v>68</v>
      </c>
      <c r="C17" s="555">
        <v>17</v>
      </c>
      <c r="D17" s="554">
        <f>-IFERROR(VLOOKUP($A:$A,'[15]Balance Diciembre 2024'!B13:O420,14,0),0)-1005630</f>
        <v>1205884299</v>
      </c>
      <c r="E17" s="554">
        <f>-IFERROR(VLOOKUP($A:$A,'[15]Bce Diciembre 2023'!$B:$W,14,0),0)</f>
        <v>1125060897</v>
      </c>
      <c r="G17" s="93">
        <v>80823402</v>
      </c>
      <c r="H17" s="94">
        <v>7.1839135299713475E-2</v>
      </c>
    </row>
    <row r="18" spans="1:22">
      <c r="A18" s="120" t="s">
        <v>69</v>
      </c>
      <c r="B18" s="580" t="s">
        <v>49</v>
      </c>
      <c r="C18" s="555">
        <v>15</v>
      </c>
      <c r="D18" s="554">
        <f>-IFERROR(VLOOKUP($A:$A,'[15]Balance Diciembre 2024'!B14:O421,14,0),0)</f>
        <v>2596929</v>
      </c>
      <c r="E18" s="554">
        <f>-IFERROR(VLOOKUP($A:$A,'[15]Bce Diciembre 2023'!$B:$W,14,0),0)</f>
        <v>2762179</v>
      </c>
      <c r="G18" s="93">
        <v>-165250</v>
      </c>
      <c r="H18" s="94">
        <v>-5.9825956246861628E-2</v>
      </c>
    </row>
    <row r="19" spans="1:22">
      <c r="A19" s="120" t="s">
        <v>70</v>
      </c>
      <c r="B19" s="580" t="s">
        <v>71</v>
      </c>
      <c r="C19" s="555">
        <v>18</v>
      </c>
      <c r="D19" s="554">
        <f>-IFERROR(VLOOKUP($A:$A,'[15]Balance Diciembre 2024'!B15:O422,14,0),0)+1</f>
        <v>1362795</v>
      </c>
      <c r="E19" s="554">
        <f>-IFERROR(VLOOKUP($A:$A,'[15]Bce Diciembre 2023'!$B:$W,14,0),0)</f>
        <v>1181871</v>
      </c>
      <c r="G19" s="93">
        <v>180924</v>
      </c>
      <c r="H19" s="94">
        <v>0.1530826968425488</v>
      </c>
    </row>
    <row r="20" spans="1:22" ht="13.9" hidden="1" customHeight="1">
      <c r="A20" s="120" t="s">
        <v>72</v>
      </c>
      <c r="B20" s="580" t="s">
        <v>53</v>
      </c>
      <c r="C20" s="555"/>
      <c r="D20" s="554">
        <f>-IFERROR(VLOOKUP($A:$A,'[15]Balance Diciembre 2024'!B16:O423,14,0),0)</f>
        <v>0</v>
      </c>
      <c r="E20" s="554">
        <f>-IFERROR(VLOOKUP($A:$A,'[15]Bce Diciembre 2023'!$B:$W,14,0),0)</f>
        <v>0</v>
      </c>
      <c r="G20" s="93">
        <v>0</v>
      </c>
      <c r="H20" s="94">
        <v>1</v>
      </c>
    </row>
    <row r="21" spans="1:22">
      <c r="A21" s="120" t="s">
        <v>73</v>
      </c>
      <c r="B21" s="580" t="s">
        <v>55</v>
      </c>
      <c r="C21" s="555">
        <v>19</v>
      </c>
      <c r="D21" s="554">
        <f>-IFERROR(VLOOKUP($A:$A,'[15]Balance Diciembre 2024'!B17:O424,14,0),0)</f>
        <v>1908445</v>
      </c>
      <c r="E21" s="554">
        <f>-IFERROR(VLOOKUP($A:$A,'[15]Bce Diciembre 2023'!$B:$W,14,0),0)</f>
        <v>1823379</v>
      </c>
      <c r="G21" s="93">
        <v>85066</v>
      </c>
      <c r="H21" s="94">
        <v>4.6652944889680095E-2</v>
      </c>
    </row>
    <row r="22" spans="1:22">
      <c r="A22" s="120" t="s">
        <v>74</v>
      </c>
      <c r="B22" s="580" t="s">
        <v>75</v>
      </c>
      <c r="C22" s="555">
        <v>16</v>
      </c>
      <c r="D22" s="554">
        <f>-IFERROR(VLOOKUP($A:$A,'[15]Balance Diciembre 2024'!B18:O425,14,0),0)</f>
        <v>130983731</v>
      </c>
      <c r="E22" s="554">
        <f>-IFERROR(VLOOKUP($A:$A,'[15]Bce Diciembre 2023'!$B:$W,14,0),0)</f>
        <v>15207944</v>
      </c>
      <c r="G22" s="93">
        <v>115775787</v>
      </c>
      <c r="H22" s="94">
        <v>7.6128493766152738</v>
      </c>
    </row>
    <row r="23" spans="1:22">
      <c r="A23" s="120" t="s">
        <v>76</v>
      </c>
      <c r="B23" s="580" t="s">
        <v>77</v>
      </c>
      <c r="C23" s="555">
        <v>20</v>
      </c>
      <c r="D23" s="554">
        <f>-IFERROR(VLOOKUP($A:$A,'[15]Balance Diciembre 2024'!B19:O426,14,0),0)</f>
        <v>24484390</v>
      </c>
      <c r="E23" s="554">
        <f>-IFERROR(VLOOKUP($A:$A,'[15]Bce Diciembre 2023'!$B:$W,14,0),0)</f>
        <v>22322555</v>
      </c>
      <c r="G23" s="93">
        <v>2161835</v>
      </c>
      <c r="H23" s="94">
        <v>9.6845320797731269E-2</v>
      </c>
    </row>
    <row r="24" spans="1:22" ht="15" thickBot="1">
      <c r="A24" s="120" t="s">
        <v>78</v>
      </c>
      <c r="B24" s="580" t="s">
        <v>61</v>
      </c>
      <c r="C24" s="555">
        <v>21</v>
      </c>
      <c r="D24" s="554">
        <f>-IFERROR(VLOOKUP($A:$A,'[15]Balance Diciembre 2024'!B20:O427,14,0),0)</f>
        <v>7601123</v>
      </c>
      <c r="E24" s="554">
        <f>-IFERROR(VLOOKUP($A:$A,'[15]Bce Diciembre 2023'!$B:$W,14,0),0)-3</f>
        <v>7454642</v>
      </c>
      <c r="G24" s="93">
        <v>146481</v>
      </c>
      <c r="H24" s="94">
        <v>1.9649635757156413E-2</v>
      </c>
    </row>
    <row r="25" spans="1:22" ht="15" thickBot="1">
      <c r="B25" s="584" t="s">
        <v>79</v>
      </c>
      <c r="C25" s="585"/>
      <c r="D25" s="574">
        <f>+SUM(D17:D24)</f>
        <v>1374821712</v>
      </c>
      <c r="E25" s="574">
        <f>+SUM(E17:E24)</f>
        <v>1175813467</v>
      </c>
      <c r="G25" s="95">
        <v>199008245</v>
      </c>
      <c r="H25" s="84">
        <v>0.1692515442162392</v>
      </c>
    </row>
    <row r="26" spans="1:22" ht="15" thickBot="1">
      <c r="B26" s="580"/>
      <c r="C26" s="555"/>
      <c r="D26" s="554"/>
      <c r="E26" s="554"/>
      <c r="F26" s="72"/>
      <c r="G26" s="93"/>
      <c r="H26" s="94"/>
    </row>
    <row r="27" spans="1:22" ht="15" thickBot="1">
      <c r="B27" s="586" t="s">
        <v>80</v>
      </c>
      <c r="C27" s="585"/>
      <c r="D27" s="574">
        <f>+D15+D25</f>
        <v>1727024735</v>
      </c>
      <c r="E27" s="574">
        <f>+E15+E25</f>
        <v>1538447813</v>
      </c>
      <c r="F27" s="72"/>
      <c r="G27" s="95">
        <v>188576922</v>
      </c>
      <c r="H27" s="84">
        <v>0.12257609286874133</v>
      </c>
    </row>
    <row r="28" spans="1:22">
      <c r="B28" s="578" t="s">
        <v>81</v>
      </c>
      <c r="C28" s="555"/>
      <c r="D28" s="554"/>
      <c r="E28" s="554"/>
      <c r="F28" s="72"/>
      <c r="G28" s="93"/>
      <c r="H28" s="94"/>
    </row>
    <row r="29" spans="1:22" ht="12">
      <c r="B29" s="580" t="s">
        <v>82</v>
      </c>
      <c r="C29" s="555">
        <v>22</v>
      </c>
      <c r="D29" s="554">
        <f>-IFERROR(VLOOKUP($A:$A,'[15]Balance Diciembre 2024'!B25:O432,14,0),0)</f>
        <v>0</v>
      </c>
      <c r="E29" s="554">
        <v>468358402</v>
      </c>
      <c r="F29" s="72"/>
      <c r="G29" s="93">
        <v>0</v>
      </c>
      <c r="H29" s="94">
        <v>0</v>
      </c>
      <c r="Q29" s="119"/>
      <c r="R29" s="119"/>
      <c r="S29" s="119"/>
      <c r="T29" s="119"/>
      <c r="U29" s="119"/>
      <c r="V29" s="119"/>
    </row>
    <row r="30" spans="1:22" ht="12">
      <c r="B30" s="580" t="s">
        <v>83</v>
      </c>
      <c r="C30" s="555">
        <v>22</v>
      </c>
      <c r="D30" s="587">
        <f>+'[15]Cambio Patrimonio'!G12</f>
        <v>201621764.7133058</v>
      </c>
      <c r="E30" s="554">
        <v>203895643.88104901</v>
      </c>
      <c r="F30" s="72"/>
      <c r="G30" s="93">
        <v>-2273879.167743206</v>
      </c>
      <c r="H30" s="94">
        <v>-1.1152171397392717E-2</v>
      </c>
      <c r="Q30" s="119"/>
      <c r="R30" s="119"/>
      <c r="S30" s="119"/>
      <c r="T30" s="119"/>
      <c r="U30" s="119"/>
      <c r="V30" s="119"/>
    </row>
    <row r="31" spans="1:22" ht="12">
      <c r="B31" s="580" t="s">
        <v>84</v>
      </c>
      <c r="C31" s="555">
        <v>21</v>
      </c>
      <c r="D31" s="587">
        <f>-IFERROR(VLOOKUP($A:$A,'[15]Bce Diciembre 2023'!$B:$W,22,0),0)</f>
        <v>0</v>
      </c>
      <c r="E31" s="554">
        <v>0</v>
      </c>
      <c r="F31" s="72"/>
      <c r="G31" s="93">
        <v>0</v>
      </c>
      <c r="H31" s="94">
        <v>1</v>
      </c>
      <c r="Q31" s="119"/>
      <c r="R31" s="119"/>
      <c r="S31" s="119"/>
      <c r="T31" s="119"/>
      <c r="U31" s="119"/>
      <c r="V31" s="119"/>
    </row>
    <row r="32" spans="1:22" ht="12">
      <c r="B32" s="580" t="s">
        <v>85</v>
      </c>
      <c r="C32" s="555">
        <v>22</v>
      </c>
      <c r="D32" s="587">
        <f>+'[15]Cambio Patrimonio'!F12</f>
        <v>-37268415</v>
      </c>
      <c r="E32" s="554">
        <v>-37268415</v>
      </c>
      <c r="F32" s="72"/>
      <c r="G32" s="93">
        <v>0</v>
      </c>
      <c r="H32" s="94">
        <v>0</v>
      </c>
      <c r="Q32" s="119"/>
      <c r="R32" s="119"/>
      <c r="S32" s="119"/>
      <c r="T32" s="119"/>
      <c r="U32" s="119"/>
      <c r="V32" s="119"/>
    </row>
    <row r="33" spans="1:8" s="119" customFormat="1" ht="12">
      <c r="A33" s="120"/>
      <c r="B33" s="580" t="s">
        <v>86</v>
      </c>
      <c r="C33" s="555">
        <v>22</v>
      </c>
      <c r="D33" s="554">
        <f>ROUND(+'[15]Cambio Patrimonio'!M12,0)</f>
        <v>286274621</v>
      </c>
      <c r="E33" s="554">
        <v>80864058.224631608</v>
      </c>
      <c r="F33" s="72"/>
      <c r="G33" s="93">
        <v>205410562.77536839</v>
      </c>
      <c r="H33" s="94">
        <v>2.5401960683788594</v>
      </c>
    </row>
    <row r="34" spans="1:8" s="119" customFormat="1" ht="12">
      <c r="A34" s="120"/>
      <c r="B34" s="588" t="s">
        <v>87</v>
      </c>
      <c r="C34" s="555"/>
      <c r="D34" s="589">
        <f>+SUM(D29:D33)</f>
        <v>450627970.71330583</v>
      </c>
      <c r="E34" s="577">
        <f>+SUM(E29:E33)</f>
        <v>715849689.1056807</v>
      </c>
      <c r="G34" s="93">
        <v>203136683.60762513</v>
      </c>
      <c r="H34" s="94">
        <v>0.2837700242091411</v>
      </c>
    </row>
    <row r="35" spans="1:8" s="119" customFormat="1" ht="12.6" thickBot="1">
      <c r="A35" s="120"/>
      <c r="B35" s="580" t="s">
        <v>88</v>
      </c>
      <c r="C35" s="555">
        <v>23</v>
      </c>
      <c r="D35" s="554">
        <f>-IFERROR(VLOOKUP($A:$A,'[15]Balance Diciembre 2024'!B31:O438,14,0),0)</f>
        <v>0</v>
      </c>
      <c r="E35" s="554">
        <v>442178569</v>
      </c>
      <c r="G35" s="592">
        <v>202581122</v>
      </c>
      <c r="H35" s="593">
        <v>0.45814323941149665</v>
      </c>
    </row>
    <row r="36" spans="1:8" s="119" customFormat="1" ht="12.6" thickBot="1">
      <c r="A36" s="120"/>
      <c r="B36" s="584" t="s">
        <v>89</v>
      </c>
      <c r="C36" s="590"/>
      <c r="D36" s="574">
        <f>+D34+D35</f>
        <v>450627970.71330583</v>
      </c>
      <c r="E36" s="591">
        <f>+E34+E35</f>
        <v>1158028258.1056807</v>
      </c>
      <c r="G36" s="95">
        <v>405717805.60762525</v>
      </c>
      <c r="H36" s="84">
        <v>0.35035224984173036</v>
      </c>
    </row>
    <row r="37" spans="1:8" s="119" customFormat="1" ht="12.6" thickBot="1">
      <c r="A37" s="120"/>
      <c r="B37" s="580"/>
      <c r="C37" s="555"/>
      <c r="D37" s="554"/>
      <c r="E37" s="554"/>
      <c r="G37" s="592"/>
      <c r="H37" s="593"/>
    </row>
    <row r="38" spans="1:8" s="119" customFormat="1" ht="12.6" thickBot="1">
      <c r="A38" s="120"/>
      <c r="B38" s="586" t="s">
        <v>90</v>
      </c>
      <c r="C38" s="585"/>
      <c r="D38" s="574">
        <f>+D27+D36</f>
        <v>2177652705.713306</v>
      </c>
      <c r="E38" s="574">
        <f>+E27+E36</f>
        <v>2696476071.1056805</v>
      </c>
      <c r="G38" s="594">
        <v>594294727.60762548</v>
      </c>
      <c r="H38" s="90">
        <v>0.22039681122181701</v>
      </c>
    </row>
    <row r="39" spans="1:8" s="119" customFormat="1" ht="12.6" thickTop="1">
      <c r="A39" s="120"/>
      <c r="G39" s="72"/>
      <c r="H39" s="72"/>
    </row>
    <row r="40" spans="1:8" s="119" customFormat="1" ht="12">
      <c r="A40" s="120"/>
      <c r="G40" s="72"/>
      <c r="H40" s="72"/>
    </row>
    <row r="41" spans="1:8" s="119" customFormat="1" ht="12" hidden="1">
      <c r="A41" s="120"/>
      <c r="G41" s="72"/>
      <c r="H41" s="72"/>
    </row>
    <row r="42" spans="1:8" s="119" customFormat="1" ht="12" hidden="1">
      <c r="A42" s="120"/>
      <c r="G42" s="72"/>
      <c r="H42" s="72"/>
    </row>
    <row r="43" spans="1:8" s="119" customFormat="1" ht="12" hidden="1">
      <c r="A43" s="120"/>
      <c r="G43" s="72"/>
      <c r="H43" s="72"/>
    </row>
    <row r="44" spans="1:8" s="119" customFormat="1" ht="12" hidden="1">
      <c r="A44" s="120"/>
      <c r="G44" s="72"/>
      <c r="H44" s="72"/>
    </row>
    <row r="45" spans="1:8" s="119" customFormat="1" ht="12" hidden="1">
      <c r="A45" s="120"/>
      <c r="G45" s="72"/>
      <c r="H45" s="72"/>
    </row>
    <row r="46" spans="1:8" s="119" customFormat="1" ht="12" hidden="1">
      <c r="A46" s="120"/>
      <c r="G46" s="72"/>
      <c r="H46" s="72"/>
    </row>
    <row r="47" spans="1:8" s="119" customFormat="1" ht="12" hidden="1">
      <c r="A47" s="120"/>
      <c r="G47" s="72"/>
      <c r="H47" s="72"/>
    </row>
    <row r="48" spans="1:8" s="119" customFormat="1" ht="12" hidden="1">
      <c r="A48" s="120"/>
      <c r="G48" s="72"/>
      <c r="H48" s="72"/>
    </row>
    <row r="49" spans="1:8" s="119" customFormat="1" ht="12" hidden="1">
      <c r="A49" s="120"/>
      <c r="G49" s="72"/>
      <c r="H49" s="72"/>
    </row>
    <row r="50" spans="1:8" s="119" customFormat="1" ht="12" hidden="1">
      <c r="A50" s="120"/>
      <c r="G50" s="72"/>
      <c r="H50" s="72"/>
    </row>
    <row r="51" spans="1:8" s="119" customFormat="1" ht="12" hidden="1">
      <c r="A51" s="120"/>
      <c r="G51" s="72"/>
      <c r="H51" s="72"/>
    </row>
    <row r="52" spans="1:8" s="119" customFormat="1" ht="12" hidden="1">
      <c r="A52" s="120"/>
      <c r="G52" s="72"/>
      <c r="H52" s="72"/>
    </row>
    <row r="53" spans="1:8" s="119" customFormat="1" ht="12" hidden="1">
      <c r="A53" s="120"/>
      <c r="G53" s="72"/>
      <c r="H53" s="72"/>
    </row>
    <row r="54" spans="1:8" s="119" customFormat="1" ht="12" hidden="1">
      <c r="A54" s="120"/>
      <c r="G54" s="72"/>
      <c r="H54" s="72"/>
    </row>
    <row r="55" spans="1:8" s="119" customFormat="1" ht="12" hidden="1">
      <c r="A55" s="120"/>
      <c r="G55" s="72"/>
      <c r="H55" s="72"/>
    </row>
    <row r="56" spans="1:8" s="119" customFormat="1" ht="12" hidden="1">
      <c r="A56" s="120"/>
      <c r="G56" s="72"/>
      <c r="H56" s="72"/>
    </row>
    <row r="57" spans="1:8" s="119" customFormat="1" ht="12" hidden="1">
      <c r="A57" s="120"/>
      <c r="G57" s="72"/>
      <c r="H57" s="72"/>
    </row>
    <row r="58" spans="1:8" s="119" customFormat="1" ht="12" hidden="1">
      <c r="A58" s="120"/>
      <c r="G58" s="72"/>
      <c r="H58" s="72"/>
    </row>
    <row r="59" spans="1:8" s="119" customFormat="1" ht="12" hidden="1">
      <c r="A59" s="120"/>
      <c r="G59" s="72"/>
      <c r="H59" s="72"/>
    </row>
    <row r="60" spans="1:8" s="119" customFormat="1" ht="12" hidden="1">
      <c r="A60" s="120"/>
      <c r="G60" s="72"/>
      <c r="H60" s="72"/>
    </row>
    <row r="61" spans="1:8" s="119" customFormat="1" ht="12" hidden="1">
      <c r="A61" s="120"/>
      <c r="G61" s="72"/>
      <c r="H61" s="72"/>
    </row>
    <row r="62" spans="1:8" s="119" customFormat="1" ht="12" hidden="1">
      <c r="A62" s="120"/>
      <c r="G62" s="72"/>
      <c r="H62" s="72"/>
    </row>
    <row r="63" spans="1:8" s="119" customFormat="1" ht="12" hidden="1">
      <c r="A63" s="120"/>
      <c r="G63" s="72"/>
      <c r="H63" s="72"/>
    </row>
    <row r="64" spans="1:8" s="119" customFormat="1" ht="12" hidden="1">
      <c r="A64" s="120"/>
      <c r="G64" s="72"/>
      <c r="H64" s="72"/>
    </row>
    <row r="65" spans="1:8" s="119" customFormat="1" ht="12" hidden="1">
      <c r="A65" s="120"/>
      <c r="G65" s="72"/>
      <c r="H65" s="72"/>
    </row>
    <row r="66" spans="1:8" s="119" customFormat="1" ht="12" hidden="1">
      <c r="A66" s="120"/>
      <c r="G66" s="72"/>
      <c r="H66" s="72"/>
    </row>
  </sheetData>
  <mergeCells count="4">
    <mergeCell ref="B2:B3"/>
    <mergeCell ref="C2:C3"/>
    <mergeCell ref="G2:G3"/>
    <mergeCell ref="H2:H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4">
    <tabColor theme="9" tint="-0.249977111117893"/>
  </sheetPr>
  <dimension ref="A1:E17"/>
  <sheetViews>
    <sheetView showGridLines="0" workbookViewId="0">
      <selection activeCell="B3" sqref="B3:D16"/>
    </sheetView>
  </sheetViews>
  <sheetFormatPr defaultColWidth="0" defaultRowHeight="12" zeroHeight="1"/>
  <cols>
    <col min="1" max="1" width="8.85546875" style="72" customWidth="1"/>
    <col min="2" max="2" width="44.28515625" style="72" customWidth="1"/>
    <col min="3" max="3" width="11.28515625" style="72" customWidth="1"/>
    <col min="4" max="4" width="12.28515625" style="72" customWidth="1"/>
    <col min="5" max="5" width="8.85546875" style="72" customWidth="1"/>
    <col min="6" max="16384" width="8.85546875" style="72" hidden="1"/>
  </cols>
  <sheetData>
    <row r="1" spans="2:4"/>
    <row r="2" spans="2:4"/>
    <row r="3" spans="2:4">
      <c r="B3" s="833" t="s">
        <v>552</v>
      </c>
      <c r="C3" s="694">
        <v>45657</v>
      </c>
      <c r="D3" s="694">
        <v>45291</v>
      </c>
    </row>
    <row r="4" spans="2:4">
      <c r="B4" s="834"/>
      <c r="C4" s="356" t="s">
        <v>4</v>
      </c>
      <c r="D4" s="356" t="s">
        <v>4</v>
      </c>
    </row>
    <row r="5" spans="2:4">
      <c r="B5" s="230" t="s">
        <v>553</v>
      </c>
      <c r="C5" s="230">
        <v>-46976437</v>
      </c>
      <c r="D5" s="230">
        <v>-33466420</v>
      </c>
    </row>
    <row r="6" spans="2:4">
      <c r="B6" s="230" t="s">
        <v>554</v>
      </c>
      <c r="C6" s="230">
        <v>-26018267</v>
      </c>
      <c r="D6" s="230">
        <v>-23672852</v>
      </c>
    </row>
    <row r="7" spans="2:4">
      <c r="B7" s="230" t="s">
        <v>555</v>
      </c>
      <c r="C7" s="230">
        <v>-19659113</v>
      </c>
      <c r="D7" s="230">
        <v>-17409900</v>
      </c>
    </row>
    <row r="8" spans="2:4">
      <c r="B8" s="230" t="s">
        <v>556</v>
      </c>
      <c r="C8" s="230">
        <v>-16894009</v>
      </c>
      <c r="D8" s="230">
        <v>-14942429</v>
      </c>
    </row>
    <row r="9" spans="2:4">
      <c r="B9" s="230" t="s">
        <v>557</v>
      </c>
      <c r="C9" s="230">
        <v>-13433616</v>
      </c>
      <c r="D9" s="230">
        <v>-19363974</v>
      </c>
    </row>
    <row r="10" spans="2:4">
      <c r="B10" s="495" t="s">
        <v>558</v>
      </c>
      <c r="C10" s="495">
        <v>-12424083</v>
      </c>
      <c r="D10" s="495">
        <v>-11707037</v>
      </c>
    </row>
    <row r="11" spans="2:4" ht="13.5" customHeight="1">
      <c r="B11" s="230" t="s">
        <v>559</v>
      </c>
      <c r="C11" s="230">
        <v>-11519216</v>
      </c>
      <c r="D11" s="230">
        <v>-10933426</v>
      </c>
    </row>
    <row r="12" spans="2:4" ht="13.5" customHeight="1">
      <c r="B12" s="230" t="s">
        <v>560</v>
      </c>
      <c r="C12" s="230">
        <v>-8643380</v>
      </c>
      <c r="D12" s="230">
        <v>-7903742</v>
      </c>
    </row>
    <row r="13" spans="2:4">
      <c r="B13" s="230" t="s">
        <v>561</v>
      </c>
      <c r="C13" s="230">
        <v>-9537549</v>
      </c>
      <c r="D13" s="230">
        <v>-8916703</v>
      </c>
    </row>
    <row r="14" spans="2:4">
      <c r="B14" s="230" t="s">
        <v>327</v>
      </c>
      <c r="C14" s="230">
        <v>-1206145</v>
      </c>
      <c r="D14" s="230">
        <v>-1404253</v>
      </c>
    </row>
    <row r="15" spans="2:4" ht="12" hidden="1" customHeight="1">
      <c r="B15" s="492" t="s">
        <v>562</v>
      </c>
      <c r="C15" s="695">
        <v>0</v>
      </c>
      <c r="D15" s="695">
        <v>0</v>
      </c>
    </row>
    <row r="16" spans="2:4">
      <c r="B16" s="357" t="s">
        <v>563</v>
      </c>
      <c r="C16" s="358">
        <v>-166311815</v>
      </c>
      <c r="D16" s="358">
        <v>-149720736</v>
      </c>
    </row>
    <row r="17"/>
  </sheetData>
  <mergeCells count="1">
    <mergeCell ref="B3: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5">
    <tabColor theme="9" tint="-0.249977111117893"/>
  </sheetPr>
  <dimension ref="A1:L23"/>
  <sheetViews>
    <sheetView showGridLines="0" workbookViewId="0">
      <selection activeCell="B3" sqref="B3:D21"/>
    </sheetView>
  </sheetViews>
  <sheetFormatPr defaultColWidth="0" defaultRowHeight="12" zeroHeight="1"/>
  <cols>
    <col min="1" max="1" width="8.85546875" style="72" customWidth="1"/>
    <col min="2" max="2" width="65.140625" style="72" customWidth="1"/>
    <col min="3" max="3" width="14.140625" style="72" customWidth="1"/>
    <col min="4" max="4" width="10.5703125" style="72" customWidth="1"/>
    <col min="5" max="5" width="9.85546875" style="72" bestFit="1" customWidth="1"/>
    <col min="6" max="6" width="10.140625" style="72" customWidth="1"/>
    <col min="7" max="12" width="0" style="72" hidden="1" customWidth="1"/>
    <col min="13" max="16384" width="8.85546875" style="72" hidden="1"/>
  </cols>
  <sheetData>
    <row r="1" spans="2:4"/>
    <row r="2" spans="2:4"/>
    <row r="3" spans="2:4">
      <c r="B3" s="835" t="s">
        <v>564</v>
      </c>
      <c r="C3" s="227">
        <v>45657</v>
      </c>
      <c r="D3" s="227">
        <v>45291</v>
      </c>
    </row>
    <row r="4" spans="2:4">
      <c r="B4" s="835"/>
      <c r="C4" s="141" t="s">
        <v>4</v>
      </c>
      <c r="D4" s="140" t="s">
        <v>4</v>
      </c>
    </row>
    <row r="5" spans="2:4">
      <c r="B5" s="235" t="s">
        <v>565</v>
      </c>
      <c r="C5" s="232">
        <v>2747975</v>
      </c>
      <c r="D5" s="232">
        <v>1556300</v>
      </c>
    </row>
    <row r="6" spans="2:4">
      <c r="B6" s="235" t="s">
        <v>566</v>
      </c>
      <c r="C6" s="232">
        <v>-2745712</v>
      </c>
      <c r="D6" s="232">
        <v>-2033642</v>
      </c>
    </row>
    <row r="7" spans="2:4">
      <c r="B7" s="235" t="s">
        <v>567</v>
      </c>
      <c r="C7" s="232">
        <v>100947</v>
      </c>
      <c r="D7" s="232">
        <v>-1530580</v>
      </c>
    </row>
    <row r="8" spans="2:4">
      <c r="B8" s="235" t="s">
        <v>568</v>
      </c>
      <c r="C8" s="504">
        <v>426621</v>
      </c>
      <c r="D8" s="232">
        <v>5344467</v>
      </c>
    </row>
    <row r="9" spans="2:4">
      <c r="B9" s="233" t="s">
        <v>569</v>
      </c>
      <c r="C9" s="234">
        <v>529831</v>
      </c>
      <c r="D9" s="234">
        <v>3336545</v>
      </c>
    </row>
    <row r="10" spans="2:4">
      <c r="B10" s="235" t="s">
        <v>570</v>
      </c>
      <c r="C10" s="232">
        <v>-13877836</v>
      </c>
      <c r="D10" s="232">
        <v>-18971027</v>
      </c>
    </row>
    <row r="11" spans="2:4">
      <c r="B11" s="235" t="s">
        <v>571</v>
      </c>
      <c r="C11" s="232">
        <v>-4368806</v>
      </c>
      <c r="D11" s="232">
        <v>-5031722</v>
      </c>
    </row>
    <row r="12" spans="2:4">
      <c r="B12" s="235" t="s">
        <v>572</v>
      </c>
      <c r="C12" s="232">
        <v>-30433105</v>
      </c>
      <c r="D12" s="232">
        <v>-28070186</v>
      </c>
    </row>
    <row r="13" spans="2:4">
      <c r="B13" s="235" t="s">
        <v>573</v>
      </c>
      <c r="C13" s="232">
        <v>-318176</v>
      </c>
      <c r="D13" s="232">
        <v>-356637</v>
      </c>
    </row>
    <row r="14" spans="2:4">
      <c r="B14" s="235" t="s">
        <v>574</v>
      </c>
      <c r="C14" s="232">
        <v>-3658474</v>
      </c>
      <c r="D14" s="232">
        <v>-1365326</v>
      </c>
    </row>
    <row r="15" spans="2:4">
      <c r="B15" s="235" t="s">
        <v>575</v>
      </c>
      <c r="C15" s="232">
        <v>0</v>
      </c>
      <c r="D15" s="232">
        <v>0</v>
      </c>
    </row>
    <row r="16" spans="2:4">
      <c r="B16" s="235" t="s">
        <v>576</v>
      </c>
      <c r="C16" s="232">
        <v>-424492</v>
      </c>
      <c r="D16" s="232">
        <v>-338332</v>
      </c>
    </row>
    <row r="17" spans="2:4">
      <c r="B17" s="235" t="s">
        <v>577</v>
      </c>
      <c r="C17" s="232">
        <v>3737467</v>
      </c>
      <c r="D17" s="232">
        <v>5279316</v>
      </c>
    </row>
    <row r="18" spans="2:4">
      <c r="B18" s="233" t="s">
        <v>578</v>
      </c>
      <c r="C18" s="234">
        <v>-49343422</v>
      </c>
      <c r="D18" s="234">
        <v>-48853914</v>
      </c>
    </row>
    <row r="19" spans="2:4">
      <c r="B19" s="235" t="s">
        <v>579</v>
      </c>
      <c r="C19" s="232">
        <v>8378546</v>
      </c>
      <c r="D19" s="232">
        <v>14642658</v>
      </c>
    </row>
    <row r="20" spans="2:4">
      <c r="B20" s="235" t="s">
        <v>580</v>
      </c>
      <c r="C20" s="232">
        <v>1741460</v>
      </c>
      <c r="D20" s="232">
        <v>1306192</v>
      </c>
    </row>
    <row r="21" spans="2:4">
      <c r="B21" s="233" t="s">
        <v>109</v>
      </c>
      <c r="C21" s="234">
        <v>10120006</v>
      </c>
      <c r="D21" s="234">
        <v>15948850</v>
      </c>
    </row>
    <row r="22" spans="2:4">
      <c r="B22" s="114"/>
      <c r="C22" s="139">
        <v>0</v>
      </c>
      <c r="D22" s="139">
        <v>0</v>
      </c>
    </row>
    <row r="23" spans="2:4"/>
  </sheetData>
  <mergeCells count="1">
    <mergeCell ref="B3:B4"/>
  </mergeCells>
  <pageMargins left="0.7" right="0.7" top="0.75" bottom="0.75" header="0.3" footer="0.3"/>
  <pageSetup orientation="portrait" horizont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8"/>
  <dimension ref="B2:I164"/>
  <sheetViews>
    <sheetView showGridLines="0" topLeftCell="A77" workbookViewId="0">
      <selection activeCell="F19" sqref="F19"/>
    </sheetView>
  </sheetViews>
  <sheetFormatPr defaultColWidth="11.42578125" defaultRowHeight="14.45"/>
  <cols>
    <col min="2" max="2" width="62.5703125" style="5" customWidth="1"/>
    <col min="3" max="4" width="13.7109375" style="5" customWidth="1"/>
    <col min="5" max="9" width="13.7109375" style="5" hidden="1" customWidth="1"/>
  </cols>
  <sheetData>
    <row r="2" spans="2:2" hidden="1">
      <c r="B2" s="836" t="s">
        <v>0</v>
      </c>
    </row>
    <row r="3" spans="2:2" hidden="1">
      <c r="B3" s="837"/>
    </row>
    <row r="4" spans="2:2" hidden="1">
      <c r="B4" s="866" t="s">
        <v>5</v>
      </c>
    </row>
    <row r="5" spans="2:2" hidden="1">
      <c r="B5" s="867" t="s">
        <v>7</v>
      </c>
    </row>
    <row r="6" spans="2:2" hidden="1">
      <c r="B6" s="867" t="s">
        <v>9</v>
      </c>
    </row>
    <row r="7" spans="2:2" hidden="1">
      <c r="B7" s="867" t="s">
        <v>11</v>
      </c>
    </row>
    <row r="8" spans="2:2" hidden="1">
      <c r="B8" s="867" t="s">
        <v>581</v>
      </c>
    </row>
    <row r="9" spans="2:2" hidden="1">
      <c r="B9" s="867" t="s">
        <v>15</v>
      </c>
    </row>
    <row r="10" spans="2:2" hidden="1">
      <c r="B10" s="867" t="s">
        <v>17</v>
      </c>
    </row>
    <row r="11" spans="2:2" hidden="1">
      <c r="B11" s="867" t="s">
        <v>582</v>
      </c>
    </row>
    <row r="12" spans="2:2" hidden="1">
      <c r="B12" s="868" t="s">
        <v>583</v>
      </c>
    </row>
    <row r="13" spans="2:2" hidden="1">
      <c r="B13" s="866" t="s">
        <v>24</v>
      </c>
    </row>
    <row r="14" spans="2:2" hidden="1">
      <c r="B14" s="867" t="s">
        <v>9</v>
      </c>
    </row>
    <row r="15" spans="2:2" hidden="1">
      <c r="B15" s="867" t="s">
        <v>11</v>
      </c>
    </row>
    <row r="16" spans="2:2" hidden="1">
      <c r="B16" s="867" t="s">
        <v>28</v>
      </c>
    </row>
    <row r="17" spans="2:2" hidden="1">
      <c r="B17" s="867" t="s">
        <v>32</v>
      </c>
    </row>
    <row r="18" spans="2:2" hidden="1">
      <c r="B18" s="867" t="s">
        <v>584</v>
      </c>
    </row>
    <row r="19" spans="2:2" hidden="1">
      <c r="B19" s="867" t="s">
        <v>585</v>
      </c>
    </row>
    <row r="20" spans="2:2" hidden="1">
      <c r="B20" s="867" t="s">
        <v>38</v>
      </c>
    </row>
    <row r="21" spans="2:2" hidden="1">
      <c r="B21" s="867" t="s">
        <v>586</v>
      </c>
    </row>
    <row r="22" spans="2:2" hidden="1">
      <c r="B22" s="869" t="s">
        <v>587</v>
      </c>
    </row>
    <row r="23" spans="2:2" hidden="1">
      <c r="B23" s="867"/>
    </row>
    <row r="24" spans="2:2" ht="15" hidden="1" thickBot="1">
      <c r="B24" s="25" t="s">
        <v>588</v>
      </c>
    </row>
    <row r="25" spans="2:2" ht="15" hidden="1" thickBot="1"/>
    <row r="26" spans="2:2" hidden="1">
      <c r="B26" s="838" t="s">
        <v>589</v>
      </c>
    </row>
    <row r="27" spans="2:2" hidden="1">
      <c r="B27" s="870"/>
    </row>
    <row r="28" spans="2:2" hidden="1">
      <c r="B28" s="866" t="s">
        <v>45</v>
      </c>
    </row>
    <row r="29" spans="2:2" hidden="1">
      <c r="B29" s="867" t="s">
        <v>68</v>
      </c>
    </row>
    <row r="30" spans="2:2" hidden="1">
      <c r="B30" s="867" t="s">
        <v>49</v>
      </c>
    </row>
    <row r="31" spans="2:2" hidden="1">
      <c r="B31" s="867" t="s">
        <v>262</v>
      </c>
    </row>
    <row r="32" spans="2:2" hidden="1">
      <c r="B32" s="867" t="s">
        <v>53</v>
      </c>
    </row>
    <row r="33" spans="2:2" hidden="1">
      <c r="B33" s="867" t="s">
        <v>55</v>
      </c>
    </row>
    <row r="34" spans="2:2" hidden="1">
      <c r="B34" s="867" t="s">
        <v>590</v>
      </c>
    </row>
    <row r="35" spans="2:2" hidden="1">
      <c r="B35" s="867" t="s">
        <v>591</v>
      </c>
    </row>
    <row r="36" spans="2:2" hidden="1">
      <c r="B36" s="867" t="s">
        <v>61</v>
      </c>
    </row>
    <row r="37" spans="2:2" hidden="1">
      <c r="B37" s="871" t="s">
        <v>592</v>
      </c>
    </row>
    <row r="38" spans="2:2" hidden="1">
      <c r="B38" s="866" t="s">
        <v>66</v>
      </c>
    </row>
    <row r="39" spans="2:2" hidden="1">
      <c r="B39" s="867" t="s">
        <v>68</v>
      </c>
    </row>
    <row r="40" spans="2:2" hidden="1">
      <c r="B40" s="867" t="s">
        <v>49</v>
      </c>
    </row>
    <row r="41" spans="2:2" hidden="1">
      <c r="B41" s="867" t="s">
        <v>71</v>
      </c>
    </row>
    <row r="42" spans="2:2" hidden="1">
      <c r="B42" s="867" t="s">
        <v>55</v>
      </c>
    </row>
    <row r="43" spans="2:2" hidden="1">
      <c r="B43" s="867" t="s">
        <v>75</v>
      </c>
    </row>
    <row r="44" spans="2:2" hidden="1">
      <c r="B44" s="867" t="s">
        <v>591</v>
      </c>
    </row>
    <row r="45" spans="2:2" hidden="1">
      <c r="B45" s="867" t="s">
        <v>61</v>
      </c>
    </row>
    <row r="46" spans="2:2" hidden="1">
      <c r="B46" s="871" t="s">
        <v>593</v>
      </c>
    </row>
    <row r="47" spans="2:2" hidden="1">
      <c r="B47" s="867"/>
    </row>
    <row r="48" spans="2:2" ht="15" hidden="1" thickBot="1">
      <c r="B48" s="2" t="s">
        <v>594</v>
      </c>
    </row>
    <row r="50" spans="2:9" hidden="1">
      <c r="B50" s="26" t="s">
        <v>595</v>
      </c>
      <c r="C50" s="27"/>
    </row>
    <row r="51" spans="2:9" hidden="1">
      <c r="B51" s="867" t="s">
        <v>596</v>
      </c>
      <c r="C51" s="872"/>
    </row>
    <row r="52" spans="2:9" hidden="1">
      <c r="B52" s="867" t="s">
        <v>85</v>
      </c>
      <c r="C52" s="872"/>
    </row>
    <row r="53" spans="2:9" ht="15" hidden="1" thickBot="1">
      <c r="B53" s="28" t="s">
        <v>87</v>
      </c>
      <c r="C53" s="873"/>
    </row>
    <row r="54" spans="2:9" ht="15" hidden="1" thickBot="1">
      <c r="B54" s="29" t="s">
        <v>597</v>
      </c>
      <c r="C54" s="30"/>
    </row>
    <row r="55" spans="2:9" hidden="1">
      <c r="B55" s="31" t="s">
        <v>89</v>
      </c>
      <c r="C55" s="32"/>
    </row>
    <row r="56" spans="2:9" hidden="1">
      <c r="B56" s="867"/>
      <c r="C56" s="874"/>
    </row>
    <row r="57" spans="2:9" ht="15" hidden="1" thickBot="1">
      <c r="B57" s="3" t="s">
        <v>90</v>
      </c>
      <c r="C57" s="875"/>
    </row>
    <row r="58" spans="2:9">
      <c r="F58" s="24"/>
    </row>
    <row r="59" spans="2:9" ht="15" thickBot="1">
      <c r="F59" s="24"/>
    </row>
    <row r="60" spans="2:9" ht="27.6">
      <c r="B60" s="836"/>
      <c r="C60" s="1">
        <v>44651</v>
      </c>
      <c r="D60" s="33">
        <v>44286</v>
      </c>
      <c r="E60" s="33" t="s">
        <v>598</v>
      </c>
      <c r="F60" s="34" t="s">
        <v>599</v>
      </c>
      <c r="G60" s="35"/>
      <c r="H60" s="1">
        <v>44377</v>
      </c>
      <c r="I60" s="33">
        <v>44012</v>
      </c>
    </row>
    <row r="61" spans="2:9">
      <c r="B61" s="837"/>
      <c r="C61" s="23" t="s">
        <v>4</v>
      </c>
      <c r="D61" s="37" t="s">
        <v>4</v>
      </c>
      <c r="E61" s="37" t="s">
        <v>4</v>
      </c>
      <c r="F61" s="38" t="s">
        <v>4</v>
      </c>
      <c r="G61" s="35"/>
      <c r="H61" s="58" t="s">
        <v>4</v>
      </c>
      <c r="I61" s="37" t="s">
        <v>4</v>
      </c>
    </row>
    <row r="62" spans="2:9">
      <c r="B62" s="876" t="s">
        <v>600</v>
      </c>
      <c r="C62" s="877">
        <f>+C84</f>
        <v>0</v>
      </c>
      <c r="D62" s="877">
        <f>+D84</f>
        <v>0</v>
      </c>
      <c r="E62" s="877">
        <f>+C62-H62</f>
        <v>0</v>
      </c>
      <c r="F62" s="877">
        <f>+D62-I62</f>
        <v>-5901815</v>
      </c>
      <c r="H62" s="878">
        <v>0</v>
      </c>
      <c r="I62" s="877">
        <v>5901815</v>
      </c>
    </row>
    <row r="63" spans="2:9">
      <c r="B63" s="876" t="s">
        <v>601</v>
      </c>
      <c r="C63" s="877">
        <f>+C85</f>
        <v>0</v>
      </c>
      <c r="D63" s="877">
        <f>+D85</f>
        <v>0</v>
      </c>
      <c r="E63" s="877">
        <f>+E85</f>
        <v>0</v>
      </c>
      <c r="F63" s="877">
        <f>+D63-I63</f>
        <v>1453826</v>
      </c>
      <c r="H63" s="878">
        <v>0</v>
      </c>
      <c r="I63" s="877">
        <v>-1453826</v>
      </c>
    </row>
    <row r="64" spans="2:9">
      <c r="B64" s="879" t="s">
        <v>602</v>
      </c>
      <c r="C64" s="880">
        <f>+C62+C63</f>
        <v>0</v>
      </c>
      <c r="D64" s="880">
        <f>+D62+D63</f>
        <v>0</v>
      </c>
      <c r="E64" s="880">
        <f>+E62+E63</f>
        <v>0</v>
      </c>
      <c r="F64" s="881">
        <f>+F62+F63</f>
        <v>-4447989</v>
      </c>
      <c r="H64" s="880">
        <f>+H62+H63</f>
        <v>0</v>
      </c>
      <c r="I64" s="880">
        <f>+I62+I63</f>
        <v>4447989</v>
      </c>
    </row>
    <row r="65" spans="2:9">
      <c r="B65" s="876" t="s">
        <v>603</v>
      </c>
      <c r="C65" s="874"/>
      <c r="D65" s="877"/>
      <c r="E65" s="877"/>
      <c r="F65" s="39"/>
      <c r="H65" s="878"/>
      <c r="I65" s="877"/>
    </row>
    <row r="66" spans="2:9">
      <c r="B66" s="876" t="s">
        <v>601</v>
      </c>
      <c r="C66" s="874"/>
      <c r="D66" s="877"/>
      <c r="E66" s="877"/>
      <c r="F66" s="39"/>
      <c r="H66" s="878"/>
      <c r="I66" s="877"/>
    </row>
    <row r="67" spans="2:9">
      <c r="B67" s="879" t="s">
        <v>604</v>
      </c>
      <c r="C67" s="880"/>
      <c r="D67" s="880">
        <f>SUM(D65:D66)</f>
        <v>0</v>
      </c>
      <c r="E67" s="880"/>
      <c r="F67" s="881"/>
      <c r="H67" s="880"/>
      <c r="I67" s="880"/>
    </row>
    <row r="68" spans="2:9" ht="15" thickBot="1">
      <c r="B68" s="57" t="s">
        <v>125</v>
      </c>
      <c r="C68" s="882">
        <f>+SUM(C62:C63)</f>
        <v>0</v>
      </c>
      <c r="D68" s="882">
        <f>+D64+D67</f>
        <v>0</v>
      </c>
      <c r="E68" s="882">
        <f>+SUM(E62:E63)</f>
        <v>0</v>
      </c>
      <c r="F68" s="40">
        <f>+F62+F63</f>
        <v>-4447989</v>
      </c>
      <c r="H68" s="883">
        <f>+SUM(H62:H63)</f>
        <v>0</v>
      </c>
      <c r="I68" s="4">
        <f>+SUM(I62:I63)</f>
        <v>4447989</v>
      </c>
    </row>
    <row r="69" spans="2:9">
      <c r="B69" s="6" t="s">
        <v>605</v>
      </c>
      <c r="C69" s="7">
        <f>+C68-Resultado!D21</f>
        <v>0</v>
      </c>
      <c r="D69" s="7">
        <f>+D68-Resultado!E21</f>
        <v>0</v>
      </c>
      <c r="E69" s="7" t="e">
        <f>+E68-Resultado!#REF!</f>
        <v>#REF!</v>
      </c>
      <c r="F69" s="7" t="e">
        <f>+F68-Resultado!#REF!</f>
        <v>#REF!</v>
      </c>
    </row>
    <row r="70" spans="2:9" ht="15" thickBot="1">
      <c r="F70" s="24"/>
    </row>
    <row r="71" spans="2:9" ht="27.6">
      <c r="B71" s="839" t="s">
        <v>91</v>
      </c>
      <c r="C71" s="59">
        <f>+C60</f>
        <v>44651</v>
      </c>
      <c r="D71" s="59">
        <f>+D60</f>
        <v>44286</v>
      </c>
      <c r="E71" s="33" t="str">
        <f>+E60</f>
        <v>01-07-2021
30-09-2021</v>
      </c>
      <c r="F71" s="34" t="str">
        <f>+F60</f>
        <v>01-07-2020
30-09-2020</v>
      </c>
      <c r="H71" s="36">
        <f>+H60</f>
        <v>44377</v>
      </c>
      <c r="I71" s="34">
        <f>+I60</f>
        <v>44012</v>
      </c>
    </row>
    <row r="72" spans="2:9">
      <c r="B72" s="840"/>
      <c r="C72" s="60" t="s">
        <v>4</v>
      </c>
      <c r="D72" s="60" t="s">
        <v>4</v>
      </c>
      <c r="E72" s="37" t="s">
        <v>4</v>
      </c>
      <c r="F72" s="38" t="s">
        <v>4</v>
      </c>
      <c r="H72" s="41" t="s">
        <v>4</v>
      </c>
      <c r="I72" s="42" t="s">
        <v>4</v>
      </c>
    </row>
    <row r="73" spans="2:9">
      <c r="B73" s="884" t="s">
        <v>93</v>
      </c>
      <c r="C73" s="885">
        <v>0</v>
      </c>
      <c r="D73" s="886"/>
      <c r="E73" s="877">
        <f>+C73-H73</f>
        <v>0</v>
      </c>
      <c r="F73" s="39">
        <f>+D73-I73</f>
        <v>-32884568</v>
      </c>
      <c r="H73" s="887">
        <v>0</v>
      </c>
      <c r="I73" s="39">
        <v>32884568</v>
      </c>
    </row>
    <row r="74" spans="2:9">
      <c r="B74" s="884" t="s">
        <v>95</v>
      </c>
      <c r="C74" s="885">
        <v>0</v>
      </c>
      <c r="D74" s="886"/>
      <c r="E74" s="877">
        <f t="shared" ref="E74:F78" si="0">+C74-H74</f>
        <v>0</v>
      </c>
      <c r="F74" s="39">
        <f t="shared" si="0"/>
        <v>4773441</v>
      </c>
      <c r="H74" s="887">
        <v>0</v>
      </c>
      <c r="I74" s="39">
        <v>-4773441</v>
      </c>
    </row>
    <row r="75" spans="2:9">
      <c r="B75" s="884" t="s">
        <v>97</v>
      </c>
      <c r="C75" s="885">
        <v>0</v>
      </c>
      <c r="D75" s="886"/>
      <c r="E75" s="877">
        <f t="shared" si="0"/>
        <v>0</v>
      </c>
      <c r="F75" s="39">
        <f t="shared" si="0"/>
        <v>5104389</v>
      </c>
      <c r="H75" s="887">
        <v>0</v>
      </c>
      <c r="I75" s="39">
        <v>-5104389</v>
      </c>
    </row>
    <row r="76" spans="2:9">
      <c r="B76" s="884" t="s">
        <v>606</v>
      </c>
      <c r="C76" s="885">
        <v>0</v>
      </c>
      <c r="D76" s="886"/>
      <c r="E76" s="877">
        <f t="shared" si="0"/>
        <v>0</v>
      </c>
      <c r="F76" s="39">
        <f t="shared" si="0"/>
        <v>5916663</v>
      </c>
      <c r="H76" s="887">
        <v>0</v>
      </c>
      <c r="I76" s="39">
        <v>-5916663</v>
      </c>
    </row>
    <row r="77" spans="2:9">
      <c r="B77" s="884" t="s">
        <v>103</v>
      </c>
      <c r="C77" s="885">
        <v>0</v>
      </c>
      <c r="D77" s="886"/>
      <c r="E77" s="877">
        <f t="shared" si="0"/>
        <v>0</v>
      </c>
      <c r="F77" s="39">
        <f t="shared" si="0"/>
        <v>9193849</v>
      </c>
      <c r="H77" s="887">
        <v>0</v>
      </c>
      <c r="I77" s="39">
        <v>-9193849</v>
      </c>
    </row>
    <row r="78" spans="2:9">
      <c r="B78" s="884" t="s">
        <v>607</v>
      </c>
      <c r="C78" s="885">
        <v>0</v>
      </c>
      <c r="D78" s="886"/>
      <c r="E78" s="877">
        <f t="shared" si="0"/>
        <v>0</v>
      </c>
      <c r="F78" s="39">
        <f t="shared" si="0"/>
        <v>-572453</v>
      </c>
      <c r="H78" s="887">
        <v>0</v>
      </c>
      <c r="I78" s="39">
        <v>572453</v>
      </c>
    </row>
    <row r="79" spans="2:9">
      <c r="B79" s="888" t="s">
        <v>608</v>
      </c>
      <c r="C79" s="889">
        <f>+SUM(C73:C78)</f>
        <v>0</v>
      </c>
      <c r="D79" s="889">
        <f>+SUM(D73:D78)</f>
        <v>0</v>
      </c>
      <c r="E79" s="880">
        <f>+SUM(E73:E78)</f>
        <v>0</v>
      </c>
      <c r="F79" s="890">
        <f>+SUM(F73:F78)</f>
        <v>-8468679</v>
      </c>
      <c r="H79" s="879">
        <v>0</v>
      </c>
      <c r="I79" s="890">
        <f>+SUM(I73:I78)</f>
        <v>8468679</v>
      </c>
    </row>
    <row r="80" spans="2:9">
      <c r="B80" s="884" t="s">
        <v>109</v>
      </c>
      <c r="C80" s="885">
        <v>0</v>
      </c>
      <c r="D80" s="886"/>
      <c r="E80" s="877">
        <f t="shared" ref="E80:F83" si="1">+C80-H80</f>
        <v>0</v>
      </c>
      <c r="F80" s="39">
        <f t="shared" si="1"/>
        <v>-162213</v>
      </c>
      <c r="H80" s="887">
        <v>0</v>
      </c>
      <c r="I80" s="39">
        <v>162213</v>
      </c>
    </row>
    <row r="81" spans="2:9">
      <c r="B81" s="884" t="s">
        <v>578</v>
      </c>
      <c r="C81" s="885">
        <v>0</v>
      </c>
      <c r="D81" s="886"/>
      <c r="E81" s="877">
        <f t="shared" si="1"/>
        <v>0</v>
      </c>
      <c r="F81" s="39">
        <f t="shared" si="1"/>
        <v>1651121</v>
      </c>
      <c r="H81" s="887">
        <v>0</v>
      </c>
      <c r="I81" s="39">
        <v>-1651121</v>
      </c>
    </row>
    <row r="82" spans="2:9">
      <c r="B82" s="884" t="s">
        <v>115</v>
      </c>
      <c r="C82" s="885">
        <v>0</v>
      </c>
      <c r="D82" s="886"/>
      <c r="E82" s="877">
        <f t="shared" si="1"/>
        <v>0</v>
      </c>
      <c r="F82" s="39">
        <f t="shared" si="1"/>
        <v>0</v>
      </c>
      <c r="H82" s="887"/>
      <c r="I82" s="39">
        <v>0</v>
      </c>
    </row>
    <row r="83" spans="2:9">
      <c r="B83" s="884" t="s">
        <v>609</v>
      </c>
      <c r="C83" s="885">
        <v>0</v>
      </c>
      <c r="D83" s="886"/>
      <c r="E83" s="877">
        <f t="shared" si="1"/>
        <v>0</v>
      </c>
      <c r="F83" s="39">
        <f t="shared" si="1"/>
        <v>1077956</v>
      </c>
      <c r="H83" s="887">
        <v>0</v>
      </c>
      <c r="I83" s="39">
        <v>-1077956</v>
      </c>
    </row>
    <row r="84" spans="2:9">
      <c r="B84" s="891" t="s">
        <v>610</v>
      </c>
      <c r="C84" s="889">
        <f>+SUM(C79:C83)</f>
        <v>0</v>
      </c>
      <c r="D84" s="889">
        <f>+SUM(D79:D83)</f>
        <v>0</v>
      </c>
      <c r="E84" s="880">
        <f>+SUM(E79:E83)</f>
        <v>0</v>
      </c>
      <c r="F84" s="43">
        <f>+SUM(F79:F83)</f>
        <v>-5901815</v>
      </c>
      <c r="H84" s="892">
        <v>0</v>
      </c>
      <c r="I84" s="43">
        <f>+SUM(I79:I83)</f>
        <v>5901815</v>
      </c>
    </row>
    <row r="85" spans="2:9">
      <c r="B85" s="884" t="s">
        <v>601</v>
      </c>
      <c r="C85" s="885">
        <v>0</v>
      </c>
      <c r="D85" s="886"/>
      <c r="E85" s="877">
        <f>+C85-H85</f>
        <v>0</v>
      </c>
      <c r="F85" s="39">
        <f>+D85-I85</f>
        <v>1453826</v>
      </c>
      <c r="H85" s="887">
        <v>0</v>
      </c>
      <c r="I85" s="39">
        <v>-1453826</v>
      </c>
    </row>
    <row r="86" spans="2:9" ht="15" thickBot="1">
      <c r="B86" s="61" t="s">
        <v>125</v>
      </c>
      <c r="C86" s="893">
        <f>+C84+C85</f>
        <v>0</v>
      </c>
      <c r="D86" s="893">
        <f>+D84+D85</f>
        <v>0</v>
      </c>
      <c r="E86" s="875">
        <f>+E84+E85</f>
        <v>0</v>
      </c>
      <c r="F86" s="40">
        <f>+SUM(F84:F85)</f>
        <v>-4447989</v>
      </c>
      <c r="H86" s="4">
        <v>0</v>
      </c>
      <c r="I86" s="40">
        <v>1359138</v>
      </c>
    </row>
    <row r="87" spans="2:9" hidden="1">
      <c r="B87" s="62" t="s">
        <v>611</v>
      </c>
      <c r="C87" s="63"/>
      <c r="D87" s="64"/>
      <c r="E87" s="44"/>
      <c r="F87" s="44"/>
    </row>
    <row r="88" spans="2:9" hidden="1">
      <c r="B88" s="894" t="s">
        <v>612</v>
      </c>
      <c r="C88" s="895"/>
      <c r="D88" s="896"/>
      <c r="E88" s="897"/>
      <c r="F88" s="897"/>
    </row>
    <row r="89" spans="2:9" hidden="1">
      <c r="B89" s="884" t="s">
        <v>613</v>
      </c>
      <c r="C89" s="885"/>
      <c r="D89" s="886"/>
      <c r="E89" s="877"/>
      <c r="F89" s="877"/>
    </row>
    <row r="90" spans="2:9" hidden="1">
      <c r="B90" s="898" t="s">
        <v>614</v>
      </c>
      <c r="C90" s="899"/>
      <c r="D90" s="900"/>
      <c r="E90" s="901"/>
      <c r="F90" s="901"/>
    </row>
    <row r="91" spans="2:9" ht="15" hidden="1" thickBot="1">
      <c r="B91" s="8"/>
      <c r="C91" s="65"/>
      <c r="D91" s="66"/>
      <c r="E91" s="46"/>
      <c r="F91" s="46"/>
    </row>
    <row r="92" spans="2:9" ht="24.6" thickBot="1">
      <c r="B92" s="67" t="s">
        <v>615</v>
      </c>
      <c r="C92" s="68">
        <v>0</v>
      </c>
      <c r="D92" s="69"/>
      <c r="E92" s="47">
        <f>+C92-H92</f>
        <v>0</v>
      </c>
      <c r="F92" s="48">
        <f>+D92-I92</f>
        <v>-1827527</v>
      </c>
      <c r="H92" s="49">
        <v>0</v>
      </c>
      <c r="I92" s="48">
        <v>1827527</v>
      </c>
    </row>
    <row r="93" spans="2:9">
      <c r="B93" s="50"/>
      <c r="C93" s="45"/>
      <c r="D93" s="46"/>
      <c r="E93" s="46"/>
      <c r="F93" s="46"/>
    </row>
    <row r="94" spans="2:9" ht="15" thickBot="1"/>
    <row r="95" spans="2:9">
      <c r="B95" s="841" t="s">
        <v>616</v>
      </c>
      <c r="C95" s="1">
        <f>+C71</f>
        <v>44651</v>
      </c>
      <c r="D95" s="1">
        <f>+D71</f>
        <v>44286</v>
      </c>
    </row>
    <row r="96" spans="2:9">
      <c r="B96" s="902"/>
      <c r="C96" s="23" t="s">
        <v>4</v>
      </c>
      <c r="D96" s="51" t="s">
        <v>4</v>
      </c>
    </row>
    <row r="97" spans="2:4">
      <c r="B97" s="903" t="s">
        <v>159</v>
      </c>
      <c r="C97" s="904">
        <v>0</v>
      </c>
      <c r="D97" s="905"/>
    </row>
    <row r="98" spans="2:4" ht="27.6" hidden="1">
      <c r="B98" s="903" t="s">
        <v>160</v>
      </c>
      <c r="C98" s="904"/>
      <c r="D98" s="905"/>
    </row>
    <row r="99" spans="2:4" ht="27.6" hidden="1">
      <c r="B99" s="903" t="s">
        <v>161</v>
      </c>
      <c r="C99" s="904"/>
      <c r="D99" s="905"/>
    </row>
    <row r="100" spans="2:4" ht="27.6">
      <c r="B100" s="903" t="s">
        <v>162</v>
      </c>
      <c r="C100" s="904">
        <v>0</v>
      </c>
      <c r="D100" s="905"/>
    </row>
    <row r="101" spans="2:4" hidden="1">
      <c r="B101" s="903" t="s">
        <v>163</v>
      </c>
      <c r="C101" s="904"/>
      <c r="D101" s="905"/>
    </row>
    <row r="102" spans="2:4">
      <c r="B102" s="906" t="s">
        <v>617</v>
      </c>
      <c r="C102" s="907">
        <f>+SUM(C97:C100)</f>
        <v>0</v>
      </c>
      <c r="D102" s="908">
        <f>+SUM(D97:D101)</f>
        <v>0</v>
      </c>
    </row>
    <row r="103" spans="2:4">
      <c r="B103" s="903" t="s">
        <v>165</v>
      </c>
      <c r="C103" s="904">
        <v>0</v>
      </c>
      <c r="D103" s="905"/>
    </row>
    <row r="104" spans="2:4" ht="27.6" hidden="1">
      <c r="B104" s="903" t="s">
        <v>166</v>
      </c>
      <c r="C104" s="904"/>
      <c r="D104" s="905"/>
    </row>
    <row r="105" spans="2:4">
      <c r="B105" s="903" t="s">
        <v>167</v>
      </c>
      <c r="C105" s="904">
        <v>0</v>
      </c>
      <c r="D105" s="905"/>
    </row>
    <row r="106" spans="2:4" ht="27.6" hidden="1">
      <c r="B106" s="903" t="s">
        <v>168</v>
      </c>
      <c r="C106" s="904">
        <v>0</v>
      </c>
      <c r="D106" s="905"/>
    </row>
    <row r="107" spans="2:4">
      <c r="B107" s="903" t="s">
        <v>169</v>
      </c>
      <c r="C107" s="904">
        <v>0</v>
      </c>
      <c r="D107" s="905"/>
    </row>
    <row r="108" spans="2:4">
      <c r="B108" s="906" t="s">
        <v>170</v>
      </c>
      <c r="C108" s="907">
        <f>+SUM(C103:C107)</f>
        <v>0</v>
      </c>
      <c r="D108" s="908">
        <f>+SUM(D103:D107)</f>
        <v>0</v>
      </c>
    </row>
    <row r="109" spans="2:4" hidden="1">
      <c r="B109" s="903" t="s">
        <v>171</v>
      </c>
      <c r="C109" s="904"/>
      <c r="D109" s="905"/>
    </row>
    <row r="110" spans="2:4" hidden="1">
      <c r="B110" s="903" t="s">
        <v>172</v>
      </c>
      <c r="C110" s="904"/>
      <c r="D110" s="905"/>
    </row>
    <row r="111" spans="2:4" hidden="1">
      <c r="B111" s="903" t="s">
        <v>173</v>
      </c>
      <c r="C111" s="904"/>
      <c r="D111" s="905"/>
    </row>
    <row r="112" spans="2:4" hidden="1">
      <c r="B112" s="903" t="s">
        <v>174</v>
      </c>
      <c r="C112" s="904"/>
      <c r="D112" s="905"/>
    </row>
    <row r="113" spans="2:4">
      <c r="B113" s="903" t="s">
        <v>618</v>
      </c>
      <c r="C113" s="904">
        <v>0</v>
      </c>
      <c r="D113" s="905"/>
    </row>
    <row r="114" spans="2:4" hidden="1">
      <c r="B114" s="903" t="s">
        <v>176</v>
      </c>
      <c r="C114" s="904"/>
      <c r="D114" s="905"/>
    </row>
    <row r="115" spans="2:4">
      <c r="B115" s="906" t="s">
        <v>619</v>
      </c>
      <c r="C115" s="907">
        <v>0</v>
      </c>
      <c r="D115" s="908">
        <f>+SUM(D109:D114)</f>
        <v>0</v>
      </c>
    </row>
    <row r="116" spans="2:4" ht="27.6">
      <c r="B116" s="909" t="s">
        <v>178</v>
      </c>
      <c r="C116" s="910">
        <f>+SUM(C97:C107)</f>
        <v>0</v>
      </c>
      <c r="D116" s="52">
        <f>+D102+D108+D115</f>
        <v>0</v>
      </c>
    </row>
    <row r="117" spans="2:4" ht="27.6" hidden="1">
      <c r="B117" s="903" t="s">
        <v>179</v>
      </c>
      <c r="C117" s="904"/>
      <c r="D117" s="53"/>
    </row>
    <row r="118" spans="2:4" ht="27.6" hidden="1">
      <c r="B118" s="903" t="s">
        <v>180</v>
      </c>
      <c r="C118" s="904"/>
      <c r="D118" s="53"/>
    </row>
    <row r="119" spans="2:4" hidden="1">
      <c r="B119" s="903" t="s">
        <v>181</v>
      </c>
      <c r="C119" s="904"/>
      <c r="D119" s="53"/>
    </row>
    <row r="120" spans="2:4" ht="27.6" hidden="1">
      <c r="B120" s="903" t="s">
        <v>182</v>
      </c>
      <c r="C120" s="904"/>
      <c r="D120" s="53"/>
    </row>
    <row r="121" spans="2:4" ht="27.6" hidden="1">
      <c r="B121" s="903" t="s">
        <v>183</v>
      </c>
      <c r="C121" s="904"/>
      <c r="D121" s="53"/>
    </row>
    <row r="122" spans="2:4" hidden="1">
      <c r="B122" s="903" t="s">
        <v>184</v>
      </c>
      <c r="C122" s="904"/>
      <c r="D122" s="53"/>
    </row>
    <row r="123" spans="2:4" hidden="1">
      <c r="B123" s="903" t="s">
        <v>185</v>
      </c>
      <c r="C123" s="904"/>
      <c r="D123" s="53"/>
    </row>
    <row r="124" spans="2:4" hidden="1">
      <c r="B124" s="903" t="s">
        <v>186</v>
      </c>
      <c r="C124" s="904"/>
      <c r="D124" s="53"/>
    </row>
    <row r="125" spans="2:4" hidden="1">
      <c r="B125" s="903" t="s">
        <v>620</v>
      </c>
      <c r="C125" s="904"/>
      <c r="D125" s="53"/>
    </row>
    <row r="126" spans="2:4">
      <c r="B126" s="903" t="s">
        <v>188</v>
      </c>
      <c r="C126" s="904">
        <v>0</v>
      </c>
      <c r="D126" s="53"/>
    </row>
    <row r="127" spans="2:4" hidden="1">
      <c r="B127" s="903" t="s">
        <v>189</v>
      </c>
      <c r="C127" s="904"/>
      <c r="D127" s="53"/>
    </row>
    <row r="128" spans="2:4" hidden="1">
      <c r="B128" s="903" t="s">
        <v>190</v>
      </c>
      <c r="C128" s="904"/>
      <c r="D128" s="53"/>
    </row>
    <row r="129" spans="2:4" hidden="1">
      <c r="B129" s="903" t="s">
        <v>191</v>
      </c>
      <c r="C129" s="904"/>
      <c r="D129" s="53"/>
    </row>
    <row r="130" spans="2:4" hidden="1">
      <c r="B130" s="903" t="s">
        <v>192</v>
      </c>
      <c r="C130" s="904"/>
      <c r="D130" s="53"/>
    </row>
    <row r="131" spans="2:4" hidden="1">
      <c r="B131" s="903" t="s">
        <v>193</v>
      </c>
      <c r="C131" s="904"/>
      <c r="D131" s="53"/>
    </row>
    <row r="132" spans="2:4" hidden="1">
      <c r="B132" s="903" t="s">
        <v>194</v>
      </c>
      <c r="C132" s="904"/>
      <c r="D132" s="53"/>
    </row>
    <row r="133" spans="2:4" ht="27.6" hidden="1">
      <c r="B133" s="903" t="s">
        <v>195</v>
      </c>
      <c r="C133" s="904"/>
      <c r="D133" s="53"/>
    </row>
    <row r="134" spans="2:4" ht="27.6" hidden="1">
      <c r="B134" s="903" t="s">
        <v>196</v>
      </c>
      <c r="C134" s="904"/>
      <c r="D134" s="53"/>
    </row>
    <row r="135" spans="2:4" ht="27.6" hidden="1">
      <c r="B135" s="903" t="s">
        <v>197</v>
      </c>
      <c r="C135" s="904"/>
      <c r="D135" s="53"/>
    </row>
    <row r="136" spans="2:4" hidden="1">
      <c r="B136" s="903" t="s">
        <v>198</v>
      </c>
      <c r="C136" s="904"/>
      <c r="D136" s="53"/>
    </row>
    <row r="137" spans="2:4" hidden="1">
      <c r="B137" s="903" t="s">
        <v>172</v>
      </c>
      <c r="C137" s="904"/>
      <c r="D137" s="53"/>
    </row>
    <row r="138" spans="2:4" hidden="1">
      <c r="B138" s="903" t="s">
        <v>174</v>
      </c>
      <c r="C138" s="904"/>
      <c r="D138" s="53"/>
    </row>
    <row r="139" spans="2:4" hidden="1">
      <c r="B139" s="903" t="s">
        <v>199</v>
      </c>
      <c r="C139" s="904"/>
      <c r="D139" s="53"/>
    </row>
    <row r="140" spans="2:4" hidden="1">
      <c r="B140" s="903" t="s">
        <v>176</v>
      </c>
      <c r="C140" s="904"/>
      <c r="D140" s="53"/>
    </row>
    <row r="141" spans="2:4" ht="27.6">
      <c r="B141" s="909" t="s">
        <v>200</v>
      </c>
      <c r="C141" s="910">
        <f>+SUM(C126)</f>
        <v>0</v>
      </c>
      <c r="D141" s="52">
        <f>+SUM(D126)</f>
        <v>0</v>
      </c>
    </row>
    <row r="142" spans="2:4" hidden="1">
      <c r="B142" s="903" t="s">
        <v>201</v>
      </c>
      <c r="C142" s="904"/>
      <c r="D142" s="53"/>
    </row>
    <row r="143" spans="2:4" hidden="1">
      <c r="B143" s="903" t="s">
        <v>202</v>
      </c>
      <c r="C143" s="904"/>
      <c r="D143" s="53"/>
    </row>
    <row r="144" spans="2:4" hidden="1">
      <c r="B144" s="903" t="s">
        <v>203</v>
      </c>
      <c r="C144" s="904"/>
      <c r="D144" s="53"/>
    </row>
    <row r="145" spans="2:4" hidden="1">
      <c r="B145" s="903" t="s">
        <v>204</v>
      </c>
      <c r="C145" s="904"/>
      <c r="D145" s="53"/>
    </row>
    <row r="146" spans="2:4">
      <c r="B146" s="903" t="s">
        <v>621</v>
      </c>
      <c r="C146" s="904">
        <v>0</v>
      </c>
      <c r="D146" s="53"/>
    </row>
    <row r="147" spans="2:4">
      <c r="B147" s="903" t="s">
        <v>206</v>
      </c>
      <c r="C147" s="904">
        <v>0</v>
      </c>
      <c r="D147" s="53"/>
    </row>
    <row r="148" spans="2:4" ht="27.6">
      <c r="B148" s="906" t="s">
        <v>207</v>
      </c>
      <c r="C148" s="911">
        <f>+SUM(C142:C147)</f>
        <v>0</v>
      </c>
      <c r="D148" s="54">
        <f>+SUM(D142:D147)</f>
        <v>0</v>
      </c>
    </row>
    <row r="149" spans="2:4" hidden="1">
      <c r="B149" s="903" t="s">
        <v>208</v>
      </c>
      <c r="C149" s="904"/>
      <c r="D149" s="53"/>
    </row>
    <row r="150" spans="2:4">
      <c r="B150" s="903" t="s">
        <v>209</v>
      </c>
      <c r="C150" s="904">
        <v>0</v>
      </c>
      <c r="D150" s="53"/>
    </row>
    <row r="151" spans="2:4" hidden="1">
      <c r="B151" s="903" t="s">
        <v>210</v>
      </c>
      <c r="C151" s="904"/>
      <c r="D151" s="53"/>
    </row>
    <row r="152" spans="2:4" hidden="1">
      <c r="B152" s="903" t="s">
        <v>211</v>
      </c>
      <c r="C152" s="904"/>
      <c r="D152" s="53"/>
    </row>
    <row r="153" spans="2:4" hidden="1">
      <c r="B153" s="903" t="s">
        <v>193</v>
      </c>
      <c r="C153" s="904"/>
      <c r="D153" s="53"/>
    </row>
    <row r="154" spans="2:4" hidden="1">
      <c r="B154" s="903" t="s">
        <v>171</v>
      </c>
      <c r="C154" s="904"/>
      <c r="D154" s="53"/>
    </row>
    <row r="155" spans="2:4" hidden="1">
      <c r="B155" s="903" t="s">
        <v>173</v>
      </c>
      <c r="C155" s="904"/>
      <c r="D155" s="53"/>
    </row>
    <row r="156" spans="2:4" hidden="1">
      <c r="B156" s="903" t="s">
        <v>199</v>
      </c>
      <c r="C156" s="904"/>
      <c r="D156" s="53"/>
    </row>
    <row r="157" spans="2:4" hidden="1">
      <c r="B157" s="903" t="s">
        <v>176</v>
      </c>
      <c r="C157" s="904"/>
      <c r="D157" s="53"/>
    </row>
    <row r="158" spans="2:4" ht="27.6">
      <c r="B158" s="909" t="s">
        <v>622</v>
      </c>
      <c r="C158" s="910">
        <f>+SUM(C148:C150)</f>
        <v>0</v>
      </c>
      <c r="D158" s="52">
        <f>+SUM(D148:D150)</f>
        <v>0</v>
      </c>
    </row>
    <row r="159" spans="2:4" ht="28.15" thickBot="1">
      <c r="B159" s="912" t="s">
        <v>623</v>
      </c>
      <c r="C159" s="913"/>
      <c r="D159" s="55"/>
    </row>
    <row r="160" spans="2:4" ht="27.6">
      <c r="B160" s="914" t="s">
        <v>214</v>
      </c>
      <c r="C160" s="904"/>
      <c r="D160" s="53"/>
    </row>
    <row r="161" spans="2:4" ht="27.6">
      <c r="B161" s="903" t="s">
        <v>214</v>
      </c>
      <c r="C161" s="904"/>
      <c r="D161" s="53"/>
    </row>
    <row r="162" spans="2:4">
      <c r="B162" s="909" t="s">
        <v>215</v>
      </c>
      <c r="C162" s="910">
        <f>+C116+C141+C158</f>
        <v>0</v>
      </c>
      <c r="D162" s="52">
        <f>+D116+D141+D158</f>
        <v>0</v>
      </c>
    </row>
    <row r="163" spans="2:4">
      <c r="B163" s="903" t="s">
        <v>624</v>
      </c>
      <c r="C163" s="904">
        <v>0</v>
      </c>
      <c r="D163" s="53"/>
    </row>
    <row r="164" spans="2:4" ht="15" thickBot="1">
      <c r="B164" s="915" t="s">
        <v>625</v>
      </c>
      <c r="C164" s="916">
        <f>+C162+C163</f>
        <v>0</v>
      </c>
      <c r="D164" s="56">
        <f>+D162+D163</f>
        <v>0</v>
      </c>
    </row>
  </sheetData>
  <mergeCells count="5">
    <mergeCell ref="B2:B3"/>
    <mergeCell ref="B26:B27"/>
    <mergeCell ref="B60:B61"/>
    <mergeCell ref="B71:B72"/>
    <mergeCell ref="B95:B9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9">
    <tabColor theme="9" tint="-0.249977111117893"/>
  </sheetPr>
  <dimension ref="A1:H120"/>
  <sheetViews>
    <sheetView showGridLines="0" topLeftCell="A93" zoomScaleNormal="100" workbookViewId="0">
      <selection activeCell="A25" sqref="A25:XFD25"/>
    </sheetView>
  </sheetViews>
  <sheetFormatPr defaultColWidth="0" defaultRowHeight="12" zeroHeight="1"/>
  <cols>
    <col min="1" max="1" width="9.7109375" style="72" customWidth="1"/>
    <col min="2" max="2" width="81.28515625" style="72" customWidth="1"/>
    <col min="3" max="3" width="15" style="72" customWidth="1"/>
    <col min="4" max="4" width="17.7109375" style="72" customWidth="1"/>
    <col min="5" max="5" width="16.7109375" style="72" customWidth="1"/>
    <col min="6" max="6" width="15.140625" style="72" customWidth="1"/>
    <col min="7" max="7" width="2.140625" style="72" customWidth="1"/>
    <col min="8" max="8" width="11.5703125" style="72" customWidth="1"/>
    <col min="9" max="16384" width="11.5703125" style="72" hidden="1"/>
  </cols>
  <sheetData>
    <row r="1" spans="2:6"/>
    <row r="2" spans="2:6"/>
    <row r="3" spans="2:6" ht="15" customHeight="1">
      <c r="B3" s="844" t="s">
        <v>626</v>
      </c>
      <c r="C3" s="843">
        <v>45657</v>
      </c>
      <c r="D3" s="843"/>
      <c r="E3" s="843">
        <v>45291</v>
      </c>
      <c r="F3" s="843"/>
    </row>
    <row r="4" spans="2:6">
      <c r="B4" s="845"/>
      <c r="C4" s="696" t="s">
        <v>627</v>
      </c>
      <c r="D4" s="696" t="s">
        <v>628</v>
      </c>
      <c r="E4" s="696" t="s">
        <v>627</v>
      </c>
      <c r="F4" s="696" t="s">
        <v>628</v>
      </c>
    </row>
    <row r="5" spans="2:6">
      <c r="B5" s="846"/>
      <c r="C5" s="697" t="s">
        <v>4</v>
      </c>
      <c r="D5" s="696" t="s">
        <v>4</v>
      </c>
      <c r="E5" s="696" t="s">
        <v>4</v>
      </c>
      <c r="F5" s="696" t="s">
        <v>4</v>
      </c>
    </row>
    <row r="6" spans="2:6">
      <c r="B6" s="698" t="s">
        <v>629</v>
      </c>
      <c r="C6" s="556">
        <v>621025077</v>
      </c>
      <c r="D6" s="556">
        <v>41676217</v>
      </c>
      <c r="E6" s="556">
        <v>602598942</v>
      </c>
      <c r="F6" s="556">
        <v>38256912</v>
      </c>
    </row>
    <row r="7" spans="2:6">
      <c r="B7" s="698" t="s">
        <v>630</v>
      </c>
      <c r="C7" s="556">
        <v>1391629</v>
      </c>
      <c r="D7" s="556">
        <v>12795147</v>
      </c>
      <c r="E7" s="556">
        <v>1896161</v>
      </c>
      <c r="F7" s="556">
        <v>11790101</v>
      </c>
    </row>
    <row r="8" spans="2:6" ht="24">
      <c r="B8" s="699" t="s">
        <v>631</v>
      </c>
      <c r="C8" s="700">
        <v>622416706</v>
      </c>
      <c r="D8" s="700">
        <v>54471364</v>
      </c>
      <c r="E8" s="700">
        <v>604495103</v>
      </c>
      <c r="F8" s="700">
        <v>50047013</v>
      </c>
    </row>
    <row r="9" spans="2:6">
      <c r="B9" s="698" t="s">
        <v>95</v>
      </c>
      <c r="C9" s="556">
        <v>-68851848</v>
      </c>
      <c r="D9" s="556">
        <v>-14291840</v>
      </c>
      <c r="E9" s="556">
        <v>-75120562</v>
      </c>
      <c r="F9" s="556">
        <v>-13344316</v>
      </c>
    </row>
    <row r="10" spans="2:6">
      <c r="B10" s="698" t="s">
        <v>97</v>
      </c>
      <c r="C10" s="556">
        <v>-68041850</v>
      </c>
      <c r="D10" s="556">
        <v>-15100668</v>
      </c>
      <c r="E10" s="556">
        <v>-63136528</v>
      </c>
      <c r="F10" s="556">
        <v>-13322395</v>
      </c>
    </row>
    <row r="11" spans="2:6">
      <c r="B11" s="698" t="s">
        <v>632</v>
      </c>
      <c r="C11" s="556">
        <v>-163285050</v>
      </c>
      <c r="D11" s="556">
        <v>-14716434</v>
      </c>
      <c r="E11" s="556">
        <v>-144600226</v>
      </c>
      <c r="F11" s="556">
        <v>-14413805</v>
      </c>
    </row>
    <row r="12" spans="2:6">
      <c r="B12" s="698" t="s">
        <v>633</v>
      </c>
      <c r="C12" s="556">
        <v>-79779887</v>
      </c>
      <c r="D12" s="556">
        <v>-2440704</v>
      </c>
      <c r="E12" s="556">
        <v>-75423530</v>
      </c>
      <c r="F12" s="556">
        <v>-2310091</v>
      </c>
    </row>
    <row r="13" spans="2:6" ht="24">
      <c r="B13" s="698" t="s">
        <v>101</v>
      </c>
      <c r="C13" s="714">
        <v>-216645</v>
      </c>
      <c r="D13" s="714">
        <v>0</v>
      </c>
      <c r="E13" s="556">
        <v>0</v>
      </c>
      <c r="F13" s="556">
        <v>0</v>
      </c>
    </row>
    <row r="14" spans="2:6">
      <c r="B14" s="698" t="s">
        <v>634</v>
      </c>
      <c r="C14" s="714">
        <v>-62295</v>
      </c>
      <c r="D14" s="714">
        <v>589067</v>
      </c>
      <c r="E14" s="556">
        <v>3685254</v>
      </c>
      <c r="F14" s="556">
        <v>-304432</v>
      </c>
    </row>
    <row r="15" spans="2:6">
      <c r="B15" s="698" t="s">
        <v>635</v>
      </c>
      <c r="C15" s="714">
        <v>10048325</v>
      </c>
      <c r="D15" s="714">
        <v>239371</v>
      </c>
      <c r="E15" s="556">
        <v>16224112</v>
      </c>
      <c r="F15" s="556">
        <v>355733</v>
      </c>
    </row>
    <row r="16" spans="2:6">
      <c r="B16" s="698" t="s">
        <v>111</v>
      </c>
      <c r="C16" s="714">
        <v>-49159810</v>
      </c>
      <c r="D16" s="714">
        <v>-409327</v>
      </c>
      <c r="E16" s="556">
        <v>-48657129</v>
      </c>
      <c r="F16" s="556">
        <v>-844241</v>
      </c>
    </row>
    <row r="17" spans="2:6" ht="12" customHeight="1">
      <c r="B17" s="698" t="s">
        <v>636</v>
      </c>
      <c r="C17" s="714">
        <v>-7118223</v>
      </c>
      <c r="D17" s="714">
        <v>-45739</v>
      </c>
      <c r="E17" s="556">
        <v>-12350413</v>
      </c>
      <c r="F17" s="556">
        <v>34067</v>
      </c>
    </row>
    <row r="18" spans="2:6">
      <c r="B18" s="698" t="s">
        <v>637</v>
      </c>
      <c r="C18" s="714">
        <v>-45685121</v>
      </c>
      <c r="D18" s="714">
        <v>88983</v>
      </c>
      <c r="E18" s="556">
        <v>-43742503</v>
      </c>
      <c r="F18" s="556">
        <v>30442</v>
      </c>
    </row>
    <row r="19" spans="2:6">
      <c r="B19" s="699" t="s">
        <v>610</v>
      </c>
      <c r="C19" s="700">
        <v>150264302</v>
      </c>
      <c r="D19" s="700">
        <v>8384073</v>
      </c>
      <c r="E19" s="700">
        <v>161373578</v>
      </c>
      <c r="F19" s="700">
        <v>5927975</v>
      </c>
    </row>
    <row r="20" spans="2:6">
      <c r="B20" s="698" t="s">
        <v>638</v>
      </c>
      <c r="C20" s="505">
        <v>-32412113</v>
      </c>
      <c r="D20" s="505">
        <v>-1894605</v>
      </c>
      <c r="E20" s="505">
        <v>-32554166</v>
      </c>
      <c r="F20" s="505">
        <v>-1355071</v>
      </c>
    </row>
    <row r="21" spans="2:6">
      <c r="B21" s="699" t="s">
        <v>639</v>
      </c>
      <c r="C21" s="700">
        <v>117852189</v>
      </c>
      <c r="D21" s="700">
        <v>6489468</v>
      </c>
      <c r="E21" s="700">
        <v>128819412</v>
      </c>
      <c r="F21" s="700">
        <v>4572904</v>
      </c>
    </row>
    <row r="22" spans="2:6">
      <c r="B22" s="699" t="s">
        <v>640</v>
      </c>
      <c r="C22" s="700">
        <v>117850181</v>
      </c>
      <c r="D22" s="700">
        <v>6489468</v>
      </c>
      <c r="E22" s="700">
        <v>128817517</v>
      </c>
      <c r="F22" s="700">
        <v>4572904</v>
      </c>
    </row>
    <row r="23" spans="2:6">
      <c r="B23" s="698" t="s">
        <v>641</v>
      </c>
      <c r="C23" s="701">
        <v>2008</v>
      </c>
      <c r="D23" s="701">
        <v>0</v>
      </c>
      <c r="E23" s="701">
        <v>1895</v>
      </c>
      <c r="F23" s="701">
        <v>0</v>
      </c>
    </row>
    <row r="24" spans="2:6">
      <c r="B24" s="236"/>
    </row>
    <row r="25" spans="2:6"/>
    <row r="26" spans="2:6" ht="15" customHeight="1">
      <c r="B26" s="844" t="s">
        <v>642</v>
      </c>
      <c r="C26" s="843">
        <v>45657</v>
      </c>
      <c r="D26" s="843"/>
      <c r="E26" s="843">
        <v>45291</v>
      </c>
      <c r="F26" s="843"/>
    </row>
    <row r="27" spans="2:6">
      <c r="B27" s="845"/>
      <c r="C27" s="696" t="s">
        <v>627</v>
      </c>
      <c r="D27" s="696" t="s">
        <v>628</v>
      </c>
      <c r="E27" s="696" t="s">
        <v>627</v>
      </c>
      <c r="F27" s="696" t="s">
        <v>628</v>
      </c>
    </row>
    <row r="28" spans="2:6">
      <c r="B28" s="846"/>
      <c r="C28" s="697" t="s">
        <v>4</v>
      </c>
      <c r="D28" s="696" t="s">
        <v>4</v>
      </c>
      <c r="E28" s="697" t="s">
        <v>4</v>
      </c>
      <c r="F28" s="696" t="s">
        <v>4</v>
      </c>
    </row>
    <row r="29" spans="2:6">
      <c r="B29" s="698" t="s">
        <v>643</v>
      </c>
      <c r="C29" s="701">
        <v>268464753</v>
      </c>
      <c r="D29" s="701">
        <v>28925565</v>
      </c>
      <c r="E29" s="701">
        <v>265846421</v>
      </c>
      <c r="F29" s="701">
        <v>28599831</v>
      </c>
    </row>
    <row r="30" spans="2:6">
      <c r="B30" s="698" t="s">
        <v>644</v>
      </c>
      <c r="C30" s="701">
        <v>2707185958</v>
      </c>
      <c r="D30" s="701">
        <v>23209467</v>
      </c>
      <c r="E30" s="701">
        <v>2126513947</v>
      </c>
      <c r="F30" s="701">
        <v>23067859</v>
      </c>
    </row>
    <row r="31" spans="2:6">
      <c r="B31" s="699" t="s">
        <v>645</v>
      </c>
      <c r="C31" s="700">
        <v>2975650711</v>
      </c>
      <c r="D31" s="700">
        <v>52135032</v>
      </c>
      <c r="E31" s="700">
        <v>2392360368</v>
      </c>
      <c r="F31" s="700">
        <v>51667690</v>
      </c>
    </row>
    <row r="32" spans="2:6">
      <c r="B32" s="698" t="s">
        <v>646</v>
      </c>
      <c r="C32" s="701">
        <v>344867959</v>
      </c>
      <c r="D32" s="701">
        <v>15478218</v>
      </c>
      <c r="E32" s="701">
        <v>363472077</v>
      </c>
      <c r="F32" s="701">
        <v>18844378</v>
      </c>
    </row>
    <row r="33" spans="2:6">
      <c r="B33" s="698" t="s">
        <v>647</v>
      </c>
      <c r="C33" s="701">
        <v>1374182499</v>
      </c>
      <c r="D33" s="701">
        <v>1141600</v>
      </c>
      <c r="E33" s="701">
        <v>1174267381</v>
      </c>
      <c r="F33" s="701">
        <v>1304924</v>
      </c>
    </row>
    <row r="34" spans="2:6">
      <c r="B34" s="699" t="s">
        <v>648</v>
      </c>
      <c r="C34" s="700">
        <v>1719050458</v>
      </c>
      <c r="D34" s="700">
        <v>16619818</v>
      </c>
      <c r="E34" s="700">
        <v>1537739458</v>
      </c>
      <c r="F34" s="700">
        <v>20149302</v>
      </c>
    </row>
    <row r="35" spans="2:6">
      <c r="B35" s="698" t="s">
        <v>649</v>
      </c>
      <c r="C35" s="701">
        <v>1256551736</v>
      </c>
      <c r="D35" s="701">
        <v>35515214</v>
      </c>
      <c r="E35" s="701">
        <v>854589442</v>
      </c>
      <c r="F35" s="701">
        <v>31518388</v>
      </c>
    </row>
    <row r="36" spans="2:6">
      <c r="B36" s="698" t="s">
        <v>650</v>
      </c>
      <c r="C36" s="701">
        <v>48517</v>
      </c>
      <c r="D36" s="701">
        <v>0</v>
      </c>
      <c r="E36" s="701">
        <v>31468</v>
      </c>
      <c r="F36" s="701">
        <v>0</v>
      </c>
    </row>
    <row r="37" spans="2:6">
      <c r="B37" s="699" t="s">
        <v>651</v>
      </c>
      <c r="C37" s="700">
        <v>1256600253</v>
      </c>
      <c r="D37" s="700">
        <v>35515214</v>
      </c>
      <c r="E37" s="700">
        <v>854620910</v>
      </c>
      <c r="F37" s="700">
        <v>31518388</v>
      </c>
    </row>
    <row r="38" spans="2:6">
      <c r="B38" s="699" t="s">
        <v>652</v>
      </c>
      <c r="C38" s="700">
        <v>2975650711</v>
      </c>
      <c r="D38" s="700">
        <v>52135032</v>
      </c>
      <c r="E38" s="700">
        <v>2392360368</v>
      </c>
      <c r="F38" s="700">
        <v>51667690</v>
      </c>
    </row>
    <row r="39" spans="2:6" hidden="1">
      <c r="B39" s="236"/>
      <c r="C39" s="237"/>
      <c r="D39" s="237">
        <v>0</v>
      </c>
      <c r="E39" s="237"/>
      <c r="F39" s="237">
        <v>0</v>
      </c>
    </row>
    <row r="40" spans="2:6">
      <c r="B40" s="236"/>
      <c r="C40" s="238"/>
      <c r="D40" s="238"/>
      <c r="E40" s="238"/>
      <c r="F40" s="238"/>
    </row>
    <row r="41" spans="2:6" ht="15" customHeight="1">
      <c r="B41" s="847" t="s">
        <v>653</v>
      </c>
      <c r="C41" s="850">
        <v>45657</v>
      </c>
      <c r="D41" s="850"/>
      <c r="E41" s="851">
        <v>45291</v>
      </c>
      <c r="F41" s="852"/>
    </row>
    <row r="42" spans="2:6">
      <c r="B42" s="848"/>
      <c r="C42" s="696" t="s">
        <v>627</v>
      </c>
      <c r="D42" s="696" t="s">
        <v>628</v>
      </c>
      <c r="E42" s="696" t="s">
        <v>627</v>
      </c>
      <c r="F42" s="239" t="s">
        <v>628</v>
      </c>
    </row>
    <row r="43" spans="2:6">
      <c r="B43" s="849"/>
      <c r="C43" s="696" t="s">
        <v>4</v>
      </c>
      <c r="D43" s="696" t="s">
        <v>4</v>
      </c>
      <c r="E43" s="697" t="s">
        <v>4</v>
      </c>
      <c r="F43" s="239" t="s">
        <v>4</v>
      </c>
    </row>
    <row r="44" spans="2:6">
      <c r="B44" s="244" t="s">
        <v>654</v>
      </c>
      <c r="C44" s="701">
        <v>277609940</v>
      </c>
      <c r="D44" s="701">
        <v>7122601</v>
      </c>
      <c r="E44" s="701">
        <v>227353504</v>
      </c>
      <c r="F44" s="701">
        <v>6840644</v>
      </c>
    </row>
    <row r="45" spans="2:6">
      <c r="B45" s="245" t="s">
        <v>655</v>
      </c>
      <c r="C45" s="701">
        <v>-173547896</v>
      </c>
      <c r="D45" s="701">
        <v>-1925055</v>
      </c>
      <c r="E45" s="701">
        <v>-147554361</v>
      </c>
      <c r="F45" s="701">
        <v>-1413943</v>
      </c>
    </row>
    <row r="46" spans="2:6">
      <c r="B46" s="245" t="s">
        <v>656</v>
      </c>
      <c r="C46" s="701">
        <v>-105960069</v>
      </c>
      <c r="D46" s="701">
        <v>-3697771</v>
      </c>
      <c r="E46" s="701">
        <v>-152858724</v>
      </c>
      <c r="F46" s="701">
        <v>-2545780</v>
      </c>
    </row>
    <row r="47" spans="2:6"/>
    <row r="48" spans="2:6"/>
    <row r="49" spans="2:6">
      <c r="B49" s="842" t="s">
        <v>657</v>
      </c>
      <c r="C49" s="702">
        <v>45657</v>
      </c>
      <c r="D49" s="702">
        <v>45291</v>
      </c>
    </row>
    <row r="50" spans="2:6">
      <c r="B50" s="842"/>
      <c r="C50" s="703" t="s">
        <v>4</v>
      </c>
      <c r="D50" s="703" t="s">
        <v>4</v>
      </c>
    </row>
    <row r="51" spans="2:6">
      <c r="B51" s="698" t="s">
        <v>658</v>
      </c>
      <c r="C51" s="505">
        <v>676888070</v>
      </c>
      <c r="D51" s="506">
        <v>654542116</v>
      </c>
      <c r="E51" s="240"/>
      <c r="F51" s="240"/>
    </row>
    <row r="52" spans="2:6">
      <c r="B52" s="698" t="s">
        <v>659</v>
      </c>
      <c r="C52" s="704">
        <v>0</v>
      </c>
      <c r="D52" s="704">
        <v>0</v>
      </c>
    </row>
    <row r="53" spans="2:6">
      <c r="B53" s="698" t="s">
        <v>660</v>
      </c>
      <c r="C53" s="511">
        <v>-14186776</v>
      </c>
      <c r="D53" s="511">
        <v>-13686262</v>
      </c>
      <c r="E53" s="70"/>
      <c r="F53" s="70"/>
    </row>
    <row r="54" spans="2:6">
      <c r="B54" s="699" t="s">
        <v>93</v>
      </c>
      <c r="C54" s="705">
        <v>662701294</v>
      </c>
      <c r="D54" s="705">
        <v>640855854</v>
      </c>
      <c r="E54" s="115"/>
      <c r="F54" s="115"/>
    </row>
    <row r="55" spans="2:6">
      <c r="C55" s="116"/>
      <c r="D55" s="116"/>
      <c r="E55" s="115"/>
      <c r="F55" s="115"/>
    </row>
    <row r="56" spans="2:6">
      <c r="C56" s="116"/>
      <c r="E56" s="114"/>
      <c r="F56" s="114"/>
    </row>
    <row r="57" spans="2:6">
      <c r="B57" s="842" t="s">
        <v>661</v>
      </c>
      <c r="C57" s="702">
        <v>45657</v>
      </c>
      <c r="D57" s="702">
        <v>45291</v>
      </c>
      <c r="E57" s="114"/>
      <c r="F57" s="114"/>
    </row>
    <row r="58" spans="2:6">
      <c r="B58" s="842"/>
      <c r="C58" s="706" t="s">
        <v>4</v>
      </c>
      <c r="D58" s="706" t="s">
        <v>4</v>
      </c>
      <c r="E58" s="114"/>
      <c r="F58" s="114"/>
    </row>
    <row r="59" spans="2:6">
      <c r="B59" s="698" t="s">
        <v>662</v>
      </c>
      <c r="C59" s="505">
        <v>124339649</v>
      </c>
      <c r="D59" s="505">
        <v>133390421</v>
      </c>
      <c r="E59" s="114"/>
      <c r="F59" s="114"/>
    </row>
    <row r="60" spans="2:6">
      <c r="B60" s="698" t="s">
        <v>659</v>
      </c>
      <c r="C60" s="704">
        <v>-1756261</v>
      </c>
      <c r="D60" s="704">
        <v>-1554463</v>
      </c>
      <c r="E60" s="114"/>
      <c r="F60" s="114"/>
    </row>
    <row r="61" spans="2:6">
      <c r="B61" s="698" t="s">
        <v>663</v>
      </c>
      <c r="C61" s="701">
        <v>2008</v>
      </c>
      <c r="D61" s="701">
        <v>1895</v>
      </c>
      <c r="E61" s="148"/>
      <c r="F61" s="148"/>
    </row>
    <row r="62" spans="2:6">
      <c r="B62" s="699" t="s">
        <v>664</v>
      </c>
      <c r="C62" s="705">
        <v>122585396</v>
      </c>
      <c r="D62" s="705">
        <v>131837853</v>
      </c>
      <c r="E62" s="115"/>
      <c r="F62" s="115"/>
    </row>
    <row r="63" spans="2:6"/>
    <row r="64" spans="2:6"/>
    <row r="65" spans="2:6">
      <c r="B65" s="842" t="s">
        <v>665</v>
      </c>
      <c r="C65" s="702">
        <v>45657</v>
      </c>
      <c r="D65" s="702">
        <v>45291</v>
      </c>
    </row>
    <row r="66" spans="2:6">
      <c r="B66" s="842"/>
      <c r="C66" s="707" t="s">
        <v>4</v>
      </c>
      <c r="D66" s="707" t="s">
        <v>4</v>
      </c>
    </row>
    <row r="67" spans="2:6">
      <c r="B67" s="708" t="s">
        <v>666</v>
      </c>
      <c r="C67" s="709"/>
      <c r="D67" s="709"/>
    </row>
    <row r="68" spans="2:6">
      <c r="B68" s="698" t="s">
        <v>667</v>
      </c>
      <c r="C68" s="507">
        <v>3027785743</v>
      </c>
      <c r="D68" s="507">
        <v>2444028058</v>
      </c>
      <c r="E68" s="116"/>
      <c r="F68" s="116"/>
    </row>
    <row r="69" spans="2:6">
      <c r="B69" s="698" t="s">
        <v>659</v>
      </c>
      <c r="C69" s="710">
        <v>272611464</v>
      </c>
      <c r="D69" s="710">
        <v>273128342</v>
      </c>
      <c r="E69" s="116"/>
      <c r="F69" s="116"/>
    </row>
    <row r="70" spans="2:6">
      <c r="B70" s="698" t="s">
        <v>668</v>
      </c>
      <c r="C70" s="511">
        <v>-9626408</v>
      </c>
      <c r="D70" s="511">
        <v>-20680329</v>
      </c>
      <c r="E70" s="70"/>
      <c r="F70" s="70"/>
    </row>
    <row r="71" spans="2:6">
      <c r="B71" s="699" t="s">
        <v>669</v>
      </c>
      <c r="C71" s="705">
        <v>3290770799</v>
      </c>
      <c r="D71" s="705">
        <v>2696476071</v>
      </c>
      <c r="E71" s="115"/>
      <c r="F71" s="115"/>
    </row>
    <row r="72" spans="2:6">
      <c r="B72" s="708" t="s">
        <v>670</v>
      </c>
      <c r="C72" s="711"/>
      <c r="D72" s="711"/>
      <c r="E72" s="115"/>
      <c r="F72" s="115"/>
    </row>
    <row r="73" spans="2:6">
      <c r="B73" s="698" t="s">
        <v>671</v>
      </c>
      <c r="C73" s="507">
        <v>1735670276</v>
      </c>
      <c r="D73" s="507">
        <v>1557888760</v>
      </c>
      <c r="E73" s="240"/>
      <c r="F73" s="114"/>
    </row>
    <row r="74" spans="2:6">
      <c r="B74" s="698" t="s">
        <v>659</v>
      </c>
      <c r="C74" s="709">
        <v>980868</v>
      </c>
      <c r="D74" s="709">
        <v>1239382</v>
      </c>
      <c r="E74" s="240"/>
      <c r="F74" s="114"/>
    </row>
    <row r="75" spans="2:6">
      <c r="B75" s="698" t="s">
        <v>668</v>
      </c>
      <c r="C75" s="712">
        <v>-9626409</v>
      </c>
      <c r="D75" s="712">
        <v>-20680329</v>
      </c>
      <c r="E75" s="70"/>
      <c r="F75" s="70"/>
    </row>
    <row r="76" spans="2:6">
      <c r="B76" s="699" t="s">
        <v>648</v>
      </c>
      <c r="C76" s="705">
        <v>1727024735</v>
      </c>
      <c r="D76" s="705">
        <v>1538447813</v>
      </c>
      <c r="E76" s="115"/>
      <c r="F76" s="115"/>
    </row>
    <row r="77" spans="2:6">
      <c r="B77" s="708" t="s">
        <v>672</v>
      </c>
      <c r="C77" s="712"/>
      <c r="D77" s="712"/>
      <c r="E77" s="115"/>
      <c r="F77" s="115"/>
    </row>
    <row r="78" spans="2:6">
      <c r="B78" s="698" t="s">
        <v>673</v>
      </c>
      <c r="C78" s="507">
        <v>1292066950</v>
      </c>
      <c r="D78" s="710">
        <v>886107830</v>
      </c>
      <c r="E78" s="240"/>
      <c r="F78" s="114"/>
    </row>
    <row r="79" spans="2:6">
      <c r="B79" s="698" t="s">
        <v>674</v>
      </c>
      <c r="C79" s="712">
        <v>-373080577.28669417</v>
      </c>
      <c r="D79" s="712">
        <v>-170258140.8943193</v>
      </c>
      <c r="E79" s="70"/>
      <c r="F79" s="70"/>
    </row>
    <row r="80" spans="2:6" hidden="1">
      <c r="B80" s="698" t="s">
        <v>668</v>
      </c>
      <c r="C80" s="712">
        <v>0</v>
      </c>
      <c r="D80" s="712">
        <v>0</v>
      </c>
      <c r="E80" s="240"/>
      <c r="F80" s="114"/>
    </row>
    <row r="81" spans="2:6">
      <c r="B81" s="699" t="s">
        <v>675</v>
      </c>
      <c r="C81" s="705">
        <v>918986372.71330583</v>
      </c>
      <c r="D81" s="705">
        <v>715849689.1056807</v>
      </c>
      <c r="E81" s="241"/>
      <c r="F81" s="241"/>
    </row>
    <row r="82" spans="2:6">
      <c r="E82" s="101"/>
      <c r="F82" s="101"/>
    </row>
    <row r="83" spans="2:6"/>
    <row r="84" spans="2:6">
      <c r="B84" s="842" t="s">
        <v>676</v>
      </c>
      <c r="C84" s="702">
        <v>45657</v>
      </c>
      <c r="D84" s="702">
        <v>45291</v>
      </c>
    </row>
    <row r="85" spans="2:6">
      <c r="B85" s="842"/>
      <c r="C85" s="707" t="s">
        <v>4</v>
      </c>
      <c r="D85" s="707" t="s">
        <v>4</v>
      </c>
    </row>
    <row r="86" spans="2:6">
      <c r="B86" s="698" t="s">
        <v>677</v>
      </c>
      <c r="C86" s="709">
        <v>284732541</v>
      </c>
      <c r="D86" s="701">
        <v>234194148</v>
      </c>
    </row>
    <row r="87" spans="2:6">
      <c r="B87" s="698" t="s">
        <v>674</v>
      </c>
      <c r="C87" s="701">
        <v>-1904198</v>
      </c>
      <c r="D87" s="701">
        <v>-1474686</v>
      </c>
      <c r="E87" s="70"/>
      <c r="F87" s="70"/>
    </row>
    <row r="88" spans="2:6">
      <c r="B88" s="698" t="s">
        <v>668</v>
      </c>
      <c r="C88" s="712">
        <v>-2528770</v>
      </c>
      <c r="D88" s="712">
        <v>0</v>
      </c>
      <c r="E88" s="70"/>
      <c r="F88" s="70"/>
    </row>
    <row r="89" spans="2:6">
      <c r="B89" s="699" t="s">
        <v>678</v>
      </c>
      <c r="C89" s="705">
        <v>280299573</v>
      </c>
      <c r="D89" s="705">
        <v>232719462</v>
      </c>
      <c r="E89" s="242"/>
      <c r="F89" s="242"/>
    </row>
    <row r="90" spans="2:6">
      <c r="B90" s="243"/>
      <c r="C90" s="100"/>
      <c r="D90" s="100"/>
      <c r="E90" s="242"/>
      <c r="F90" s="242"/>
    </row>
    <row r="91" spans="2:6">
      <c r="E91" s="242"/>
      <c r="F91" s="242"/>
    </row>
    <row r="92" spans="2:6">
      <c r="B92" s="842" t="s">
        <v>679</v>
      </c>
      <c r="C92" s="702">
        <v>45657</v>
      </c>
      <c r="D92" s="702">
        <v>45291</v>
      </c>
      <c r="E92" s="242"/>
      <c r="F92" s="242"/>
    </row>
    <row r="93" spans="2:6">
      <c r="B93" s="842"/>
      <c r="C93" s="707" t="s">
        <v>4</v>
      </c>
      <c r="D93" s="707" t="s">
        <v>4</v>
      </c>
      <c r="E93" s="242"/>
      <c r="F93" s="242"/>
    </row>
    <row r="94" spans="2:6">
      <c r="B94" s="246" t="s">
        <v>680</v>
      </c>
      <c r="C94" s="713">
        <v>-175472951</v>
      </c>
      <c r="D94" s="712">
        <v>-148968304</v>
      </c>
      <c r="E94" s="242"/>
      <c r="F94" s="242"/>
    </row>
    <row r="95" spans="2:6">
      <c r="B95" s="698" t="s">
        <v>674</v>
      </c>
      <c r="C95" s="701"/>
      <c r="D95" s="712">
        <v>-1808</v>
      </c>
      <c r="E95" s="242"/>
      <c r="F95" s="242"/>
    </row>
    <row r="96" spans="2:6">
      <c r="B96" s="698" t="s">
        <v>668</v>
      </c>
      <c r="C96" s="712">
        <v>-869000</v>
      </c>
      <c r="D96" s="712">
        <v>-1032180</v>
      </c>
      <c r="E96" s="242"/>
      <c r="F96" s="242"/>
    </row>
    <row r="97" spans="2:6">
      <c r="B97" s="699" t="s">
        <v>681</v>
      </c>
      <c r="C97" s="705">
        <v>-176341951</v>
      </c>
      <c r="D97" s="705">
        <v>-150002292</v>
      </c>
      <c r="E97" s="242"/>
      <c r="F97" s="242"/>
    </row>
    <row r="98" spans="2:6">
      <c r="B98" s="243"/>
      <c r="C98" s="100"/>
      <c r="D98" s="100"/>
      <c r="E98" s="242"/>
      <c r="F98" s="242"/>
    </row>
    <row r="99" spans="2:6">
      <c r="E99" s="242"/>
      <c r="F99" s="242"/>
    </row>
    <row r="100" spans="2:6">
      <c r="B100" s="842" t="s">
        <v>682</v>
      </c>
      <c r="C100" s="702">
        <v>45657</v>
      </c>
      <c r="D100" s="702">
        <v>45291</v>
      </c>
      <c r="E100" s="242"/>
      <c r="F100" s="242"/>
    </row>
    <row r="101" spans="2:6">
      <c r="B101" s="842"/>
      <c r="C101" s="707" t="s">
        <v>4</v>
      </c>
      <c r="D101" s="707" t="s">
        <v>4</v>
      </c>
      <c r="E101" s="242"/>
      <c r="F101" s="242"/>
    </row>
    <row r="102" spans="2:6">
      <c r="B102" s="698" t="s">
        <v>683</v>
      </c>
      <c r="C102" s="701">
        <v>-109657840</v>
      </c>
      <c r="D102" s="701">
        <v>-155404505</v>
      </c>
      <c r="E102" s="242"/>
      <c r="F102" s="242"/>
    </row>
    <row r="103" spans="2:6">
      <c r="B103" s="698" t="s">
        <v>674</v>
      </c>
      <c r="C103" s="701">
        <v>1497913</v>
      </c>
      <c r="D103" s="701">
        <v>1904697</v>
      </c>
      <c r="E103" s="242"/>
      <c r="F103" s="242"/>
    </row>
    <row r="104" spans="2:6">
      <c r="B104" s="698" t="s">
        <v>668</v>
      </c>
      <c r="C104" s="712">
        <v>3397770</v>
      </c>
      <c r="D104" s="712">
        <v>1032180</v>
      </c>
      <c r="E104" s="242"/>
      <c r="F104" s="242"/>
    </row>
    <row r="105" spans="2:6">
      <c r="B105" s="699" t="s">
        <v>684</v>
      </c>
      <c r="C105" s="705">
        <v>-104762157</v>
      </c>
      <c r="D105" s="705">
        <v>-152467628</v>
      </c>
      <c r="E105" s="242"/>
      <c r="F105" s="242"/>
    </row>
    <row r="110" spans="2:6"/>
    <row r="111" spans="2:6"/>
    <row r="112" spans="2:6"/>
    <row r="113"/>
    <row r="114"/>
    <row r="115"/>
    <row r="116"/>
    <row r="117"/>
    <row r="120"/>
  </sheetData>
  <mergeCells count="15">
    <mergeCell ref="B100:B101"/>
    <mergeCell ref="E3:F3"/>
    <mergeCell ref="B3:B5"/>
    <mergeCell ref="B26:B28"/>
    <mergeCell ref="C26:D26"/>
    <mergeCell ref="E26:F26"/>
    <mergeCell ref="B41:B43"/>
    <mergeCell ref="C41:D41"/>
    <mergeCell ref="E41:F41"/>
    <mergeCell ref="C3:D3"/>
    <mergeCell ref="B49:B50"/>
    <mergeCell ref="B57:B58"/>
    <mergeCell ref="B65:B66"/>
    <mergeCell ref="B84:B85"/>
    <mergeCell ref="B92:B9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61">
    <tabColor theme="9" tint="-0.249977111117893"/>
  </sheetPr>
  <dimension ref="A1:O31"/>
  <sheetViews>
    <sheetView showGridLines="0" topLeftCell="I2" workbookViewId="0">
      <selection activeCell="O4" sqref="J4:O4"/>
    </sheetView>
  </sheetViews>
  <sheetFormatPr defaultColWidth="0" defaultRowHeight="12" zeroHeight="1"/>
  <cols>
    <col min="1" max="1" width="3" style="71" customWidth="1"/>
    <col min="2" max="2" width="3.7109375" style="71" bestFit="1" customWidth="1"/>
    <col min="3" max="3" width="34.7109375" style="71" customWidth="1"/>
    <col min="4" max="5" width="12.28515625" style="71" customWidth="1"/>
    <col min="6" max="6" width="12.28515625" style="510" customWidth="1"/>
    <col min="7" max="8" width="12.28515625" style="71" customWidth="1"/>
    <col min="9" max="9" width="10.85546875" style="344" customWidth="1"/>
    <col min="10" max="10" width="33.140625" style="71" customWidth="1"/>
    <col min="11" max="13" width="15.85546875" style="71" customWidth="1"/>
    <col min="14" max="14" width="15.42578125" style="71" customWidth="1"/>
    <col min="15" max="15" width="44" style="71" customWidth="1"/>
    <col min="16" max="16384" width="44" style="71" hidden="1"/>
  </cols>
  <sheetData>
    <row r="1" spans="3:14" ht="12.6" hidden="1" thickBot="1">
      <c r="F1" s="71"/>
    </row>
    <row r="2" spans="3:14" ht="34.5" customHeight="1">
      <c r="C2" s="345">
        <v>45657</v>
      </c>
      <c r="D2" s="346" t="s">
        <v>643</v>
      </c>
      <c r="E2" s="346" t="s">
        <v>644</v>
      </c>
      <c r="F2" s="346" t="s">
        <v>646</v>
      </c>
      <c r="G2" s="346" t="s">
        <v>647</v>
      </c>
      <c r="H2" s="347" t="s">
        <v>685</v>
      </c>
      <c r="I2" s="348"/>
      <c r="J2" s="345">
        <v>45657</v>
      </c>
      <c r="K2" s="346" t="s">
        <v>686</v>
      </c>
      <c r="L2" s="346" t="s">
        <v>687</v>
      </c>
      <c r="M2" s="346" t="s">
        <v>688</v>
      </c>
      <c r="N2" s="347" t="s">
        <v>689</v>
      </c>
    </row>
    <row r="3" spans="3:14" ht="17.25" customHeight="1">
      <c r="C3" s="349" t="s">
        <v>690</v>
      </c>
      <c r="D3" s="557" t="s">
        <v>4</v>
      </c>
      <c r="E3" s="557" t="s">
        <v>4</v>
      </c>
      <c r="F3" s="557" t="s">
        <v>4</v>
      </c>
      <c r="G3" s="557" t="s">
        <v>4</v>
      </c>
      <c r="H3" s="350" t="s">
        <v>4</v>
      </c>
      <c r="I3" s="348"/>
      <c r="J3" s="349" t="s">
        <v>690</v>
      </c>
      <c r="K3" s="557" t="s">
        <v>4</v>
      </c>
      <c r="L3" s="557" t="s">
        <v>4</v>
      </c>
      <c r="M3" s="557" t="s">
        <v>4</v>
      </c>
      <c r="N3" s="350" t="s">
        <v>4</v>
      </c>
    </row>
    <row r="4" spans="3:14" ht="17.25" customHeight="1">
      <c r="C4" s="558" t="s">
        <v>283</v>
      </c>
      <c r="D4" s="559">
        <v>274983323</v>
      </c>
      <c r="E4" s="559">
        <v>2566475793</v>
      </c>
      <c r="F4" s="559">
        <v>295602668</v>
      </c>
      <c r="G4" s="559">
        <v>1253789498</v>
      </c>
      <c r="H4" s="560">
        <v>1292066950</v>
      </c>
      <c r="I4" s="351"/>
      <c r="J4" s="558" t="s">
        <v>283</v>
      </c>
      <c r="K4" s="559">
        <v>124339646</v>
      </c>
      <c r="L4" s="559">
        <v>550394916</v>
      </c>
      <c r="M4" s="559">
        <v>-337755941</v>
      </c>
      <c r="N4" s="560">
        <v>-88299329</v>
      </c>
    </row>
    <row r="5" spans="3:14" ht="17.25" customHeight="1">
      <c r="C5" s="558" t="s">
        <v>290</v>
      </c>
      <c r="D5" s="559">
        <v>24680614</v>
      </c>
      <c r="E5" s="559">
        <v>615949797</v>
      </c>
      <c r="F5" s="559">
        <v>66680917</v>
      </c>
      <c r="G5" s="559">
        <v>94482638</v>
      </c>
      <c r="H5" s="560">
        <v>479466856</v>
      </c>
      <c r="I5" s="351"/>
      <c r="J5" s="558" t="s">
        <v>290</v>
      </c>
      <c r="K5" s="559">
        <v>20295841</v>
      </c>
      <c r="L5" s="559">
        <v>74572106</v>
      </c>
      <c r="M5" s="559">
        <v>-51279762</v>
      </c>
      <c r="N5" s="560">
        <v>-2996503</v>
      </c>
    </row>
    <row r="6" spans="3:14" ht="17.25" customHeight="1">
      <c r="C6" s="558" t="s">
        <v>293</v>
      </c>
      <c r="D6" s="559">
        <v>6839994</v>
      </c>
      <c r="E6" s="559">
        <v>141843294</v>
      </c>
      <c r="F6" s="559">
        <v>20623551</v>
      </c>
      <c r="G6" s="559">
        <v>25958881</v>
      </c>
      <c r="H6" s="560">
        <v>102100856</v>
      </c>
      <c r="I6" s="351"/>
      <c r="J6" s="558" t="s">
        <v>293</v>
      </c>
      <c r="K6" s="559">
        <v>4387089</v>
      </c>
      <c r="L6" s="559">
        <v>21133977</v>
      </c>
      <c r="M6" s="559">
        <v>-14651496</v>
      </c>
      <c r="N6" s="560">
        <v>-2095392</v>
      </c>
    </row>
    <row r="7" spans="3:14" ht="17.25" customHeight="1">
      <c r="C7" s="558" t="s">
        <v>532</v>
      </c>
      <c r="D7" s="559">
        <v>11402996</v>
      </c>
      <c r="E7" s="559">
        <v>1400611</v>
      </c>
      <c r="F7" s="559">
        <v>3900234</v>
      </c>
      <c r="G7" s="559">
        <v>105113</v>
      </c>
      <c r="H7" s="560">
        <v>8798260</v>
      </c>
      <c r="I7" s="351"/>
      <c r="J7" s="558" t="s">
        <v>532</v>
      </c>
      <c r="K7" s="559">
        <v>2299497</v>
      </c>
      <c r="L7" s="559">
        <v>22496041</v>
      </c>
      <c r="M7" s="559">
        <v>-19502704</v>
      </c>
      <c r="N7" s="560">
        <v>-693840</v>
      </c>
    </row>
    <row r="8" spans="3:14" ht="17.25" customHeight="1">
      <c r="C8" s="558" t="s">
        <v>691</v>
      </c>
      <c r="D8" s="559">
        <v>7474694</v>
      </c>
      <c r="E8" s="559">
        <v>4049409</v>
      </c>
      <c r="F8" s="559">
        <v>4482016</v>
      </c>
      <c r="G8" s="559">
        <v>836599</v>
      </c>
      <c r="H8" s="560">
        <v>6205488</v>
      </c>
      <c r="I8" s="351"/>
      <c r="J8" s="558" t="s">
        <v>691</v>
      </c>
      <c r="K8" s="559">
        <v>1814673</v>
      </c>
      <c r="L8" s="559">
        <v>13133347</v>
      </c>
      <c r="M8" s="559">
        <v>-11462056</v>
      </c>
      <c r="N8" s="560">
        <v>143382</v>
      </c>
    </row>
    <row r="9" spans="3:14" ht="17.25" customHeight="1">
      <c r="C9" s="558" t="s">
        <v>299</v>
      </c>
      <c r="D9" s="559">
        <v>8738755</v>
      </c>
      <c r="E9" s="559">
        <v>6704171</v>
      </c>
      <c r="F9" s="559">
        <v>2470019</v>
      </c>
      <c r="G9" s="559">
        <v>190750</v>
      </c>
      <c r="H9" s="560">
        <v>12782157</v>
      </c>
      <c r="I9" s="351"/>
      <c r="J9" s="558" t="s">
        <v>299</v>
      </c>
      <c r="K9" s="559">
        <v>1615052</v>
      </c>
      <c r="L9" s="559">
        <v>16154674</v>
      </c>
      <c r="M9" s="559">
        <v>-14096691</v>
      </c>
      <c r="N9" s="560">
        <v>-442931</v>
      </c>
    </row>
    <row r="10" spans="3:14" ht="17.25" customHeight="1" thickBot="1">
      <c r="C10" s="561" t="s">
        <v>692</v>
      </c>
      <c r="D10" s="562">
        <v>1507289</v>
      </c>
      <c r="E10" s="562">
        <v>11055276</v>
      </c>
      <c r="F10" s="562">
        <v>4824117</v>
      </c>
      <c r="G10" s="562">
        <v>9139</v>
      </c>
      <c r="H10" s="387">
        <v>7729309</v>
      </c>
      <c r="I10" s="351"/>
      <c r="J10" s="561" t="s">
        <v>692</v>
      </c>
      <c r="K10" s="562">
        <v>760245</v>
      </c>
      <c r="L10" s="562">
        <v>3550002</v>
      </c>
      <c r="M10" s="562">
        <v>-2350896</v>
      </c>
      <c r="N10" s="387">
        <v>-438861</v>
      </c>
    </row>
    <row r="11" spans="3:14" ht="17.25" customHeight="1" thickBot="1">
      <c r="F11" s="71"/>
      <c r="I11" s="351"/>
    </row>
    <row r="12" spans="3:14" ht="24">
      <c r="C12" s="345">
        <v>45291</v>
      </c>
      <c r="D12" s="346" t="s">
        <v>643</v>
      </c>
      <c r="E12" s="346" t="s">
        <v>644</v>
      </c>
      <c r="F12" s="346" t="s">
        <v>646</v>
      </c>
      <c r="G12" s="346" t="s">
        <v>647</v>
      </c>
      <c r="H12" s="347" t="s">
        <v>685</v>
      </c>
      <c r="I12" s="351"/>
      <c r="J12" s="345">
        <v>45291</v>
      </c>
      <c r="K12" s="346" t="s">
        <v>686</v>
      </c>
      <c r="L12" s="346" t="s">
        <v>687</v>
      </c>
      <c r="M12" s="346" t="s">
        <v>688</v>
      </c>
      <c r="N12" s="347" t="s">
        <v>689</v>
      </c>
    </row>
    <row r="13" spans="3:14" ht="17.25" customHeight="1">
      <c r="C13" s="352" t="s">
        <v>690</v>
      </c>
      <c r="D13" s="557" t="s">
        <v>4</v>
      </c>
      <c r="E13" s="557" t="s">
        <v>4</v>
      </c>
      <c r="F13" s="557" t="s">
        <v>4</v>
      </c>
      <c r="G13" s="557" t="s">
        <v>4</v>
      </c>
      <c r="H13" s="350" t="s">
        <v>4</v>
      </c>
      <c r="J13" s="349" t="s">
        <v>690</v>
      </c>
      <c r="K13" s="557" t="s">
        <v>4</v>
      </c>
      <c r="L13" s="557" t="s">
        <v>4</v>
      </c>
      <c r="M13" s="557" t="s">
        <v>4</v>
      </c>
      <c r="N13" s="350" t="s">
        <v>4</v>
      </c>
    </row>
    <row r="14" spans="3:14" ht="17.25" customHeight="1">
      <c r="C14" s="558" t="s">
        <v>283</v>
      </c>
      <c r="D14" s="559">
        <v>270132444</v>
      </c>
      <c r="E14" s="559">
        <v>2029337734</v>
      </c>
      <c r="F14" s="559">
        <v>315229761</v>
      </c>
      <c r="G14" s="559">
        <v>1098132650</v>
      </c>
      <c r="H14" s="560">
        <v>886107767</v>
      </c>
      <c r="I14" s="348"/>
      <c r="J14" s="558" t="s">
        <v>283</v>
      </c>
      <c r="K14" s="559">
        <v>133390421</v>
      </c>
      <c r="L14" s="559">
        <v>535685442</v>
      </c>
      <c r="M14" s="559">
        <v>-318931716</v>
      </c>
      <c r="N14" s="560">
        <v>-83363305</v>
      </c>
    </row>
    <row r="15" spans="3:14" ht="17.25" customHeight="1">
      <c r="C15" s="558" t="s">
        <v>290</v>
      </c>
      <c r="D15" s="559">
        <v>21905477</v>
      </c>
      <c r="E15" s="559">
        <v>415895233</v>
      </c>
      <c r="F15" s="559">
        <v>63680880</v>
      </c>
      <c r="G15" s="559">
        <v>57703901</v>
      </c>
      <c r="H15" s="560">
        <v>316415929</v>
      </c>
      <c r="I15" s="348"/>
      <c r="J15" s="558" t="s">
        <v>290</v>
      </c>
      <c r="K15" s="559">
        <v>19166199</v>
      </c>
      <c r="L15" s="559">
        <v>70248022</v>
      </c>
      <c r="M15" s="559">
        <v>-46631409</v>
      </c>
      <c r="N15" s="560">
        <v>-4450414</v>
      </c>
    </row>
    <row r="16" spans="3:14" ht="17.25" customHeight="1">
      <c r="C16" s="558" t="s">
        <v>293</v>
      </c>
      <c r="D16" s="559">
        <v>7555149</v>
      </c>
      <c r="E16" s="559">
        <v>99888202</v>
      </c>
      <c r="F16" s="559">
        <v>18308085</v>
      </c>
      <c r="G16" s="559">
        <v>18430829</v>
      </c>
      <c r="H16" s="560">
        <v>70704437</v>
      </c>
      <c r="I16" s="351"/>
      <c r="J16" s="558" t="s">
        <v>293</v>
      </c>
      <c r="K16" s="559">
        <v>4053413</v>
      </c>
      <c r="L16" s="559">
        <v>21201549</v>
      </c>
      <c r="M16" s="559">
        <v>-15357627</v>
      </c>
      <c r="N16" s="560">
        <v>-1790509</v>
      </c>
    </row>
    <row r="17" spans="3:14" ht="17.25" customHeight="1">
      <c r="C17" s="558" t="s">
        <v>693</v>
      </c>
      <c r="D17" s="559">
        <v>11734652</v>
      </c>
      <c r="E17" s="559">
        <v>1344331</v>
      </c>
      <c r="F17" s="559">
        <v>4039116</v>
      </c>
      <c r="G17" s="559">
        <v>121666</v>
      </c>
      <c r="H17" s="560">
        <v>8918201</v>
      </c>
      <c r="I17" s="351"/>
      <c r="J17" s="558" t="s">
        <v>532</v>
      </c>
      <c r="K17" s="559">
        <v>2528770</v>
      </c>
      <c r="L17" s="559">
        <v>22523043</v>
      </c>
      <c r="M17" s="559">
        <v>-19425616</v>
      </c>
      <c r="N17" s="560">
        <v>-568657</v>
      </c>
    </row>
    <row r="18" spans="3:14" ht="17.25" customHeight="1">
      <c r="C18" s="558" t="s">
        <v>691</v>
      </c>
      <c r="D18" s="559">
        <v>7382180</v>
      </c>
      <c r="E18" s="559">
        <v>3998185</v>
      </c>
      <c r="F18" s="559">
        <v>5857967</v>
      </c>
      <c r="G18" s="559">
        <v>949972</v>
      </c>
      <c r="H18" s="560">
        <v>4572426</v>
      </c>
      <c r="I18" s="351"/>
      <c r="J18" s="558" t="s">
        <v>691</v>
      </c>
      <c r="K18" s="559">
        <v>1074133</v>
      </c>
      <c r="L18" s="559">
        <v>12393262</v>
      </c>
      <c r="M18" s="559">
        <v>-10694806</v>
      </c>
      <c r="N18" s="560">
        <v>-624323</v>
      </c>
    </row>
    <row r="19" spans="3:14" ht="17.25" customHeight="1">
      <c r="C19" s="558" t="s">
        <v>299</v>
      </c>
      <c r="D19" s="559">
        <v>7813785</v>
      </c>
      <c r="E19" s="559">
        <v>6383879</v>
      </c>
      <c r="F19" s="559">
        <v>3093205</v>
      </c>
      <c r="G19" s="559">
        <v>233285</v>
      </c>
      <c r="H19" s="560">
        <v>10871174</v>
      </c>
      <c r="I19" s="351"/>
      <c r="J19" s="558" t="s">
        <v>299</v>
      </c>
      <c r="K19" s="559">
        <v>1208598</v>
      </c>
      <c r="L19" s="559">
        <v>14307156</v>
      </c>
      <c r="M19" s="559">
        <v>-12527887</v>
      </c>
      <c r="N19" s="560">
        <v>-570671</v>
      </c>
    </row>
    <row r="20" spans="3:14" ht="17.25" customHeight="1" thickBot="1">
      <c r="C20" s="561" t="s">
        <v>692</v>
      </c>
      <c r="D20" s="562">
        <v>1782902</v>
      </c>
      <c r="E20" s="562">
        <v>11341463</v>
      </c>
      <c r="F20" s="562">
        <v>5967778</v>
      </c>
      <c r="G20" s="562">
        <v>0</v>
      </c>
      <c r="H20" s="387">
        <v>7156587</v>
      </c>
      <c r="I20" s="351"/>
      <c r="J20" s="561" t="s">
        <v>692</v>
      </c>
      <c r="K20" s="562">
        <v>-238594</v>
      </c>
      <c r="L20" s="562">
        <v>2468894</v>
      </c>
      <c r="M20" s="562">
        <v>-2387638</v>
      </c>
      <c r="N20" s="387">
        <v>-319850</v>
      </c>
    </row>
    <row r="21" spans="3:14" ht="17.25" customHeight="1" thickBot="1">
      <c r="F21" s="71"/>
      <c r="I21" s="351"/>
    </row>
    <row r="22" spans="3:14" ht="24">
      <c r="C22" s="353" t="s">
        <v>694</v>
      </c>
      <c r="D22" s="354" t="s">
        <v>283</v>
      </c>
      <c r="E22" s="354" t="s">
        <v>290</v>
      </c>
      <c r="F22" s="355" t="s">
        <v>293</v>
      </c>
      <c r="H22" s="344"/>
      <c r="I22" s="351"/>
    </row>
    <row r="23" spans="3:14" ht="17.25" customHeight="1">
      <c r="C23" s="563" t="s">
        <v>695</v>
      </c>
      <c r="D23" s="509" t="s">
        <v>428</v>
      </c>
      <c r="E23" s="509" t="s">
        <v>432</v>
      </c>
      <c r="F23" s="564" t="s">
        <v>433</v>
      </c>
      <c r="H23" s="344"/>
      <c r="I23" s="351"/>
    </row>
    <row r="24" spans="3:14" ht="25.5" customHeight="1">
      <c r="C24" s="563" t="s">
        <v>272</v>
      </c>
      <c r="D24" s="509" t="s">
        <v>284</v>
      </c>
      <c r="E24" s="509" t="s">
        <v>284</v>
      </c>
      <c r="F24" s="564" t="s">
        <v>284</v>
      </c>
      <c r="H24" s="344"/>
      <c r="I24" s="351"/>
    </row>
    <row r="25" spans="3:14" ht="17.25" customHeight="1">
      <c r="C25" s="563" t="s">
        <v>696</v>
      </c>
      <c r="D25" s="509" t="s">
        <v>697</v>
      </c>
      <c r="E25" s="509" t="s">
        <v>697</v>
      </c>
      <c r="F25" s="564" t="s">
        <v>697</v>
      </c>
      <c r="H25" s="344"/>
      <c r="I25" s="351"/>
    </row>
    <row r="26" spans="3:14" ht="17.25" customHeight="1">
      <c r="C26" s="563" t="s">
        <v>698</v>
      </c>
      <c r="D26" s="508">
        <v>0.50102340000000001</v>
      </c>
      <c r="E26" s="508">
        <v>0.99990029999999996</v>
      </c>
      <c r="F26" s="565">
        <v>1</v>
      </c>
      <c r="H26" s="344"/>
      <c r="I26" s="351"/>
    </row>
    <row r="27" spans="3:14" ht="17.25" customHeight="1">
      <c r="C27" s="563" t="s">
        <v>699</v>
      </c>
      <c r="D27" s="508">
        <v>0.50102340000000001</v>
      </c>
      <c r="E27" s="508">
        <v>0.99990029999999996</v>
      </c>
      <c r="F27" s="565">
        <v>1</v>
      </c>
      <c r="H27" s="344"/>
      <c r="I27" s="351"/>
    </row>
    <row r="28" spans="3:14" ht="17.25" customHeight="1">
      <c r="C28" s="566" t="s">
        <v>700</v>
      </c>
      <c r="D28" s="508"/>
      <c r="E28" s="508"/>
      <c r="F28" s="565"/>
      <c r="G28" s="126"/>
      <c r="H28" s="344"/>
      <c r="I28" s="351"/>
    </row>
    <row r="29" spans="3:14" ht="17.25" customHeight="1">
      <c r="C29" s="563" t="s">
        <v>701</v>
      </c>
      <c r="D29" s="512">
        <v>0.8555682603423076</v>
      </c>
      <c r="E29" s="512">
        <v>9.3718426903509039E-2</v>
      </c>
      <c r="F29" s="512">
        <v>2.6082730091565115E-2</v>
      </c>
      <c r="G29" s="126"/>
      <c r="H29" s="344"/>
      <c r="I29" s="351"/>
    </row>
    <row r="30" spans="3:14" ht="17.25" customHeight="1">
      <c r="C30" s="563" t="s">
        <v>585</v>
      </c>
      <c r="D30" s="512">
        <v>0.81714452656602954</v>
      </c>
      <c r="E30" s="512">
        <v>0.13668722396581759</v>
      </c>
      <c r="F30" s="512">
        <v>4.0817494360258798E-2</v>
      </c>
      <c r="I30" s="351"/>
      <c r="J30" s="351"/>
      <c r="K30" s="351"/>
      <c r="L30" s="351"/>
      <c r="M30" s="351"/>
      <c r="N30" s="351"/>
    </row>
    <row r="31" spans="3:14" ht="17.25" customHeight="1">
      <c r="C31" s="563" t="s">
        <v>686</v>
      </c>
      <c r="D31" s="512">
        <v>0.8134945154525044</v>
      </c>
      <c r="E31" s="512">
        <v>0.12746589446143994</v>
      </c>
      <c r="F31" s="512">
        <v>3.4913695091242064E-2</v>
      </c>
      <c r="I31" s="71"/>
      <c r="N31" s="351"/>
    </row>
  </sheetData>
  <pageMargins left="0.7" right="0.7" top="0.75" bottom="0.75" header="0.3" footer="0.3"/>
  <pageSetup orientation="portrait" horizont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6">
    <tabColor theme="9" tint="-0.249977111117893"/>
  </sheetPr>
  <dimension ref="A1:E38"/>
  <sheetViews>
    <sheetView showGridLines="0" tabSelected="1" workbookViewId="0">
      <selection activeCell="B3" sqref="B3:D17"/>
    </sheetView>
  </sheetViews>
  <sheetFormatPr defaultColWidth="0" defaultRowHeight="14.45" zeroHeight="1"/>
  <cols>
    <col min="1" max="1" width="11.42578125" style="283" customWidth="1" collapsed="1"/>
    <col min="2" max="2" width="37.5703125" style="283" bestFit="1" customWidth="1" collapsed="1"/>
    <col min="3" max="3" width="29.7109375" style="283" customWidth="1" collapsed="1"/>
    <col min="4" max="4" width="24.42578125" style="283" customWidth="1" collapsed="1"/>
    <col min="5" max="5" width="11.42578125" customWidth="1"/>
    <col min="6" max="16384" width="11.42578125" hidden="1"/>
  </cols>
  <sheetData>
    <row r="1" spans="1:4">
      <c r="A1" s="284" t="s">
        <v>702</v>
      </c>
    </row>
    <row r="2" spans="1:4" ht="15" thickBot="1"/>
    <row r="3" spans="1:4">
      <c r="B3" s="853" t="s">
        <v>703</v>
      </c>
      <c r="C3" s="854">
        <v>45657</v>
      </c>
      <c r="D3" s="855"/>
    </row>
    <row r="4" spans="1:4">
      <c r="B4" s="853"/>
      <c r="C4" s="856" t="s">
        <v>4</v>
      </c>
      <c r="D4" s="856"/>
    </row>
    <row r="5" spans="1:4">
      <c r="B5" s="853"/>
      <c r="C5" s="359" t="s">
        <v>704</v>
      </c>
      <c r="D5" s="414" t="s">
        <v>705</v>
      </c>
    </row>
    <row r="6" spans="1:4">
      <c r="A6" s="360" t="s">
        <v>706</v>
      </c>
      <c r="B6" s="415" t="s">
        <v>707</v>
      </c>
      <c r="C6" s="361">
        <v>351513489</v>
      </c>
      <c r="D6" s="361">
        <v>351513489</v>
      </c>
    </row>
    <row r="7" spans="1:4">
      <c r="A7" s="360" t="s">
        <v>708</v>
      </c>
      <c r="B7" s="416" t="s">
        <v>709</v>
      </c>
      <c r="C7" s="363">
        <v>1374530379</v>
      </c>
      <c r="D7" s="363">
        <v>1374530379</v>
      </c>
    </row>
    <row r="8" spans="1:4">
      <c r="A8" s="360"/>
      <c r="B8" s="417" t="s">
        <v>710</v>
      </c>
      <c r="C8" s="364">
        <v>1726043868</v>
      </c>
      <c r="D8" s="364">
        <v>1726043868</v>
      </c>
    </row>
    <row r="9" spans="1:4">
      <c r="A9" s="360" t="s">
        <v>6</v>
      </c>
      <c r="B9" s="415" t="s">
        <v>711</v>
      </c>
      <c r="C9" s="418">
        <v>0</v>
      </c>
      <c r="D9" s="418">
        <v>-108758431</v>
      </c>
    </row>
    <row r="10" spans="1:4">
      <c r="A10" s="360"/>
      <c r="B10" s="416" t="s">
        <v>712</v>
      </c>
      <c r="C10" s="363">
        <v>1364304</v>
      </c>
      <c r="D10" s="419">
        <v>1364304</v>
      </c>
    </row>
    <row r="11" spans="1:4">
      <c r="A11" s="360"/>
      <c r="B11" s="417" t="s">
        <v>713</v>
      </c>
      <c r="C11" s="364">
        <v>1727408172</v>
      </c>
      <c r="D11" s="364">
        <v>1618649741</v>
      </c>
    </row>
    <row r="12" spans="1:4">
      <c r="A12" s="360" t="s">
        <v>0</v>
      </c>
      <c r="B12" s="420" t="s">
        <v>714</v>
      </c>
      <c r="C12" s="421">
        <v>3018159335</v>
      </c>
      <c r="D12" s="422">
        <v>3018159335</v>
      </c>
    </row>
    <row r="13" spans="1:4">
      <c r="B13" s="420" t="s">
        <v>592</v>
      </c>
      <c r="C13" s="422">
        <v>-351513489</v>
      </c>
      <c r="D13" s="422">
        <v>-351513489</v>
      </c>
    </row>
    <row r="14" spans="1:4">
      <c r="B14" s="416" t="s">
        <v>593</v>
      </c>
      <c r="C14" s="419">
        <v>-1374530379</v>
      </c>
      <c r="D14" s="422">
        <v>-1374530379</v>
      </c>
    </row>
    <row r="15" spans="1:4">
      <c r="B15" s="417" t="s">
        <v>715</v>
      </c>
      <c r="C15" s="364">
        <v>1292115467</v>
      </c>
      <c r="D15" s="364">
        <v>1292115467</v>
      </c>
    </row>
    <row r="16" spans="1:4"/>
    <row r="17" spans="1:4">
      <c r="B17" s="417" t="s">
        <v>716</v>
      </c>
      <c r="C17" s="424">
        <v>1.3368837508080074</v>
      </c>
      <c r="D17" s="424">
        <v>1.252712921050422</v>
      </c>
    </row>
    <row r="18" spans="1:4"/>
    <row r="19" spans="1:4"/>
    <row r="20" spans="1:4">
      <c r="A20" s="284" t="s">
        <v>717</v>
      </c>
    </row>
    <row r="21" spans="1:4"/>
    <row r="22" spans="1:4">
      <c r="B22" s="859" t="s">
        <v>703</v>
      </c>
      <c r="C22" s="862">
        <v>45657</v>
      </c>
      <c r="D22" s="863"/>
    </row>
    <row r="23" spans="1:4">
      <c r="B23" s="860"/>
      <c r="C23" s="857" t="s">
        <v>4</v>
      </c>
      <c r="D23" s="858"/>
    </row>
    <row r="24" spans="1:4" ht="24">
      <c r="B24" s="861"/>
      <c r="C24" s="425" t="s">
        <v>718</v>
      </c>
      <c r="D24" s="426" t="s">
        <v>719</v>
      </c>
    </row>
    <row r="25" spans="1:4">
      <c r="B25" s="415" t="s">
        <v>707</v>
      </c>
      <c r="C25" s="427">
        <v>351513489</v>
      </c>
      <c r="D25" s="427">
        <v>351513489</v>
      </c>
    </row>
    <row r="26" spans="1:4">
      <c r="B26" s="416" t="s">
        <v>709</v>
      </c>
      <c r="C26" s="499">
        <v>1374530379</v>
      </c>
      <c r="D26" s="499">
        <v>1374530379</v>
      </c>
    </row>
    <row r="27" spans="1:4">
      <c r="B27" s="417" t="s">
        <v>710</v>
      </c>
      <c r="C27" s="364">
        <v>1726043868</v>
      </c>
      <c r="D27" s="364">
        <v>1726043868</v>
      </c>
    </row>
    <row r="28" spans="1:4">
      <c r="B28" s="415" t="s">
        <v>711</v>
      </c>
      <c r="C28" s="418">
        <v>-108758431</v>
      </c>
      <c r="D28" s="418">
        <v>-108758431</v>
      </c>
    </row>
    <row r="29" spans="1:4">
      <c r="B29" s="416" t="s">
        <v>712</v>
      </c>
      <c r="C29" s="419">
        <v>1364304</v>
      </c>
      <c r="D29" s="419">
        <v>0</v>
      </c>
    </row>
    <row r="30" spans="1:4">
      <c r="B30" s="417" t="s">
        <v>713</v>
      </c>
      <c r="C30" s="364">
        <v>1618649741</v>
      </c>
      <c r="D30" s="364">
        <v>1617285437</v>
      </c>
    </row>
    <row r="31" spans="1:4">
      <c r="B31" s="428"/>
      <c r="C31" s="418"/>
      <c r="D31" s="418"/>
    </row>
    <row r="32" spans="1:4">
      <c r="B32" s="420" t="s">
        <v>714</v>
      </c>
      <c r="C32" s="422">
        <v>3018159335</v>
      </c>
      <c r="D32" s="422">
        <v>3018159335</v>
      </c>
    </row>
    <row r="33" spans="2:4">
      <c r="B33" s="420" t="s">
        <v>592</v>
      </c>
      <c r="C33" s="422">
        <v>-351513489</v>
      </c>
      <c r="D33" s="422">
        <v>-351513489</v>
      </c>
    </row>
    <row r="34" spans="2:4">
      <c r="B34" s="416" t="s">
        <v>593</v>
      </c>
      <c r="C34" s="422">
        <v>-1374530379</v>
      </c>
      <c r="D34" s="419">
        <v>-1374530379</v>
      </c>
    </row>
    <row r="35" spans="2:4">
      <c r="B35" s="417" t="s">
        <v>715</v>
      </c>
      <c r="C35" s="364">
        <v>1292115467</v>
      </c>
      <c r="D35" s="364">
        <v>1292115467</v>
      </c>
    </row>
    <row r="36" spans="2:4">
      <c r="B36" s="423"/>
      <c r="C36" s="365"/>
      <c r="D36" s="365"/>
    </row>
    <row r="37" spans="2:4">
      <c r="B37" s="417" t="s">
        <v>716</v>
      </c>
      <c r="C37" s="424">
        <v>1.252712921050422</v>
      </c>
      <c r="D37" s="424">
        <v>1.2516570525658757</v>
      </c>
    </row>
    <row r="38" spans="2:4"/>
  </sheetData>
  <mergeCells count="6">
    <mergeCell ref="B3:B5"/>
    <mergeCell ref="C3:D3"/>
    <mergeCell ref="C4:D4"/>
    <mergeCell ref="C23:D23"/>
    <mergeCell ref="B22:B24"/>
    <mergeCell ref="C22:D22"/>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499984740745262"/>
  </sheetPr>
  <dimension ref="A1:F66"/>
  <sheetViews>
    <sheetView showGridLines="0" workbookViewId="0">
      <selection activeCell="A67" sqref="A67:XFD1048576"/>
    </sheetView>
  </sheetViews>
  <sheetFormatPr defaultColWidth="0" defaultRowHeight="12" zeroHeight="1" outlineLevelRow="2"/>
  <cols>
    <col min="1" max="1" width="9.28515625" style="113" customWidth="1"/>
    <col min="2" max="2" width="49" style="72" customWidth="1"/>
    <col min="3" max="3" width="7.140625" style="72" customWidth="1"/>
    <col min="4" max="4" width="17.7109375" style="72" customWidth="1"/>
    <col min="5" max="5" width="16.7109375" style="72" customWidth="1"/>
    <col min="6" max="6" width="11.5703125" style="72" customWidth="1"/>
    <col min="7" max="16384" width="11.5703125" style="72" hidden="1"/>
  </cols>
  <sheetData>
    <row r="1" spans="1:5"/>
    <row r="2" spans="1:5">
      <c r="B2" s="727" t="s">
        <v>91</v>
      </c>
      <c r="C2" s="722" t="s">
        <v>1</v>
      </c>
      <c r="D2" s="573">
        <v>45657</v>
      </c>
      <c r="E2" s="573">
        <v>45291</v>
      </c>
    </row>
    <row r="3" spans="1:5">
      <c r="B3" s="727"/>
      <c r="C3" s="716"/>
      <c r="D3" s="117" t="s">
        <v>4</v>
      </c>
      <c r="E3" s="117" t="s">
        <v>4</v>
      </c>
    </row>
    <row r="4" spans="1:5">
      <c r="A4" s="113" t="s">
        <v>92</v>
      </c>
      <c r="B4" s="554" t="s">
        <v>93</v>
      </c>
      <c r="C4" s="555">
        <v>25</v>
      </c>
      <c r="D4" s="554">
        <v>662701294</v>
      </c>
      <c r="E4" s="554">
        <v>640855854</v>
      </c>
    </row>
    <row r="5" spans="1:5">
      <c r="A5" s="113" t="s">
        <v>94</v>
      </c>
      <c r="B5" s="554" t="s">
        <v>95</v>
      </c>
      <c r="C5" s="555"/>
      <c r="D5" s="554">
        <v>-82122255</v>
      </c>
      <c r="E5" s="554">
        <v>-85362422</v>
      </c>
    </row>
    <row r="6" spans="1:5">
      <c r="A6" s="113" t="s">
        <v>96</v>
      </c>
      <c r="B6" s="554" t="s">
        <v>97</v>
      </c>
      <c r="C6" s="555">
        <v>20</v>
      </c>
      <c r="D6" s="554">
        <v>-83463846</v>
      </c>
      <c r="E6" s="554">
        <v>-76753766</v>
      </c>
    </row>
    <row r="7" spans="1:5">
      <c r="A7" s="113" t="s">
        <v>98</v>
      </c>
      <c r="B7" s="554" t="s">
        <v>99</v>
      </c>
      <c r="C7" s="555" t="s">
        <v>100</v>
      </c>
      <c r="D7" s="554">
        <v>-82226798</v>
      </c>
      <c r="E7" s="554">
        <v>-77697080</v>
      </c>
    </row>
    <row r="8" spans="1:5" ht="21" customHeight="1">
      <c r="B8" s="596" t="s">
        <v>101</v>
      </c>
      <c r="C8" s="555">
        <v>14</v>
      </c>
      <c r="D8" s="554">
        <v>-216645</v>
      </c>
      <c r="E8" s="554">
        <v>0</v>
      </c>
    </row>
    <row r="9" spans="1:5">
      <c r="A9" s="113" t="s">
        <v>102</v>
      </c>
      <c r="B9" s="554" t="s">
        <v>103</v>
      </c>
      <c r="C9" s="597" t="s">
        <v>104</v>
      </c>
      <c r="D9" s="554">
        <v>-166311815</v>
      </c>
      <c r="E9" s="554">
        <v>-149720736</v>
      </c>
    </row>
    <row r="10" spans="1:5">
      <c r="A10" s="113" t="s">
        <v>105</v>
      </c>
      <c r="B10" s="554" t="s">
        <v>106</v>
      </c>
      <c r="C10" s="555">
        <v>28</v>
      </c>
      <c r="D10" s="554">
        <v>529831</v>
      </c>
      <c r="E10" s="554">
        <v>3336545</v>
      </c>
    </row>
    <row r="11" spans="1:5">
      <c r="B11" s="574" t="s">
        <v>107</v>
      </c>
      <c r="C11" s="582"/>
      <c r="D11" s="574">
        <v>248889766</v>
      </c>
      <c r="E11" s="574">
        <v>254658395</v>
      </c>
    </row>
    <row r="12" spans="1:5">
      <c r="A12" s="113" t="s">
        <v>108</v>
      </c>
      <c r="B12" s="554" t="s">
        <v>109</v>
      </c>
      <c r="C12" s="555">
        <v>28</v>
      </c>
      <c r="D12" s="554">
        <v>10120006</v>
      </c>
      <c r="E12" s="554">
        <v>15948850</v>
      </c>
    </row>
    <row r="13" spans="1:5">
      <c r="A13" s="113" t="s">
        <v>110</v>
      </c>
      <c r="B13" s="554" t="s">
        <v>111</v>
      </c>
      <c r="C13" s="555">
        <v>28</v>
      </c>
      <c r="D13" s="554">
        <v>-49343422</v>
      </c>
      <c r="E13" s="554">
        <v>-48853914</v>
      </c>
    </row>
    <row r="14" spans="1:5" ht="36">
      <c r="A14" s="113" t="s">
        <v>112</v>
      </c>
      <c r="B14" s="596" t="s">
        <v>113</v>
      </c>
      <c r="C14" s="555">
        <v>24</v>
      </c>
      <c r="D14" s="554">
        <v>-7163962</v>
      </c>
      <c r="E14" s="554">
        <v>-12316346</v>
      </c>
    </row>
    <row r="15" spans="1:5">
      <c r="A15" s="113" t="s">
        <v>114</v>
      </c>
      <c r="B15" s="596" t="s">
        <v>115</v>
      </c>
      <c r="C15" s="555">
        <v>28</v>
      </c>
      <c r="D15" s="554">
        <v>347616</v>
      </c>
      <c r="E15" s="554">
        <v>1945731</v>
      </c>
    </row>
    <row r="16" spans="1:5">
      <c r="A16" s="113" t="s">
        <v>116</v>
      </c>
      <c r="B16" s="554" t="s">
        <v>117</v>
      </c>
      <c r="C16" s="555">
        <v>30</v>
      </c>
      <c r="D16" s="554">
        <v>-45946889</v>
      </c>
      <c r="E16" s="554">
        <v>-45658660</v>
      </c>
    </row>
    <row r="17" spans="1:5" ht="14.45" hidden="1" customHeight="1" outlineLevel="2">
      <c r="A17" s="113" t="s">
        <v>118</v>
      </c>
      <c r="B17" s="554" t="s">
        <v>119</v>
      </c>
      <c r="C17" s="555"/>
      <c r="D17" s="554">
        <v>0</v>
      </c>
      <c r="E17" s="554">
        <v>0</v>
      </c>
    </row>
    <row r="18" spans="1:5" collapsed="1">
      <c r="B18" s="574" t="s">
        <v>120</v>
      </c>
      <c r="C18" s="582"/>
      <c r="D18" s="574">
        <v>156903115</v>
      </c>
      <c r="E18" s="574">
        <v>165724056</v>
      </c>
    </row>
    <row r="19" spans="1:5">
      <c r="A19" s="113" t="s">
        <v>121</v>
      </c>
      <c r="B19" s="554" t="s">
        <v>122</v>
      </c>
      <c r="C19" s="555">
        <v>15</v>
      </c>
      <c r="D19" s="554">
        <v>-34317719</v>
      </c>
      <c r="E19" s="554">
        <v>-33886203</v>
      </c>
    </row>
    <row r="20" spans="1:5">
      <c r="B20" s="598" t="s">
        <v>123</v>
      </c>
      <c r="C20" s="595"/>
      <c r="D20" s="574">
        <v>122585396</v>
      </c>
      <c r="E20" s="574">
        <v>131837853</v>
      </c>
    </row>
    <row r="21" spans="1:5" ht="24" hidden="1" customHeight="1">
      <c r="A21" s="113" t="s">
        <v>124</v>
      </c>
      <c r="B21" s="596" t="s">
        <v>125</v>
      </c>
      <c r="C21" s="555">
        <v>29</v>
      </c>
      <c r="D21" s="554">
        <v>0</v>
      </c>
      <c r="E21" s="554">
        <v>0</v>
      </c>
    </row>
    <row r="22" spans="1:5">
      <c r="B22" s="554"/>
      <c r="C22" s="555"/>
      <c r="D22" s="555"/>
      <c r="E22" s="555"/>
    </row>
    <row r="23" spans="1:5">
      <c r="B23" s="574" t="s">
        <v>126</v>
      </c>
      <c r="C23" s="595"/>
      <c r="D23" s="574">
        <v>122585396</v>
      </c>
      <c r="E23" s="574">
        <v>131837853</v>
      </c>
    </row>
    <row r="24" spans="1:5">
      <c r="B24" s="599" t="s">
        <v>127</v>
      </c>
      <c r="C24" s="600"/>
      <c r="D24" s="555"/>
      <c r="E24" s="555"/>
    </row>
    <row r="25" spans="1:5">
      <c r="B25" s="598" t="s">
        <v>128</v>
      </c>
      <c r="C25" s="595"/>
      <c r="D25" s="574">
        <v>60540815</v>
      </c>
      <c r="E25" s="574">
        <v>65277259</v>
      </c>
    </row>
    <row r="26" spans="1:5">
      <c r="A26" s="113" t="s">
        <v>129</v>
      </c>
      <c r="B26" s="596" t="s">
        <v>130</v>
      </c>
      <c r="C26" s="555">
        <v>22</v>
      </c>
      <c r="D26" s="554">
        <v>62044581</v>
      </c>
      <c r="E26" s="116">
        <v>66560594</v>
      </c>
    </row>
    <row r="27" spans="1:5">
      <c r="B27" s="601" t="s">
        <v>131</v>
      </c>
      <c r="C27" s="602"/>
      <c r="D27" s="601">
        <v>122585396</v>
      </c>
      <c r="E27" s="601">
        <v>131837853</v>
      </c>
    </row>
    <row r="28" spans="1:5">
      <c r="B28" s="577" t="s">
        <v>132</v>
      </c>
      <c r="C28" s="600"/>
      <c r="D28" s="555"/>
      <c r="E28" s="555"/>
    </row>
    <row r="29" spans="1:5">
      <c r="B29" s="596" t="s">
        <v>133</v>
      </c>
      <c r="C29" s="555">
        <v>31</v>
      </c>
      <c r="D29" s="603">
        <v>60.540815000000002</v>
      </c>
      <c r="E29" s="603">
        <v>65.277259000000001</v>
      </c>
    </row>
    <row r="30" spans="1:5">
      <c r="B30" s="574" t="s">
        <v>134</v>
      </c>
      <c r="C30" s="590"/>
      <c r="D30" s="604">
        <v>60.540815000000002</v>
      </c>
      <c r="E30" s="604">
        <v>65.277259000000001</v>
      </c>
    </row>
    <row r="31" spans="1:5">
      <c r="B31" s="605"/>
      <c r="C31" s="605"/>
      <c r="D31" s="605"/>
      <c r="E31" s="605"/>
    </row>
    <row r="32" spans="1:5">
      <c r="B32" s="728" t="s">
        <v>135</v>
      </c>
      <c r="C32" s="722" t="s">
        <v>1</v>
      </c>
      <c r="D32" s="573">
        <v>45657</v>
      </c>
      <c r="E32" s="573">
        <v>45291</v>
      </c>
    </row>
    <row r="33" spans="2:5">
      <c r="B33" s="729"/>
      <c r="C33" s="716"/>
      <c r="D33" s="117" t="s">
        <v>4</v>
      </c>
      <c r="E33" s="117" t="s">
        <v>4</v>
      </c>
    </row>
    <row r="34" spans="2:5">
      <c r="B34" s="606"/>
      <c r="C34" s="607"/>
      <c r="D34" s="607"/>
      <c r="E34" s="607"/>
    </row>
    <row r="35" spans="2:5">
      <c r="B35" s="574" t="s">
        <v>126</v>
      </c>
      <c r="C35" s="595"/>
      <c r="D35" s="574">
        <v>122585396</v>
      </c>
      <c r="E35" s="574">
        <v>131837853</v>
      </c>
    </row>
    <row r="36" spans="2:5">
      <c r="B36" s="608"/>
      <c r="C36" s="609"/>
      <c r="D36" s="609"/>
      <c r="E36" s="609"/>
    </row>
    <row r="37" spans="2:5">
      <c r="B37" s="610" t="s">
        <v>136</v>
      </c>
      <c r="C37" s="611"/>
      <c r="D37" s="610"/>
      <c r="E37" s="610"/>
    </row>
    <row r="38" spans="2:5" ht="24">
      <c r="B38" s="598" t="s">
        <v>137</v>
      </c>
      <c r="C38" s="595"/>
      <c r="D38" s="574"/>
      <c r="E38" s="574"/>
    </row>
    <row r="39" spans="2:5" ht="24">
      <c r="B39" s="596" t="s">
        <v>138</v>
      </c>
      <c r="C39" s="612">
        <v>12</v>
      </c>
      <c r="D39" s="613">
        <v>560400993</v>
      </c>
      <c r="E39" s="554">
        <v>0</v>
      </c>
    </row>
    <row r="40" spans="2:5" ht="24">
      <c r="B40" s="596" t="s">
        <v>139</v>
      </c>
      <c r="C40" s="612">
        <v>20</v>
      </c>
      <c r="D40" s="613">
        <v>-1745708</v>
      </c>
      <c r="E40" s="554">
        <v>-225558</v>
      </c>
    </row>
    <row r="41" spans="2:5" ht="24">
      <c r="B41" s="598" t="s">
        <v>140</v>
      </c>
      <c r="C41" s="595"/>
      <c r="D41" s="574">
        <v>558655285</v>
      </c>
      <c r="E41" s="574">
        <v>-225558</v>
      </c>
    </row>
    <row r="42" spans="2:5">
      <c r="B42" s="113"/>
      <c r="C42" s="113"/>
      <c r="D42" s="113"/>
      <c r="E42" s="113"/>
    </row>
    <row r="43" spans="2:5" ht="24">
      <c r="B43" s="598" t="s">
        <v>141</v>
      </c>
      <c r="C43" s="730"/>
      <c r="D43" s="731"/>
      <c r="E43" s="732"/>
    </row>
    <row r="44" spans="2:5">
      <c r="B44" s="610" t="s">
        <v>142</v>
      </c>
      <c r="C44" s="612"/>
      <c r="D44" s="612"/>
      <c r="E44" s="612"/>
    </row>
    <row r="45" spans="2:5">
      <c r="B45" s="614" t="s">
        <v>143</v>
      </c>
      <c r="C45" s="612"/>
      <c r="D45" s="613">
        <v>1239874</v>
      </c>
      <c r="E45" s="554">
        <v>5833663</v>
      </c>
    </row>
    <row r="46" spans="2:5" ht="24">
      <c r="B46" s="615" t="s">
        <v>144</v>
      </c>
      <c r="C46" s="616"/>
      <c r="D46" s="617">
        <v>1239874</v>
      </c>
      <c r="E46" s="617">
        <v>5833663</v>
      </c>
    </row>
    <row r="47" spans="2:5">
      <c r="B47" s="618"/>
      <c r="C47" s="618"/>
      <c r="D47" s="618"/>
      <c r="E47" s="618"/>
    </row>
    <row r="48" spans="2:5">
      <c r="B48" s="615" t="s">
        <v>145</v>
      </c>
      <c r="C48" s="615"/>
      <c r="D48" s="615">
        <v>559895159</v>
      </c>
      <c r="E48" s="615">
        <v>5608105</v>
      </c>
    </row>
    <row r="49" spans="2:5"/>
    <row r="50" spans="2:5" ht="24">
      <c r="B50" s="598" t="s">
        <v>146</v>
      </c>
      <c r="C50" s="595"/>
      <c r="D50" s="574"/>
      <c r="E50" s="574"/>
    </row>
    <row r="51" spans="2:5" ht="24">
      <c r="B51" s="619" t="s">
        <v>147</v>
      </c>
      <c r="C51" s="620"/>
      <c r="D51" s="554">
        <v>-151308268.11000001</v>
      </c>
      <c r="E51" s="554">
        <v>0</v>
      </c>
    </row>
    <row r="52" spans="2:5" ht="24">
      <c r="B52" s="596" t="s">
        <v>148</v>
      </c>
      <c r="C52" s="621"/>
      <c r="D52" s="554">
        <v>471341.16000000003</v>
      </c>
      <c r="E52" s="554">
        <v>60900.66</v>
      </c>
    </row>
    <row r="53" spans="2:5" ht="24">
      <c r="B53" s="598" t="s">
        <v>146</v>
      </c>
      <c r="C53" s="595"/>
      <c r="D53" s="574">
        <v>-150836926.95000002</v>
      </c>
      <c r="E53" s="574">
        <v>60900.66</v>
      </c>
    </row>
    <row r="54" spans="2:5">
      <c r="B54" s="618"/>
      <c r="C54" s="618"/>
      <c r="D54" s="618"/>
      <c r="E54" s="618"/>
    </row>
    <row r="55" spans="2:5" ht="24">
      <c r="B55" s="598" t="s">
        <v>149</v>
      </c>
      <c r="C55" s="595"/>
      <c r="D55" s="574"/>
      <c r="E55" s="574"/>
    </row>
    <row r="56" spans="2:5">
      <c r="B56" s="596" t="s">
        <v>150</v>
      </c>
      <c r="C56" s="621"/>
      <c r="D56" s="622">
        <v>-334765.98000000004</v>
      </c>
      <c r="E56" s="622">
        <v>-1575089.01</v>
      </c>
    </row>
    <row r="57" spans="2:5" ht="24">
      <c r="B57" s="598" t="s">
        <v>151</v>
      </c>
      <c r="C57" s="595"/>
      <c r="D57" s="574">
        <v>-334765.98000000004</v>
      </c>
      <c r="E57" s="574">
        <v>-1575089.01</v>
      </c>
    </row>
    <row r="58" spans="2:5">
      <c r="B58" s="554"/>
      <c r="C58" s="621"/>
      <c r="D58" s="554"/>
      <c r="E58" s="554"/>
    </row>
    <row r="59" spans="2:5">
      <c r="B59" s="574" t="s">
        <v>152</v>
      </c>
      <c r="C59" s="595"/>
      <c r="D59" s="574">
        <v>408723466.06999993</v>
      </c>
      <c r="E59" s="574">
        <v>4093916.6500000004</v>
      </c>
    </row>
    <row r="60" spans="2:5">
      <c r="B60" s="554"/>
      <c r="C60" s="621"/>
      <c r="D60" s="554"/>
      <c r="E60" s="554"/>
    </row>
    <row r="61" spans="2:5">
      <c r="B61" s="574" t="s">
        <v>153</v>
      </c>
      <c r="C61" s="595"/>
      <c r="D61" s="574">
        <v>531308862.06999993</v>
      </c>
      <c r="E61" s="574">
        <v>135931769.65000001</v>
      </c>
    </row>
    <row r="62" spans="2:5">
      <c r="B62" s="599" t="s">
        <v>154</v>
      </c>
      <c r="C62" s="600"/>
      <c r="D62" s="620"/>
      <c r="E62" s="620"/>
    </row>
    <row r="63" spans="2:5">
      <c r="B63" s="596" t="s">
        <v>155</v>
      </c>
      <c r="C63" s="555"/>
      <c r="D63" s="623">
        <v>265312900</v>
      </c>
      <c r="E63" s="554">
        <v>67328407.214657798</v>
      </c>
    </row>
    <row r="64" spans="2:5">
      <c r="B64" s="596" t="s">
        <v>156</v>
      </c>
      <c r="C64" s="555">
        <v>23</v>
      </c>
      <c r="D64" s="624">
        <v>265995962</v>
      </c>
      <c r="E64" s="554">
        <v>68603363</v>
      </c>
    </row>
    <row r="65" spans="2:5">
      <c r="B65" s="574" t="s">
        <v>157</v>
      </c>
      <c r="C65" s="595"/>
      <c r="D65" s="574">
        <v>531308862</v>
      </c>
      <c r="E65" s="574">
        <v>135931770.21465778</v>
      </c>
    </row>
    <row r="66" spans="2:5"/>
  </sheetData>
  <mergeCells count="5">
    <mergeCell ref="B2:B3"/>
    <mergeCell ref="C2:C3"/>
    <mergeCell ref="B32:B33"/>
    <mergeCell ref="C32:C33"/>
    <mergeCell ref="C43:E43"/>
  </mergeCells>
  <phoneticPr fontId="10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499984740745262"/>
  </sheetPr>
  <dimension ref="A1:N74"/>
  <sheetViews>
    <sheetView showGridLines="0" workbookViewId="0">
      <selection activeCell="A75" sqref="A75:XFD81"/>
    </sheetView>
  </sheetViews>
  <sheetFormatPr defaultColWidth="0" defaultRowHeight="12" zeroHeight="1" outlineLevelRow="2"/>
  <cols>
    <col min="1" max="1" width="12.42578125" style="99" customWidth="1"/>
    <col min="2" max="2" width="61.28515625" style="99" customWidth="1"/>
    <col min="3" max="3" width="6" style="124" bestFit="1" customWidth="1"/>
    <col min="4" max="5" width="17.7109375" style="124" customWidth="1"/>
    <col min="6" max="6" width="5.85546875" style="124" customWidth="1"/>
    <col min="7" max="7" width="14.85546875" style="72" customWidth="1"/>
    <col min="8" max="8" width="15.28515625" style="72" customWidth="1"/>
    <col min="9" max="9" width="11.42578125" style="99" customWidth="1"/>
    <col min="10" max="10" width="11.42578125" style="99" hidden="1" customWidth="1"/>
    <col min="11" max="14" width="0" style="99" hidden="1" customWidth="1"/>
    <col min="15" max="16384" width="11.42578125" style="99" hidden="1"/>
  </cols>
  <sheetData>
    <row r="1" spans="2:8"/>
    <row r="2" spans="2:8" ht="12.6" thickBot="1"/>
    <row r="3" spans="2:8">
      <c r="B3" s="733" t="s">
        <v>158</v>
      </c>
      <c r="C3" s="734" t="s">
        <v>1</v>
      </c>
      <c r="D3" s="625">
        <v>45657</v>
      </c>
      <c r="E3" s="625">
        <v>45291</v>
      </c>
      <c r="G3" s="735" t="s">
        <v>2</v>
      </c>
      <c r="H3" s="737" t="s">
        <v>3</v>
      </c>
    </row>
    <row r="4" spans="2:8" ht="12.6" thickBot="1">
      <c r="B4" s="733"/>
      <c r="C4" s="734"/>
      <c r="D4" s="626" t="s">
        <v>4</v>
      </c>
      <c r="E4" s="626" t="s">
        <v>4</v>
      </c>
      <c r="G4" s="736"/>
      <c r="H4" s="738"/>
    </row>
    <row r="5" spans="2:8" s="125" customFormat="1">
      <c r="B5" s="627" t="s">
        <v>159</v>
      </c>
      <c r="C5" s="628"/>
      <c r="D5" s="629">
        <v>776472144</v>
      </c>
      <c r="E5" s="554">
        <v>735405398</v>
      </c>
      <c r="F5" s="124"/>
      <c r="G5" s="645">
        <v>41066746</v>
      </c>
      <c r="H5" s="646">
        <v>5.5842323311311892E-2</v>
      </c>
    </row>
    <row r="6" spans="2:8" s="125" customFormat="1" ht="24" hidden="1" outlineLevel="1">
      <c r="B6" s="627" t="s">
        <v>160</v>
      </c>
      <c r="C6" s="628"/>
      <c r="D6" s="629">
        <v>0</v>
      </c>
      <c r="E6" s="629">
        <v>0</v>
      </c>
      <c r="F6" s="124"/>
      <c r="G6" s="645">
        <v>0</v>
      </c>
      <c r="H6" s="646" t="e">
        <v>#DIV/0!</v>
      </c>
    </row>
    <row r="7" spans="2:8" s="125" customFormat="1" ht="24" hidden="1" outlineLevel="1">
      <c r="B7" s="627" t="s">
        <v>161</v>
      </c>
      <c r="C7" s="628"/>
      <c r="D7" s="629">
        <v>0</v>
      </c>
      <c r="E7" s="629">
        <v>0</v>
      </c>
      <c r="F7" s="124"/>
      <c r="G7" s="645">
        <v>0</v>
      </c>
      <c r="H7" s="646" t="e">
        <v>#DIV/0!</v>
      </c>
    </row>
    <row r="8" spans="2:8" s="125" customFormat="1" ht="24" hidden="1" outlineLevel="1">
      <c r="B8" s="627" t="s">
        <v>162</v>
      </c>
      <c r="C8" s="628"/>
      <c r="D8" s="629">
        <v>0</v>
      </c>
      <c r="E8" s="629">
        <v>0</v>
      </c>
      <c r="F8" s="124"/>
      <c r="G8" s="645">
        <v>0</v>
      </c>
      <c r="H8" s="646" t="e">
        <v>#DIV/0!</v>
      </c>
    </row>
    <row r="9" spans="2:8" s="125" customFormat="1" collapsed="1">
      <c r="B9" s="627" t="s">
        <v>163</v>
      </c>
      <c r="C9" s="628"/>
      <c r="D9" s="629">
        <v>5303170</v>
      </c>
      <c r="E9" s="554">
        <v>4077222</v>
      </c>
      <c r="F9" s="124"/>
      <c r="G9" s="645">
        <v>1225948</v>
      </c>
      <c r="H9" s="646">
        <v>0.3006821801707143</v>
      </c>
    </row>
    <row r="10" spans="2:8" s="125" customFormat="1">
      <c r="B10" s="630" t="s">
        <v>164</v>
      </c>
      <c r="C10" s="631"/>
      <c r="D10" s="632">
        <v>781775314</v>
      </c>
      <c r="E10" s="632">
        <v>739482620</v>
      </c>
      <c r="F10" s="124"/>
      <c r="G10" s="647"/>
      <c r="H10" s="648"/>
    </row>
    <row r="11" spans="2:8" s="125" customFormat="1">
      <c r="B11" s="627" t="s">
        <v>165</v>
      </c>
      <c r="C11" s="628"/>
      <c r="D11" s="629">
        <v>-286141024</v>
      </c>
      <c r="E11" s="554">
        <v>-270507152.25400001</v>
      </c>
      <c r="F11" s="124"/>
      <c r="G11" s="645">
        <v>-15633871.745999992</v>
      </c>
      <c r="H11" s="646">
        <v>5.7794670550226877E-2</v>
      </c>
    </row>
    <row r="12" spans="2:8" s="125" customFormat="1" hidden="1" outlineLevel="2">
      <c r="B12" s="627" t="s">
        <v>166</v>
      </c>
      <c r="C12" s="628"/>
      <c r="D12" s="629">
        <v>0</v>
      </c>
      <c r="E12" s="554">
        <v>0</v>
      </c>
      <c r="F12" s="124"/>
      <c r="G12" s="645">
        <v>0</v>
      </c>
      <c r="H12" s="646" t="e">
        <v>#DIV/0!</v>
      </c>
    </row>
    <row r="13" spans="2:8" s="125" customFormat="1" collapsed="1">
      <c r="B13" s="627" t="s">
        <v>167</v>
      </c>
      <c r="C13" s="631"/>
      <c r="D13" s="629">
        <v>-77608779</v>
      </c>
      <c r="E13" s="554">
        <v>-80397420</v>
      </c>
      <c r="F13" s="124"/>
      <c r="G13" s="645">
        <v>2788641</v>
      </c>
      <c r="H13" s="646">
        <v>-3.468570260090436E-2</v>
      </c>
    </row>
    <row r="14" spans="2:8" s="125" customFormat="1" ht="27.75" customHeight="1">
      <c r="B14" s="627" t="s">
        <v>168</v>
      </c>
      <c r="C14" s="628"/>
      <c r="D14" s="629"/>
      <c r="E14" s="554">
        <v>0</v>
      </c>
      <c r="F14" s="124"/>
      <c r="G14" s="645">
        <v>0</v>
      </c>
      <c r="H14" s="646" t="e">
        <v>#DIV/0!</v>
      </c>
    </row>
    <row r="15" spans="2:8" s="125" customFormat="1">
      <c r="B15" s="627" t="s">
        <v>169</v>
      </c>
      <c r="C15" s="628"/>
      <c r="D15" s="629">
        <v>-58093825</v>
      </c>
      <c r="E15" s="629">
        <v>-59240093</v>
      </c>
      <c r="F15" s="124"/>
      <c r="G15" s="645">
        <v>1146268</v>
      </c>
      <c r="H15" s="646">
        <v>-1.9349530730817726E-2</v>
      </c>
    </row>
    <row r="16" spans="2:8" s="125" customFormat="1">
      <c r="B16" s="630" t="s">
        <v>170</v>
      </c>
      <c r="C16" s="633"/>
      <c r="D16" s="634">
        <v>-421843628</v>
      </c>
      <c r="E16" s="634">
        <v>-410144665.25400001</v>
      </c>
      <c r="F16" s="124"/>
      <c r="G16" s="645"/>
      <c r="H16" s="646"/>
    </row>
    <row r="17" spans="2:8" s="125" customFormat="1" hidden="1" outlineLevel="1">
      <c r="B17" s="627" t="s">
        <v>171</v>
      </c>
      <c r="C17" s="628"/>
      <c r="D17" s="635">
        <v>0</v>
      </c>
      <c r="E17" s="635">
        <v>0</v>
      </c>
      <c r="F17" s="124"/>
      <c r="G17" s="645">
        <v>0</v>
      </c>
      <c r="H17" s="646" t="e">
        <v>#DIV/0!</v>
      </c>
    </row>
    <row r="18" spans="2:8" s="125" customFormat="1" hidden="1" outlineLevel="1">
      <c r="B18" s="627" t="s">
        <v>172</v>
      </c>
      <c r="C18" s="628"/>
      <c r="D18" s="629">
        <v>0</v>
      </c>
      <c r="E18" s="629">
        <v>0</v>
      </c>
      <c r="F18" s="124"/>
      <c r="G18" s="645">
        <v>0</v>
      </c>
      <c r="H18" s="646" t="e">
        <v>#DIV/0!</v>
      </c>
    </row>
    <row r="19" spans="2:8" s="125" customFormat="1" collapsed="1">
      <c r="B19" s="627" t="s">
        <v>173</v>
      </c>
      <c r="C19" s="628"/>
      <c r="D19" s="629">
        <v>-46004011</v>
      </c>
      <c r="E19" s="554">
        <v>-48001819</v>
      </c>
      <c r="F19" s="124"/>
      <c r="G19" s="645">
        <v>1997808</v>
      </c>
      <c r="H19" s="646">
        <v>-4.1619422797290244E-2</v>
      </c>
    </row>
    <row r="20" spans="2:8" s="125" customFormat="1">
      <c r="B20" s="627" t="s">
        <v>174</v>
      </c>
      <c r="C20" s="628"/>
      <c r="D20" s="629">
        <v>6317397</v>
      </c>
      <c r="E20" s="554">
        <v>16092060</v>
      </c>
      <c r="F20" s="124"/>
      <c r="G20" s="645">
        <v>-9774663</v>
      </c>
      <c r="H20" s="646">
        <v>-0.60742148612421276</v>
      </c>
    </row>
    <row r="21" spans="2:8" s="125" customFormat="1">
      <c r="B21" s="627" t="s">
        <v>175</v>
      </c>
      <c r="C21" s="628"/>
      <c r="D21" s="629">
        <v>-29866913</v>
      </c>
      <c r="E21" s="554">
        <v>-53505003</v>
      </c>
      <c r="F21" s="124"/>
      <c r="G21" s="645">
        <v>23638090</v>
      </c>
      <c r="H21" s="646">
        <v>-0.4417921441850961</v>
      </c>
    </row>
    <row r="22" spans="2:8" s="125" customFormat="1" ht="12.6" thickBot="1">
      <c r="B22" s="627" t="s">
        <v>176</v>
      </c>
      <c r="C22" s="628"/>
      <c r="D22" s="629">
        <v>-10078586</v>
      </c>
      <c r="E22" s="629">
        <v>-11203731</v>
      </c>
      <c r="F22" s="124"/>
      <c r="G22" s="645">
        <v>1125145</v>
      </c>
      <c r="H22" s="646">
        <v>-0.10042592061519506</v>
      </c>
    </row>
    <row r="23" spans="2:8" s="125" customFormat="1" ht="12.6" thickBot="1">
      <c r="B23" s="627" t="s">
        <v>177</v>
      </c>
      <c r="C23" s="628"/>
      <c r="D23" s="634">
        <v>-79632113</v>
      </c>
      <c r="E23" s="634">
        <v>-96618493</v>
      </c>
      <c r="F23" s="124"/>
      <c r="G23" s="649">
        <v>16986380</v>
      </c>
      <c r="H23" s="650">
        <v>-0.1758087864193866</v>
      </c>
    </row>
    <row r="24" spans="2:8" s="125" customFormat="1">
      <c r="B24" s="636" t="s">
        <v>178</v>
      </c>
      <c r="C24" s="637"/>
      <c r="D24" s="638">
        <v>280299573</v>
      </c>
      <c r="E24" s="638">
        <v>232719461.74599999</v>
      </c>
      <c r="F24" s="124"/>
      <c r="G24" s="645">
        <v>47580111.254000008</v>
      </c>
      <c r="H24" s="646">
        <v>0.20445265255009476</v>
      </c>
    </row>
    <row r="25" spans="2:8" s="125" customFormat="1" ht="24" hidden="1" outlineLevel="1">
      <c r="B25" s="627" t="s">
        <v>179</v>
      </c>
      <c r="C25" s="628"/>
      <c r="D25" s="629">
        <v>0</v>
      </c>
      <c r="E25" s="629">
        <v>0</v>
      </c>
      <c r="F25" s="124"/>
      <c r="G25" s="645">
        <v>0</v>
      </c>
      <c r="H25" s="646" t="e">
        <v>#DIV/0!</v>
      </c>
    </row>
    <row r="26" spans="2:8" s="125" customFormat="1" hidden="1" outlineLevel="1">
      <c r="B26" s="627" t="s">
        <v>180</v>
      </c>
      <c r="C26" s="628"/>
      <c r="D26" s="629">
        <v>0</v>
      </c>
      <c r="E26" s="629">
        <v>0</v>
      </c>
      <c r="F26" s="124"/>
      <c r="G26" s="645">
        <v>0</v>
      </c>
      <c r="H26" s="646" t="e">
        <v>#DIV/0!</v>
      </c>
    </row>
    <row r="27" spans="2:8" s="125" customFormat="1" hidden="1" outlineLevel="1">
      <c r="B27" s="627" t="s">
        <v>181</v>
      </c>
      <c r="C27" s="628"/>
      <c r="D27" s="629">
        <v>0</v>
      </c>
      <c r="E27" s="629">
        <v>0</v>
      </c>
      <c r="F27" s="124"/>
      <c r="G27" s="645">
        <v>0</v>
      </c>
      <c r="H27" s="646" t="e">
        <v>#DIV/0!</v>
      </c>
    </row>
    <row r="28" spans="2:8" s="125" customFormat="1" hidden="1" outlineLevel="1">
      <c r="B28" s="627" t="s">
        <v>182</v>
      </c>
      <c r="C28" s="628"/>
      <c r="D28" s="629">
        <v>0</v>
      </c>
      <c r="E28" s="629">
        <v>0</v>
      </c>
      <c r="F28" s="124"/>
      <c r="G28" s="645">
        <v>0</v>
      </c>
      <c r="H28" s="646" t="e">
        <v>#DIV/0!</v>
      </c>
    </row>
    <row r="29" spans="2:8" s="125" customFormat="1" hidden="1" outlineLevel="1">
      <c r="B29" s="627" t="s">
        <v>183</v>
      </c>
      <c r="C29" s="628"/>
      <c r="D29" s="629">
        <v>0</v>
      </c>
      <c r="E29" s="629">
        <v>0</v>
      </c>
      <c r="F29" s="124"/>
      <c r="G29" s="645">
        <v>0</v>
      </c>
      <c r="H29" s="646" t="e">
        <v>#DIV/0!</v>
      </c>
    </row>
    <row r="30" spans="2:8" s="125" customFormat="1" hidden="1" outlineLevel="1">
      <c r="B30" s="627" t="s">
        <v>184</v>
      </c>
      <c r="C30" s="628"/>
      <c r="D30" s="629">
        <v>0</v>
      </c>
      <c r="E30" s="629">
        <v>0</v>
      </c>
      <c r="F30" s="124"/>
      <c r="G30" s="645">
        <v>0</v>
      </c>
      <c r="H30" s="646" t="e">
        <v>#DIV/0!</v>
      </c>
    </row>
    <row r="31" spans="2:8" s="125" customFormat="1" hidden="1" outlineLevel="1">
      <c r="B31" s="627" t="s">
        <v>185</v>
      </c>
      <c r="C31" s="628"/>
      <c r="D31" s="629">
        <v>0</v>
      </c>
      <c r="E31" s="629">
        <v>0</v>
      </c>
      <c r="F31" s="124"/>
      <c r="G31" s="645">
        <v>0</v>
      </c>
      <c r="H31" s="646" t="e">
        <v>#DIV/0!</v>
      </c>
    </row>
    <row r="32" spans="2:8" s="125" customFormat="1" hidden="1" outlineLevel="1">
      <c r="B32" s="627" t="s">
        <v>186</v>
      </c>
      <c r="C32" s="628"/>
      <c r="D32" s="629">
        <v>0</v>
      </c>
      <c r="E32" s="629">
        <v>0</v>
      </c>
      <c r="F32" s="124"/>
      <c r="G32" s="645">
        <v>0</v>
      </c>
      <c r="H32" s="646" t="e">
        <v>#DIV/0!</v>
      </c>
    </row>
    <row r="33" spans="2:8" s="125" customFormat="1" collapsed="1">
      <c r="B33" s="627" t="s">
        <v>187</v>
      </c>
      <c r="C33" s="628"/>
      <c r="D33" s="629">
        <v>5205883</v>
      </c>
      <c r="E33" s="554">
        <v>5001192</v>
      </c>
      <c r="F33" s="124"/>
      <c r="G33" s="645">
        <v>204691</v>
      </c>
      <c r="H33" s="646">
        <v>4.092844265927003E-2</v>
      </c>
    </row>
    <row r="34" spans="2:8" s="125" customFormat="1">
      <c r="B34" s="627" t="s">
        <v>188</v>
      </c>
      <c r="C34" s="628"/>
      <c r="D34" s="629">
        <v>-178039754</v>
      </c>
      <c r="E34" s="554">
        <v>-149645668</v>
      </c>
      <c r="F34" s="124"/>
      <c r="G34" s="645">
        <v>-28394086</v>
      </c>
      <c r="H34" s="646">
        <v>0.18974211802776678</v>
      </c>
    </row>
    <row r="35" spans="2:8" s="125" customFormat="1" hidden="1">
      <c r="B35" s="627" t="s">
        <v>189</v>
      </c>
      <c r="C35" s="628"/>
      <c r="D35" s="629">
        <v>0</v>
      </c>
      <c r="E35" s="554">
        <v>0</v>
      </c>
      <c r="F35" s="124"/>
      <c r="G35" s="645">
        <v>0</v>
      </c>
      <c r="H35" s="646" t="e">
        <v>#DIV/0!</v>
      </c>
    </row>
    <row r="36" spans="2:8" s="125" customFormat="1">
      <c r="B36" s="627" t="s">
        <v>190</v>
      </c>
      <c r="C36" s="628"/>
      <c r="D36" s="629">
        <v>-3508080</v>
      </c>
      <c r="E36" s="554">
        <v>-4494138</v>
      </c>
      <c r="F36" s="124"/>
      <c r="G36" s="645">
        <v>986058</v>
      </c>
      <c r="H36" s="646">
        <v>-0.21940981785606051</v>
      </c>
    </row>
    <row r="37" spans="2:8" s="125" customFormat="1" hidden="1" outlineLevel="2">
      <c r="B37" s="627" t="s">
        <v>191</v>
      </c>
      <c r="C37" s="628"/>
      <c r="D37" s="629">
        <v>0</v>
      </c>
      <c r="E37" s="554">
        <v>0</v>
      </c>
      <c r="F37" s="124"/>
      <c r="G37" s="645">
        <v>0</v>
      </c>
      <c r="H37" s="646" t="e">
        <v>#DIV/0!</v>
      </c>
    </row>
    <row r="38" spans="2:8" s="125" customFormat="1" hidden="1" outlineLevel="2">
      <c r="B38" s="627" t="s">
        <v>192</v>
      </c>
      <c r="C38" s="628"/>
      <c r="D38" s="629">
        <v>0</v>
      </c>
      <c r="E38" s="554">
        <v>0</v>
      </c>
      <c r="F38" s="124"/>
      <c r="G38" s="645">
        <v>0</v>
      </c>
      <c r="H38" s="646" t="e">
        <v>#DIV/0!</v>
      </c>
    </row>
    <row r="39" spans="2:8" s="125" customFormat="1" hidden="1" outlineLevel="2">
      <c r="B39" s="627" t="s">
        <v>193</v>
      </c>
      <c r="C39" s="628"/>
      <c r="D39" s="629">
        <v>0</v>
      </c>
      <c r="E39" s="554">
        <v>0</v>
      </c>
      <c r="F39" s="124"/>
      <c r="G39" s="645">
        <v>0</v>
      </c>
      <c r="H39" s="646" t="e">
        <v>#DIV/0!</v>
      </c>
    </row>
    <row r="40" spans="2:8" s="125" customFormat="1" hidden="1" outlineLevel="2">
      <c r="B40" s="627" t="s">
        <v>194</v>
      </c>
      <c r="C40" s="628"/>
      <c r="D40" s="629">
        <v>0</v>
      </c>
      <c r="E40" s="554">
        <v>0</v>
      </c>
      <c r="F40" s="124"/>
      <c r="G40" s="645">
        <v>0</v>
      </c>
      <c r="H40" s="646" t="e">
        <v>#DIV/0!</v>
      </c>
    </row>
    <row r="41" spans="2:8" s="125" customFormat="1" hidden="1" outlineLevel="2">
      <c r="B41" s="627" t="s">
        <v>195</v>
      </c>
      <c r="C41" s="628"/>
      <c r="D41" s="629">
        <v>0</v>
      </c>
      <c r="E41" s="554">
        <v>0</v>
      </c>
      <c r="F41" s="124"/>
      <c r="G41" s="645">
        <v>0</v>
      </c>
      <c r="H41" s="646" t="e">
        <v>#DIV/0!</v>
      </c>
    </row>
    <row r="42" spans="2:8" s="125" customFormat="1" ht="24" hidden="1" outlineLevel="2">
      <c r="B42" s="627" t="s">
        <v>196</v>
      </c>
      <c r="C42" s="628"/>
      <c r="D42" s="629">
        <v>0</v>
      </c>
      <c r="E42" s="554">
        <v>0</v>
      </c>
      <c r="F42" s="124"/>
      <c r="G42" s="645">
        <v>0</v>
      </c>
      <c r="H42" s="646" t="e">
        <v>#DIV/0!</v>
      </c>
    </row>
    <row r="43" spans="2:8" s="125" customFormat="1" ht="24" hidden="1" outlineLevel="2">
      <c r="B43" s="627" t="s">
        <v>197</v>
      </c>
      <c r="C43" s="628"/>
      <c r="D43" s="629">
        <v>0</v>
      </c>
      <c r="E43" s="554">
        <v>0</v>
      </c>
      <c r="F43" s="124"/>
      <c r="G43" s="645">
        <v>0</v>
      </c>
      <c r="H43" s="646" t="e">
        <v>#DIV/0!</v>
      </c>
    </row>
    <row r="44" spans="2:8" s="125" customFormat="1" hidden="1" outlineLevel="2">
      <c r="B44" s="627" t="s">
        <v>198</v>
      </c>
      <c r="C44" s="628"/>
      <c r="D44" s="629">
        <v>0</v>
      </c>
      <c r="E44" s="554">
        <v>0</v>
      </c>
      <c r="F44" s="124"/>
      <c r="G44" s="645">
        <v>0</v>
      </c>
      <c r="H44" s="646" t="e">
        <v>#DIV/0!</v>
      </c>
    </row>
    <row r="45" spans="2:8" s="125" customFormat="1" hidden="1" outlineLevel="2">
      <c r="B45" s="627" t="s">
        <v>172</v>
      </c>
      <c r="C45" s="628"/>
      <c r="D45" s="629">
        <v>0</v>
      </c>
      <c r="E45" s="554">
        <v>0</v>
      </c>
      <c r="F45" s="124"/>
      <c r="G45" s="645">
        <v>0</v>
      </c>
      <c r="H45" s="646" t="e">
        <v>#DIV/0!</v>
      </c>
    </row>
    <row r="46" spans="2:8" s="125" customFormat="1" hidden="1" outlineLevel="2">
      <c r="B46" s="627" t="s">
        <v>174</v>
      </c>
      <c r="C46" s="628"/>
      <c r="D46" s="629">
        <v>0</v>
      </c>
      <c r="E46" s="554">
        <v>0</v>
      </c>
      <c r="F46" s="124"/>
      <c r="G46" s="645">
        <v>0</v>
      </c>
      <c r="H46" s="646" t="e">
        <v>#DIV/0!</v>
      </c>
    </row>
    <row r="47" spans="2:8" s="125" customFormat="1" hidden="1" outlineLevel="2">
      <c r="B47" s="627" t="s">
        <v>199</v>
      </c>
      <c r="C47" s="628"/>
      <c r="D47" s="629">
        <v>0</v>
      </c>
      <c r="E47" s="554">
        <v>0</v>
      </c>
      <c r="F47" s="124"/>
      <c r="G47" s="645">
        <v>0</v>
      </c>
      <c r="H47" s="646" t="e">
        <v>#DIV/0!</v>
      </c>
    </row>
    <row r="48" spans="2:8" s="125" customFormat="1" ht="12.6" hidden="1" outlineLevel="2" thickBot="1">
      <c r="B48" s="627" t="s">
        <v>176</v>
      </c>
      <c r="C48" s="628"/>
      <c r="D48" s="629">
        <v>0</v>
      </c>
      <c r="E48" s="554">
        <v>-863678</v>
      </c>
      <c r="F48" s="124"/>
      <c r="G48" s="649">
        <v>863678</v>
      </c>
      <c r="H48" s="650">
        <v>-1</v>
      </c>
    </row>
    <row r="49" spans="2:8" s="125" customFormat="1" collapsed="1">
      <c r="B49" s="636" t="s">
        <v>200</v>
      </c>
      <c r="C49" s="637"/>
      <c r="D49" s="639">
        <v>-176341951</v>
      </c>
      <c r="E49" s="639">
        <v>-150002292</v>
      </c>
      <c r="F49" s="124"/>
      <c r="G49" s="645">
        <v>-26339659</v>
      </c>
      <c r="H49" s="646">
        <v>0.17559504357440084</v>
      </c>
    </row>
    <row r="50" spans="2:8" s="125" customFormat="1" ht="12.6" hidden="1" thickBot="1">
      <c r="B50" s="627" t="s">
        <v>201</v>
      </c>
      <c r="C50" s="628"/>
      <c r="D50" s="640">
        <v>0</v>
      </c>
      <c r="E50" s="640">
        <v>0</v>
      </c>
      <c r="F50" s="124"/>
      <c r="G50" s="649">
        <v>0</v>
      </c>
      <c r="H50" s="650" t="e">
        <v>#DIV/0!</v>
      </c>
    </row>
    <row r="51" spans="2:8" s="125" customFormat="1" hidden="1">
      <c r="B51" s="627" t="s">
        <v>202</v>
      </c>
      <c r="C51" s="628"/>
      <c r="D51" s="640">
        <v>0</v>
      </c>
      <c r="E51" s="640">
        <v>0</v>
      </c>
      <c r="F51" s="124"/>
      <c r="G51" s="645">
        <v>0</v>
      </c>
      <c r="H51" s="646" t="e">
        <v>#DIV/0!</v>
      </c>
    </row>
    <row r="52" spans="2:8" s="125" customFormat="1" hidden="1">
      <c r="B52" s="627" t="s">
        <v>203</v>
      </c>
      <c r="C52" s="628"/>
      <c r="D52" s="640">
        <v>0</v>
      </c>
      <c r="E52" s="640">
        <v>0</v>
      </c>
      <c r="F52" s="124"/>
      <c r="G52" s="645">
        <v>0</v>
      </c>
      <c r="H52" s="646" t="e">
        <v>#DIV/0!</v>
      </c>
    </row>
    <row r="53" spans="2:8" s="125" customFormat="1" hidden="1">
      <c r="B53" s="627" t="s">
        <v>204</v>
      </c>
      <c r="C53" s="628"/>
      <c r="D53" s="640">
        <v>0</v>
      </c>
      <c r="E53" s="640">
        <v>0</v>
      </c>
      <c r="F53" s="124"/>
      <c r="G53" s="645">
        <v>0</v>
      </c>
      <c r="H53" s="646" t="e">
        <v>#DIV/0!</v>
      </c>
    </row>
    <row r="54" spans="2:8" s="125" customFormat="1">
      <c r="B54" s="72" t="s">
        <v>205</v>
      </c>
      <c r="C54" s="628"/>
      <c r="D54" s="629">
        <v>143397310</v>
      </c>
      <c r="E54" s="116">
        <v>11415588</v>
      </c>
      <c r="F54" s="124"/>
      <c r="G54" s="645">
        <v>131981722</v>
      </c>
      <c r="H54" s="646">
        <v>11.561535157015127</v>
      </c>
    </row>
    <row r="55" spans="2:8" s="125" customFormat="1" hidden="1">
      <c r="B55" s="627" t="s">
        <v>206</v>
      </c>
      <c r="C55" s="628"/>
      <c r="D55" s="629">
        <v>0</v>
      </c>
      <c r="E55" s="554">
        <v>0</v>
      </c>
      <c r="F55" s="124"/>
      <c r="G55" s="647">
        <v>0</v>
      </c>
      <c r="H55" s="648" t="e">
        <v>#DIV/0!</v>
      </c>
    </row>
    <row r="56" spans="2:8" s="125" customFormat="1">
      <c r="B56" s="630" t="s">
        <v>207</v>
      </c>
      <c r="C56" s="631"/>
      <c r="D56" s="632">
        <v>143397310</v>
      </c>
      <c r="E56" s="632">
        <v>11415588</v>
      </c>
      <c r="F56" s="124"/>
      <c r="G56" s="645">
        <v>131981722</v>
      </c>
      <c r="H56" s="646">
        <v>11.561535157015127</v>
      </c>
    </row>
    <row r="57" spans="2:8" s="125" customFormat="1" hidden="1">
      <c r="B57" s="627" t="s">
        <v>208</v>
      </c>
      <c r="C57" s="628"/>
      <c r="D57" s="635">
        <v>0</v>
      </c>
      <c r="E57" s="635">
        <v>0</v>
      </c>
      <c r="F57" s="124"/>
      <c r="G57" s="645">
        <v>0</v>
      </c>
      <c r="H57" s="646" t="e">
        <v>#DIV/0!</v>
      </c>
    </row>
    <row r="58" spans="2:8" s="125" customFormat="1">
      <c r="B58" s="627" t="s">
        <v>209</v>
      </c>
      <c r="C58" s="628"/>
      <c r="D58" s="629">
        <v>-157958642</v>
      </c>
      <c r="E58" s="554">
        <v>-75176411</v>
      </c>
      <c r="F58" s="124"/>
      <c r="G58" s="645">
        <v>-82782231</v>
      </c>
      <c r="H58" s="646">
        <v>1.1011729596934337</v>
      </c>
    </row>
    <row r="59" spans="2:8" s="125" customFormat="1" hidden="1" outlineLevel="2">
      <c r="B59" s="627" t="s">
        <v>210</v>
      </c>
      <c r="C59" s="628"/>
      <c r="D59" s="629">
        <v>0</v>
      </c>
      <c r="E59" s="629">
        <v>0</v>
      </c>
      <c r="F59" s="124"/>
      <c r="G59" s="645">
        <v>0</v>
      </c>
      <c r="H59" s="646" t="e">
        <v>#DIV/0!</v>
      </c>
    </row>
    <row r="60" spans="2:8" s="125" customFormat="1" hidden="1" outlineLevel="2">
      <c r="B60" s="627" t="s">
        <v>211</v>
      </c>
      <c r="C60" s="628"/>
      <c r="D60" s="629">
        <v>0</v>
      </c>
      <c r="E60" s="629">
        <v>0</v>
      </c>
      <c r="F60" s="124"/>
      <c r="G60" s="645">
        <v>0</v>
      </c>
      <c r="H60" s="646" t="e">
        <v>#DIV/0!</v>
      </c>
    </row>
    <row r="61" spans="2:8" s="125" customFormat="1" hidden="1" outlineLevel="2">
      <c r="B61" s="627" t="s">
        <v>193</v>
      </c>
      <c r="C61" s="628"/>
      <c r="D61" s="629">
        <v>0</v>
      </c>
      <c r="E61" s="629">
        <v>0</v>
      </c>
      <c r="F61" s="124"/>
      <c r="G61" s="645">
        <v>0</v>
      </c>
      <c r="H61" s="646" t="e">
        <v>#DIV/0!</v>
      </c>
    </row>
    <row r="62" spans="2:8" s="125" customFormat="1" collapsed="1">
      <c r="B62" s="627" t="s">
        <v>171</v>
      </c>
      <c r="C62" s="628"/>
      <c r="D62" s="629">
        <v>-88602504</v>
      </c>
      <c r="E62" s="554">
        <v>-88706805</v>
      </c>
      <c r="F62" s="124"/>
      <c r="G62" s="645">
        <v>104301</v>
      </c>
      <c r="H62" s="646">
        <v>-1.1757947995083354E-3</v>
      </c>
    </row>
    <row r="63" spans="2:8" s="125" customFormat="1" hidden="1" outlineLevel="1">
      <c r="B63" s="627" t="s">
        <v>173</v>
      </c>
      <c r="C63" s="628"/>
      <c r="D63" s="629">
        <v>0</v>
      </c>
      <c r="E63" s="629">
        <v>0</v>
      </c>
      <c r="F63" s="124"/>
      <c r="G63" s="645">
        <v>0</v>
      </c>
      <c r="H63" s="646" t="e">
        <v>#DIV/0!</v>
      </c>
    </row>
    <row r="64" spans="2:8" s="125" customFormat="1" hidden="1" outlineLevel="1">
      <c r="B64" s="627" t="s">
        <v>199</v>
      </c>
      <c r="C64" s="628"/>
      <c r="D64" s="629">
        <v>0</v>
      </c>
      <c r="E64" s="629">
        <v>0</v>
      </c>
      <c r="F64" s="124"/>
      <c r="G64" s="645">
        <v>0</v>
      </c>
      <c r="H64" s="646" t="e">
        <v>#DIV/0!</v>
      </c>
    </row>
    <row r="65" spans="2:8" s="125" customFormat="1" ht="12.6" hidden="1" outlineLevel="1" thickBot="1">
      <c r="B65" s="627" t="s">
        <v>176</v>
      </c>
      <c r="C65" s="628"/>
      <c r="D65" s="629">
        <v>-1598321</v>
      </c>
      <c r="E65" s="554">
        <v>0</v>
      </c>
      <c r="F65" s="124"/>
      <c r="G65" s="649">
        <v>-1598321</v>
      </c>
      <c r="H65" s="650" t="e">
        <v>#DIV/0!</v>
      </c>
    </row>
    <row r="66" spans="2:8" s="125" customFormat="1" collapsed="1">
      <c r="B66" s="636" t="s">
        <v>212</v>
      </c>
      <c r="C66" s="637"/>
      <c r="D66" s="639">
        <v>-104762157</v>
      </c>
      <c r="E66" s="639">
        <v>-152467628</v>
      </c>
      <c r="F66" s="124"/>
      <c r="G66" s="645">
        <v>47705471</v>
      </c>
      <c r="H66" s="646">
        <v>-0.31288917933451421</v>
      </c>
    </row>
    <row r="67" spans="2:8" s="125" customFormat="1" ht="24">
      <c r="B67" s="636" t="s">
        <v>213</v>
      </c>
      <c r="C67" s="637"/>
      <c r="D67" s="639">
        <v>-804535</v>
      </c>
      <c r="E67" s="639">
        <v>-69750458.254000008</v>
      </c>
      <c r="F67" s="124"/>
      <c r="G67" s="645">
        <v>68945923.254000008</v>
      </c>
      <c r="H67" s="646">
        <v>-0.98846552380960362</v>
      </c>
    </row>
    <row r="68" spans="2:8" s="125" customFormat="1" hidden="1">
      <c r="B68" s="641" t="s">
        <v>214</v>
      </c>
      <c r="C68" s="642"/>
      <c r="D68" s="643"/>
      <c r="E68" s="643"/>
      <c r="F68" s="124"/>
      <c r="G68" s="645">
        <v>0</v>
      </c>
      <c r="H68" s="646" t="e">
        <v>#DIV/0!</v>
      </c>
    </row>
    <row r="69" spans="2:8" s="125" customFormat="1" ht="12.6" hidden="1" thickBot="1">
      <c r="B69" s="627" t="s">
        <v>214</v>
      </c>
      <c r="C69" s="628"/>
      <c r="D69" s="644"/>
      <c r="E69" s="644"/>
      <c r="F69" s="124"/>
      <c r="G69" s="651">
        <v>0</v>
      </c>
      <c r="H69" s="652" t="e">
        <v>#DIV/0!</v>
      </c>
    </row>
    <row r="70" spans="2:8" s="125" customFormat="1" hidden="1">
      <c r="B70" s="627"/>
      <c r="C70" s="628"/>
      <c r="D70" s="644"/>
      <c r="E70" s="644"/>
      <c r="F70" s="124"/>
      <c r="G70" s="653"/>
      <c r="H70" s="654"/>
    </row>
    <row r="71" spans="2:8" s="125" customFormat="1" ht="12.6" thickBot="1">
      <c r="B71" s="636" t="s">
        <v>215</v>
      </c>
      <c r="C71" s="637"/>
      <c r="D71" s="639">
        <v>-804535</v>
      </c>
      <c r="E71" s="639">
        <v>-69750458.254000008</v>
      </c>
      <c r="F71" s="124"/>
      <c r="G71" s="645">
        <v>68945923.254000008</v>
      </c>
      <c r="H71" s="646">
        <v>-0.98846552380960362</v>
      </c>
    </row>
    <row r="72" spans="2:8" s="125" customFormat="1" ht="12.6" thickBot="1">
      <c r="B72" s="627" t="s">
        <v>216</v>
      </c>
      <c r="C72" s="628"/>
      <c r="D72" s="629">
        <v>110795410</v>
      </c>
      <c r="E72" s="116">
        <v>180545868</v>
      </c>
      <c r="F72" s="124"/>
      <c r="G72" s="655">
        <v>-69750458</v>
      </c>
      <c r="H72" s="656">
        <v>-0.38633095718368921</v>
      </c>
    </row>
    <row r="73" spans="2:8" s="125" customFormat="1" ht="12.6" thickTop="1">
      <c r="B73" s="636" t="s">
        <v>217</v>
      </c>
      <c r="C73" s="637">
        <v>4</v>
      </c>
      <c r="D73" s="638">
        <v>109990875</v>
      </c>
      <c r="E73" s="639">
        <v>110795409.74599999</v>
      </c>
      <c r="F73" s="124"/>
      <c r="G73" s="99"/>
      <c r="H73" s="99"/>
    </row>
    <row r="74" spans="2:8"/>
  </sheetData>
  <mergeCells count="4">
    <mergeCell ref="B3:B4"/>
    <mergeCell ref="C3:C4"/>
    <mergeCell ref="G3:G4"/>
    <mergeCell ref="H3:H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37B1-DE90-4060-9287-B649B06A2FA9}">
  <sheetPr>
    <tabColor theme="9" tint="-0.499984740745262"/>
  </sheetPr>
  <dimension ref="A1:AB25"/>
  <sheetViews>
    <sheetView showGridLines="0" topLeftCell="A5" zoomScale="87" zoomScaleNormal="87" workbookViewId="0">
      <selection activeCell="M21" sqref="M21"/>
    </sheetView>
  </sheetViews>
  <sheetFormatPr defaultColWidth="0" defaultRowHeight="12" zeroHeight="1" outlineLevelRow="1"/>
  <cols>
    <col min="1" max="1" width="6.42578125" style="71" customWidth="1"/>
    <col min="2" max="2" width="29.85546875" style="71" customWidth="1"/>
    <col min="3" max="3" width="6" style="71" customWidth="1"/>
    <col min="4" max="4" width="17.7109375" style="71" customWidth="1"/>
    <col min="5" max="5" width="16.7109375" style="71" hidden="1" customWidth="1"/>
    <col min="6" max="6" width="14.85546875" style="71" customWidth="1"/>
    <col min="7" max="7" width="16.140625" style="71" hidden="1" customWidth="1"/>
    <col min="8" max="8" width="11.42578125" style="71" hidden="1" customWidth="1"/>
    <col min="9" max="9" width="18" style="71" customWidth="1"/>
    <col min="10" max="10" width="14.42578125" style="71" customWidth="1"/>
    <col min="11" max="11" width="17.140625" style="407" customWidth="1"/>
    <col min="12" max="12" width="16" style="71" customWidth="1"/>
    <col min="13" max="13" width="14.28515625" style="71" bestFit="1" customWidth="1"/>
    <col min="14" max="14" width="11.5703125" style="71" customWidth="1"/>
    <col min="15" max="26" width="11.5703125" style="71" hidden="1" customWidth="1"/>
    <col min="27" max="28" width="0" style="71" hidden="1" customWidth="1"/>
    <col min="29" max="16384" width="11.5703125" style="71" hidden="1"/>
  </cols>
  <sheetData>
    <row r="1" spans="2:16">
      <c r="F1" s="126"/>
      <c r="J1" s="129"/>
    </row>
    <row r="2" spans="2:16" ht="12" customHeight="1">
      <c r="B2" s="741" t="s">
        <v>218</v>
      </c>
      <c r="C2" s="741" t="s">
        <v>1</v>
      </c>
      <c r="D2" s="741" t="s">
        <v>219</v>
      </c>
      <c r="E2" s="741" t="s">
        <v>220</v>
      </c>
      <c r="F2" s="741" t="s">
        <v>85</v>
      </c>
      <c r="G2" s="741" t="s">
        <v>221</v>
      </c>
      <c r="H2" s="743" t="s">
        <v>222</v>
      </c>
      <c r="I2" s="743"/>
      <c r="J2" s="743"/>
      <c r="K2" s="743"/>
      <c r="L2" s="743"/>
      <c r="M2" s="741" t="s">
        <v>223</v>
      </c>
      <c r="N2" s="739" t="s">
        <v>224</v>
      </c>
      <c r="O2" s="741" t="s">
        <v>88</v>
      </c>
      <c r="P2" s="741" t="s">
        <v>225</v>
      </c>
    </row>
    <row r="3" spans="2:16" ht="85.5" customHeight="1">
      <c r="B3" s="742"/>
      <c r="C3" s="742"/>
      <c r="D3" s="742"/>
      <c r="E3" s="742"/>
      <c r="F3" s="742"/>
      <c r="G3" s="742"/>
      <c r="H3" s="127" t="s">
        <v>226</v>
      </c>
      <c r="I3" s="127" t="s">
        <v>227</v>
      </c>
      <c r="J3" s="127" t="s">
        <v>228</v>
      </c>
      <c r="K3" s="127" t="s">
        <v>229</v>
      </c>
      <c r="L3" s="127" t="s">
        <v>230</v>
      </c>
      <c r="M3" s="742"/>
      <c r="N3" s="740"/>
      <c r="O3" s="742"/>
      <c r="P3" s="742"/>
    </row>
    <row r="4" spans="2:16" ht="24" customHeight="1">
      <c r="B4" s="744"/>
      <c r="C4" s="744"/>
      <c r="D4" s="128" t="s">
        <v>4</v>
      </c>
      <c r="E4" s="128" t="s">
        <v>4</v>
      </c>
      <c r="F4" s="128" t="s">
        <v>4</v>
      </c>
      <c r="G4" s="128" t="s">
        <v>4</v>
      </c>
      <c r="H4" s="128" t="s">
        <v>4</v>
      </c>
      <c r="I4" s="128" t="s">
        <v>4</v>
      </c>
      <c r="J4" s="128" t="s">
        <v>4</v>
      </c>
      <c r="K4" s="128" t="s">
        <v>4</v>
      </c>
      <c r="L4" s="128" t="s">
        <v>4</v>
      </c>
      <c r="M4" s="128" t="s">
        <v>4</v>
      </c>
      <c r="N4" s="553" t="s">
        <v>4</v>
      </c>
      <c r="O4" s="128" t="s">
        <v>4</v>
      </c>
      <c r="P4" s="128" t="s">
        <v>4</v>
      </c>
    </row>
    <row r="5" spans="2:16" ht="15" customHeight="1">
      <c r="B5" s="657" t="s">
        <v>231</v>
      </c>
      <c r="C5" s="501"/>
      <c r="D5" s="501">
        <v>468358402</v>
      </c>
      <c r="E5" s="501">
        <v>0</v>
      </c>
      <c r="F5" s="501">
        <v>-37268415</v>
      </c>
      <c r="G5" s="501">
        <v>203895643.88104901</v>
      </c>
      <c r="H5" s="501">
        <v>81439777</v>
      </c>
      <c r="I5" s="501">
        <v>-575719</v>
      </c>
      <c r="J5" s="501">
        <v>0</v>
      </c>
      <c r="K5" s="501">
        <v>0</v>
      </c>
      <c r="L5" s="501">
        <v>0</v>
      </c>
      <c r="M5" s="501">
        <v>80864058</v>
      </c>
      <c r="N5" s="658">
        <v>715849688.88104904</v>
      </c>
      <c r="O5" s="501">
        <v>442178569</v>
      </c>
      <c r="P5" s="501">
        <v>1158028257.8810492</v>
      </c>
    </row>
    <row r="6" spans="2:16" ht="12" customHeight="1">
      <c r="B6" s="659" t="s">
        <v>131</v>
      </c>
      <c r="C6" s="660"/>
      <c r="D6" s="661">
        <v>0</v>
      </c>
      <c r="E6" s="661">
        <v>0</v>
      </c>
      <c r="F6" s="661">
        <v>0</v>
      </c>
      <c r="G6" s="661">
        <v>60540815</v>
      </c>
      <c r="H6" s="661">
        <v>0</v>
      </c>
      <c r="I6" s="662">
        <v>0</v>
      </c>
      <c r="J6" s="661"/>
      <c r="K6" s="661">
        <v>0</v>
      </c>
      <c r="L6" s="661">
        <v>0</v>
      </c>
      <c r="M6" s="661">
        <v>0</v>
      </c>
      <c r="N6" s="658">
        <v>60540815</v>
      </c>
      <c r="O6" s="624">
        <v>62044581</v>
      </c>
      <c r="P6" s="501">
        <v>122585396</v>
      </c>
    </row>
    <row r="7" spans="2:16" ht="12" customHeight="1">
      <c r="B7" s="659" t="s">
        <v>232</v>
      </c>
      <c r="C7" s="663"/>
      <c r="D7" s="661">
        <v>0</v>
      </c>
      <c r="E7" s="661">
        <v>0</v>
      </c>
      <c r="F7" s="661">
        <v>0</v>
      </c>
      <c r="G7" s="661"/>
      <c r="H7" s="661">
        <v>204957083</v>
      </c>
      <c r="I7" s="624">
        <v>453480</v>
      </c>
      <c r="J7" s="624"/>
      <c r="K7" s="624"/>
      <c r="L7" s="624">
        <v>-638478</v>
      </c>
      <c r="M7" s="624">
        <v>204772085</v>
      </c>
      <c r="N7" s="658">
        <v>204772085</v>
      </c>
      <c r="O7" s="624">
        <v>203951381</v>
      </c>
      <c r="P7" s="501">
        <v>408723466</v>
      </c>
    </row>
    <row r="8" spans="2:16" ht="12" customHeight="1">
      <c r="B8" s="664" t="s">
        <v>233</v>
      </c>
      <c r="C8" s="665"/>
      <c r="D8" s="501">
        <v>0</v>
      </c>
      <c r="E8" s="501">
        <v>0</v>
      </c>
      <c r="F8" s="501">
        <v>0</v>
      </c>
      <c r="G8" s="501">
        <v>60540815</v>
      </c>
      <c r="H8" s="501">
        <v>204957083</v>
      </c>
      <c r="I8" s="501">
        <v>453480</v>
      </c>
      <c r="J8" s="501">
        <v>0</v>
      </c>
      <c r="K8" s="501">
        <v>0</v>
      </c>
      <c r="L8" s="501">
        <v>-638478</v>
      </c>
      <c r="M8" s="501">
        <v>204772085</v>
      </c>
      <c r="N8" s="658">
        <v>265312900</v>
      </c>
      <c r="O8" s="501">
        <v>265995962</v>
      </c>
      <c r="P8" s="501">
        <v>531308862</v>
      </c>
    </row>
    <row r="9" spans="2:16" ht="12" customHeight="1">
      <c r="B9" s="659" t="s">
        <v>234</v>
      </c>
      <c r="C9" s="663"/>
      <c r="D9" s="661">
        <v>0</v>
      </c>
      <c r="E9" s="661">
        <v>0</v>
      </c>
      <c r="F9" s="661">
        <v>0</v>
      </c>
      <c r="G9" s="624">
        <v>-62176200</v>
      </c>
      <c r="H9" s="661">
        <v>0</v>
      </c>
      <c r="I9" s="661">
        <v>0</v>
      </c>
      <c r="J9" s="661"/>
      <c r="K9" s="661">
        <v>0</v>
      </c>
      <c r="L9" s="661">
        <v>0</v>
      </c>
      <c r="M9" s="661">
        <v>0</v>
      </c>
      <c r="N9" s="501">
        <v>-62176200</v>
      </c>
      <c r="O9" s="624">
        <v>-63414856</v>
      </c>
      <c r="P9" s="501">
        <v>-125591056</v>
      </c>
    </row>
    <row r="10" spans="2:16" ht="24">
      <c r="B10" s="659" t="s">
        <v>235</v>
      </c>
      <c r="C10" s="663"/>
      <c r="D10" s="661">
        <v>0</v>
      </c>
      <c r="E10" s="661">
        <v>0</v>
      </c>
      <c r="F10" s="661">
        <v>0</v>
      </c>
      <c r="G10" s="624">
        <v>-638494</v>
      </c>
      <c r="H10" s="624">
        <v>0</v>
      </c>
      <c r="I10" s="624"/>
      <c r="J10" s="624">
        <v>0</v>
      </c>
      <c r="K10" s="624">
        <v>0</v>
      </c>
      <c r="L10" s="624">
        <v>638478</v>
      </c>
      <c r="M10" s="624">
        <v>638478</v>
      </c>
      <c r="N10" s="658">
        <v>-16</v>
      </c>
      <c r="O10" s="624">
        <v>16</v>
      </c>
      <c r="P10" s="501">
        <v>0</v>
      </c>
    </row>
    <row r="11" spans="2:16" ht="12" customHeight="1">
      <c r="B11" s="657" t="s">
        <v>236</v>
      </c>
      <c r="C11" s="501"/>
      <c r="D11" s="501">
        <v>0</v>
      </c>
      <c r="E11" s="501">
        <v>0</v>
      </c>
      <c r="F11" s="501">
        <v>0</v>
      </c>
      <c r="G11" s="501">
        <v>-2273879</v>
      </c>
      <c r="H11" s="501">
        <v>204957083</v>
      </c>
      <c r="I11" s="501">
        <v>453480</v>
      </c>
      <c r="J11" s="501">
        <v>0</v>
      </c>
      <c r="K11" s="501">
        <v>0</v>
      </c>
      <c r="L11" s="501">
        <v>0</v>
      </c>
      <c r="M11" s="501">
        <v>205410563</v>
      </c>
      <c r="N11" s="658">
        <v>203136684</v>
      </c>
      <c r="O11" s="501">
        <v>202581122</v>
      </c>
      <c r="P11" s="501">
        <v>405717806</v>
      </c>
    </row>
    <row r="12" spans="2:16" ht="12" customHeight="1">
      <c r="B12" s="393" t="s">
        <v>237</v>
      </c>
      <c r="C12" s="394" t="s">
        <v>238</v>
      </c>
      <c r="D12" s="395">
        <v>468358402</v>
      </c>
      <c r="E12" s="395">
        <v>0</v>
      </c>
      <c r="F12" s="395">
        <v>-37268415</v>
      </c>
      <c r="G12" s="395">
        <v>201621764.88104901</v>
      </c>
      <c r="H12" s="395">
        <v>286396860</v>
      </c>
      <c r="I12" s="395">
        <v>-122239</v>
      </c>
      <c r="J12" s="395">
        <v>0</v>
      </c>
      <c r="K12" s="395">
        <v>0</v>
      </c>
      <c r="L12" s="395">
        <v>0</v>
      </c>
      <c r="M12" s="395">
        <v>286274621</v>
      </c>
      <c r="N12" s="552">
        <v>918986372.88104904</v>
      </c>
      <c r="O12" s="395">
        <v>644759691</v>
      </c>
      <c r="P12" s="395">
        <v>1563746063.8810492</v>
      </c>
    </row>
    <row r="13" spans="2:16" s="390" customFormat="1" ht="12" customHeight="1">
      <c r="B13" s="391"/>
      <c r="C13" s="391"/>
      <c r="D13" s="391"/>
      <c r="E13" s="391"/>
      <c r="F13" s="389"/>
      <c r="G13" s="389">
        <v>0.16774320602416992</v>
      </c>
      <c r="H13" s="392"/>
      <c r="I13" s="392"/>
      <c r="J13" s="391"/>
      <c r="K13" s="391"/>
      <c r="L13" s="389"/>
      <c r="M13" s="389">
        <v>0</v>
      </c>
      <c r="N13" s="551"/>
      <c r="O13" s="389">
        <v>0</v>
      </c>
      <c r="P13" s="389">
        <v>0.16774320602416992</v>
      </c>
    </row>
    <row r="14" spans="2:16" ht="12" customHeight="1">
      <c r="B14" s="743" t="s">
        <v>218</v>
      </c>
      <c r="C14" s="743" t="s">
        <v>1</v>
      </c>
      <c r="D14" s="743" t="s">
        <v>219</v>
      </c>
      <c r="E14" s="743" t="s">
        <v>220</v>
      </c>
      <c r="F14" s="743" t="s">
        <v>85</v>
      </c>
      <c r="G14" s="743" t="s">
        <v>221</v>
      </c>
      <c r="H14" s="743" t="s">
        <v>222</v>
      </c>
      <c r="I14" s="743"/>
      <c r="J14" s="743"/>
      <c r="K14" s="743"/>
      <c r="L14" s="743"/>
      <c r="M14" s="741" t="s">
        <v>223</v>
      </c>
      <c r="N14" s="739" t="s">
        <v>224</v>
      </c>
      <c r="O14" s="741" t="s">
        <v>88</v>
      </c>
      <c r="P14" s="743" t="s">
        <v>225</v>
      </c>
    </row>
    <row r="15" spans="2:16" ht="68.25" customHeight="1">
      <c r="B15" s="743"/>
      <c r="C15" s="743"/>
      <c r="D15" s="741"/>
      <c r="E15" s="741"/>
      <c r="F15" s="741"/>
      <c r="G15" s="741"/>
      <c r="H15" s="569" t="s">
        <v>226</v>
      </c>
      <c r="I15" s="127" t="s">
        <v>227</v>
      </c>
      <c r="J15" s="127" t="s">
        <v>228</v>
      </c>
      <c r="K15" s="569" t="s">
        <v>229</v>
      </c>
      <c r="L15" s="569" t="s">
        <v>230</v>
      </c>
      <c r="M15" s="742"/>
      <c r="N15" s="740"/>
      <c r="O15" s="742"/>
      <c r="P15" s="741"/>
    </row>
    <row r="16" spans="2:16" ht="12" customHeight="1">
      <c r="B16" s="743"/>
      <c r="C16" s="743"/>
      <c r="D16" s="128" t="s">
        <v>4</v>
      </c>
      <c r="E16" s="128" t="s">
        <v>4</v>
      </c>
      <c r="F16" s="128" t="s">
        <v>4</v>
      </c>
      <c r="G16" s="128" t="s">
        <v>4</v>
      </c>
      <c r="H16" s="128" t="s">
        <v>4</v>
      </c>
      <c r="I16" s="128" t="s">
        <v>4</v>
      </c>
      <c r="J16" s="128" t="s">
        <v>4</v>
      </c>
      <c r="K16" s="128" t="s">
        <v>4</v>
      </c>
      <c r="L16" s="128" t="s">
        <v>4</v>
      </c>
      <c r="M16" s="128" t="s">
        <v>4</v>
      </c>
      <c r="N16" s="553" t="s">
        <v>4</v>
      </c>
      <c r="O16" s="128" t="s">
        <v>4</v>
      </c>
      <c r="P16" s="128" t="s">
        <v>4</v>
      </c>
    </row>
    <row r="17" spans="2:16" s="130" customFormat="1" ht="12" customHeight="1">
      <c r="B17" s="657" t="s">
        <v>239</v>
      </c>
      <c r="C17" s="501"/>
      <c r="D17" s="501">
        <v>468358402</v>
      </c>
      <c r="E17" s="501">
        <v>0</v>
      </c>
      <c r="F17" s="501">
        <v>-37268415</v>
      </c>
      <c r="G17" s="501">
        <v>181974048</v>
      </c>
      <c r="H17" s="501">
        <v>81439777</v>
      </c>
      <c r="I17" s="501">
        <v>-2709364</v>
      </c>
      <c r="J17" s="501"/>
      <c r="K17" s="501">
        <v>0</v>
      </c>
      <c r="L17" s="501">
        <v>0</v>
      </c>
      <c r="M17" s="501">
        <v>78730413</v>
      </c>
      <c r="N17" s="658">
        <v>691794448</v>
      </c>
      <c r="O17" s="501">
        <v>418601845</v>
      </c>
      <c r="P17" s="501">
        <v>1110396293</v>
      </c>
    </row>
    <row r="18" spans="2:16" s="130" customFormat="1" ht="12" customHeight="1">
      <c r="B18" s="659" t="s">
        <v>131</v>
      </c>
      <c r="C18" s="660"/>
      <c r="D18" s="661">
        <v>0</v>
      </c>
      <c r="E18" s="661">
        <v>0</v>
      </c>
      <c r="F18" s="661">
        <v>0</v>
      </c>
      <c r="G18" s="661">
        <v>65277259</v>
      </c>
      <c r="H18" s="661">
        <v>0</v>
      </c>
      <c r="I18" s="661">
        <v>0</v>
      </c>
      <c r="J18" s="661">
        <v>0</v>
      </c>
      <c r="K18" s="661">
        <v>0</v>
      </c>
      <c r="L18" s="661">
        <v>0</v>
      </c>
      <c r="M18" s="666">
        <v>0</v>
      </c>
      <c r="N18" s="658">
        <v>65277259</v>
      </c>
      <c r="O18" s="624">
        <v>66560594</v>
      </c>
      <c r="P18" s="501">
        <v>131837853</v>
      </c>
    </row>
    <row r="19" spans="2:16" s="130" customFormat="1" ht="12" customHeight="1">
      <c r="B19" s="659" t="s">
        <v>232</v>
      </c>
      <c r="C19" s="663"/>
      <c r="D19" s="661">
        <v>0</v>
      </c>
      <c r="E19" s="661">
        <v>0</v>
      </c>
      <c r="F19" s="661">
        <v>0</v>
      </c>
      <c r="G19" s="661">
        <v>0</v>
      </c>
      <c r="H19" s="661">
        <v>0</v>
      </c>
      <c r="I19" s="661">
        <v>2133645.2246316001</v>
      </c>
      <c r="J19" s="661">
        <v>0</v>
      </c>
      <c r="K19" s="661">
        <v>0</v>
      </c>
      <c r="L19" s="661">
        <v>-82497.009973799999</v>
      </c>
      <c r="M19" s="666">
        <v>2051148.2146578</v>
      </c>
      <c r="N19" s="658">
        <v>2051148.2146578</v>
      </c>
      <c r="O19" s="624">
        <v>2042769</v>
      </c>
      <c r="P19" s="501">
        <v>4093917.2146578003</v>
      </c>
    </row>
    <row r="20" spans="2:16" s="130" customFormat="1" ht="12" customHeight="1">
      <c r="B20" s="664" t="s">
        <v>233</v>
      </c>
      <c r="C20" s="667"/>
      <c r="D20" s="501">
        <v>0</v>
      </c>
      <c r="E20" s="501">
        <v>0</v>
      </c>
      <c r="F20" s="501">
        <v>0</v>
      </c>
      <c r="G20" s="501">
        <v>65277259</v>
      </c>
      <c r="H20" s="501">
        <v>0</v>
      </c>
      <c r="I20" s="501">
        <v>2133645.2246316001</v>
      </c>
      <c r="J20" s="501">
        <v>0</v>
      </c>
      <c r="K20" s="501">
        <v>0</v>
      </c>
      <c r="L20" s="501">
        <v>-82497.009973799999</v>
      </c>
      <c r="M20" s="501">
        <v>2051148.2146578</v>
      </c>
      <c r="N20" s="658">
        <v>67328407.214657798</v>
      </c>
      <c r="O20" s="501">
        <v>68603363</v>
      </c>
      <c r="P20" s="501">
        <v>135931770.21465781</v>
      </c>
    </row>
    <row r="21" spans="2:16" s="130" customFormat="1" ht="12" customHeight="1" outlineLevel="1">
      <c r="B21" s="659" t="s">
        <v>234</v>
      </c>
      <c r="C21" s="663"/>
      <c r="D21" s="661">
        <v>0</v>
      </c>
      <c r="E21" s="661">
        <v>0</v>
      </c>
      <c r="F21" s="661">
        <v>0</v>
      </c>
      <c r="G21" s="661">
        <v>-43278430</v>
      </c>
      <c r="H21" s="661">
        <v>0</v>
      </c>
      <c r="I21" s="661">
        <v>0</v>
      </c>
      <c r="J21" s="661">
        <v>0</v>
      </c>
      <c r="K21" s="661">
        <v>0</v>
      </c>
      <c r="L21" s="661">
        <v>0</v>
      </c>
      <c r="M21" s="661">
        <v>0</v>
      </c>
      <c r="N21" s="658">
        <v>-43278430</v>
      </c>
      <c r="O21" s="624">
        <v>-45032560</v>
      </c>
      <c r="P21" s="501">
        <v>-88310990</v>
      </c>
    </row>
    <row r="22" spans="2:16" s="130" customFormat="1" ht="21" customHeight="1" outlineLevel="1">
      <c r="B22" s="659" t="s">
        <v>235</v>
      </c>
      <c r="C22" s="663"/>
      <c r="D22" s="661">
        <v>0</v>
      </c>
      <c r="E22" s="661">
        <v>0</v>
      </c>
      <c r="F22" s="661">
        <v>0</v>
      </c>
      <c r="G22" s="661">
        <v>-77233.118950999997</v>
      </c>
      <c r="H22" s="661">
        <v>0</v>
      </c>
      <c r="I22" s="661"/>
      <c r="J22" s="661">
        <v>0</v>
      </c>
      <c r="K22" s="661">
        <v>0</v>
      </c>
      <c r="L22" s="661">
        <v>82497.009973799999</v>
      </c>
      <c r="M22" s="666">
        <v>82497.009973799999</v>
      </c>
      <c r="N22" s="658">
        <v>5263.8910228000022</v>
      </c>
      <c r="O22" s="624">
        <v>5921</v>
      </c>
      <c r="P22" s="501">
        <v>11184.891022800002</v>
      </c>
    </row>
    <row r="23" spans="2:16" s="130" customFormat="1" ht="12" customHeight="1">
      <c r="B23" s="657" t="s">
        <v>236</v>
      </c>
      <c r="C23" s="501"/>
      <c r="D23" s="501">
        <v>0</v>
      </c>
      <c r="E23" s="501">
        <v>0</v>
      </c>
      <c r="F23" s="501">
        <v>0</v>
      </c>
      <c r="G23" s="501">
        <v>21921595.881049</v>
      </c>
      <c r="H23" s="501">
        <v>0</v>
      </c>
      <c r="I23" s="501">
        <v>2133645.2246316001</v>
      </c>
      <c r="J23" s="501">
        <v>0</v>
      </c>
      <c r="K23" s="501">
        <v>0</v>
      </c>
      <c r="L23" s="501">
        <v>0</v>
      </c>
      <c r="M23" s="501">
        <v>2133645.2246316001</v>
      </c>
      <c r="N23" s="658">
        <v>24055241.1056806</v>
      </c>
      <c r="O23" s="501">
        <v>23576724</v>
      </c>
      <c r="P23" s="501">
        <v>47631965.105680615</v>
      </c>
    </row>
    <row r="24" spans="2:16" s="130" customFormat="1" ht="12" customHeight="1">
      <c r="B24" s="657" t="s">
        <v>240</v>
      </c>
      <c r="C24" s="668" t="s">
        <v>238</v>
      </c>
      <c r="D24" s="501">
        <v>468358402</v>
      </c>
      <c r="E24" s="501">
        <v>0</v>
      </c>
      <c r="F24" s="501">
        <v>-37268415</v>
      </c>
      <c r="G24" s="501">
        <v>203895643.88104901</v>
      </c>
      <c r="H24" s="501">
        <v>81439777</v>
      </c>
      <c r="I24" s="501">
        <v>-575718.77536839992</v>
      </c>
      <c r="J24" s="501">
        <v>0</v>
      </c>
      <c r="K24" s="501">
        <v>0</v>
      </c>
      <c r="L24" s="501">
        <v>0</v>
      </c>
      <c r="M24" s="501">
        <v>80864058.224631608</v>
      </c>
      <c r="N24" s="658">
        <v>715849689.10568058</v>
      </c>
      <c r="O24" s="501">
        <v>442178569</v>
      </c>
      <c r="P24" s="501">
        <v>1158028258.1056807</v>
      </c>
    </row>
    <row r="25" spans="2:16">
      <c r="M25" s="131"/>
    </row>
  </sheetData>
  <mergeCells count="22">
    <mergeCell ref="B14:B16"/>
    <mergeCell ref="C14:C16"/>
    <mergeCell ref="D14:D15"/>
    <mergeCell ref="E14:E15"/>
    <mergeCell ref="B2:B4"/>
    <mergeCell ref="C2:C4"/>
    <mergeCell ref="D2:D3"/>
    <mergeCell ref="E2:E3"/>
    <mergeCell ref="N2:N3"/>
    <mergeCell ref="O2:O3"/>
    <mergeCell ref="P2:P3"/>
    <mergeCell ref="F14:F15"/>
    <mergeCell ref="G14:G15"/>
    <mergeCell ref="H14:L14"/>
    <mergeCell ref="N14:N15"/>
    <mergeCell ref="O14:O15"/>
    <mergeCell ref="P14:P15"/>
    <mergeCell ref="M14:M15"/>
    <mergeCell ref="M2:M3"/>
    <mergeCell ref="F2:F3"/>
    <mergeCell ref="G2:G3"/>
    <mergeCell ref="H2:L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9" tint="-0.249977111117893"/>
  </sheetPr>
  <dimension ref="A1:G14"/>
  <sheetViews>
    <sheetView showGridLines="0" workbookViewId="0">
      <selection activeCell="C5" sqref="C5:C13"/>
    </sheetView>
  </sheetViews>
  <sheetFormatPr defaultColWidth="0" defaultRowHeight="14.45" zeroHeight="1"/>
  <cols>
    <col min="1" max="1" width="11.42578125" customWidth="1"/>
    <col min="2" max="2" width="75" customWidth="1"/>
    <col min="3" max="3" width="13" customWidth="1"/>
    <col min="4" max="4" width="11.42578125" customWidth="1"/>
    <col min="5" max="7" width="0" hidden="1" customWidth="1"/>
    <col min="8" max="16384" width="11.42578125" hidden="1"/>
  </cols>
  <sheetData>
    <row r="1" spans="2:6"/>
    <row r="2" spans="2:6" ht="42" customHeight="1">
      <c r="B2" s="745" t="s">
        <v>241</v>
      </c>
      <c r="C2" s="745"/>
    </row>
    <row r="3" spans="2:6">
      <c r="B3" s="261"/>
      <c r="C3" s="262"/>
    </row>
    <row r="4" spans="2:6" ht="36">
      <c r="B4" s="541" t="s">
        <v>242</v>
      </c>
      <c r="C4" s="542" t="s">
        <v>243</v>
      </c>
    </row>
    <row r="5" spans="2:6">
      <c r="B5" s="543" t="s">
        <v>244</v>
      </c>
      <c r="C5" s="544"/>
    </row>
    <row r="6" spans="2:6">
      <c r="B6" s="545" t="s">
        <v>168</v>
      </c>
      <c r="C6" s="544">
        <v>8507061</v>
      </c>
    </row>
    <row r="7" spans="2:6">
      <c r="B7" s="545" t="s">
        <v>165</v>
      </c>
      <c r="C7" s="544">
        <v>3594200.7460000003</v>
      </c>
    </row>
    <row r="8" spans="2:6">
      <c r="B8" s="546" t="s">
        <v>169</v>
      </c>
      <c r="C8" s="544">
        <v>-8671982</v>
      </c>
    </row>
    <row r="9" spans="2:6">
      <c r="B9" s="546" t="s">
        <v>176</v>
      </c>
      <c r="C9" s="544">
        <v>-3429279.7459999993</v>
      </c>
      <c r="F9" s="362"/>
    </row>
    <row r="10" spans="2:6">
      <c r="B10" s="547" t="s">
        <v>244</v>
      </c>
      <c r="C10" s="567"/>
    </row>
    <row r="11" spans="2:6">
      <c r="B11" s="548" t="s">
        <v>176</v>
      </c>
      <c r="C11" s="544">
        <v>4796697</v>
      </c>
    </row>
    <row r="12" spans="2:6">
      <c r="B12" s="543" t="s">
        <v>245</v>
      </c>
      <c r="C12" s="544"/>
    </row>
    <row r="13" spans="2:6">
      <c r="B13" s="549" t="s">
        <v>209</v>
      </c>
      <c r="C13" s="568">
        <v>-4796697</v>
      </c>
    </row>
    <row r="14" spans="2:6">
      <c r="B14" s="362"/>
    </row>
  </sheetData>
  <mergeCells count="1">
    <mergeCell ref="B2:C2"/>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9" tint="-0.249977111117893"/>
  </sheetPr>
  <dimension ref="A1:R15"/>
  <sheetViews>
    <sheetView showGridLines="0" zoomScaleNormal="100" workbookViewId="0">
      <selection activeCell="A16" sqref="A16:XFD1048576"/>
    </sheetView>
  </sheetViews>
  <sheetFormatPr defaultColWidth="0" defaultRowHeight="10.15" zeroHeight="1"/>
  <cols>
    <col min="1" max="1" width="6" style="133" customWidth="1"/>
    <col min="2" max="2" width="33.42578125" style="133" customWidth="1"/>
    <col min="3" max="3" width="11.140625" style="133" bestFit="1" customWidth="1"/>
    <col min="4" max="4" width="17.7109375" style="133" customWidth="1"/>
    <col min="5" max="5" width="16.7109375" style="133" customWidth="1"/>
    <col min="6" max="6" width="15.140625" style="133" customWidth="1"/>
    <col min="7" max="7" width="14.85546875" style="133" customWidth="1"/>
    <col min="8" max="8" width="15.28515625" style="133" customWidth="1"/>
    <col min="9" max="9" width="14.85546875" style="133" customWidth="1"/>
    <col min="10" max="10" width="10.5703125" style="133" customWidth="1"/>
    <col min="11" max="11" width="12.7109375" style="133" bestFit="1" customWidth="1"/>
    <col min="12" max="12" width="10.7109375" style="133" customWidth="1"/>
    <col min="13" max="13" width="11.5703125" style="133" customWidth="1"/>
    <col min="14" max="18" width="0" style="133" hidden="1" customWidth="1"/>
    <col min="19" max="16384" width="11.5703125" style="133" hidden="1"/>
  </cols>
  <sheetData>
    <row r="1" spans="2:13"/>
    <row r="2" spans="2:13" ht="24">
      <c r="B2" s="678" t="s">
        <v>246</v>
      </c>
      <c r="C2" s="570" t="s">
        <v>247</v>
      </c>
      <c r="D2" s="571"/>
      <c r="E2" s="570" t="s">
        <v>248</v>
      </c>
      <c r="F2" s="571"/>
      <c r="G2" s="570" t="s">
        <v>249</v>
      </c>
      <c r="H2" s="571"/>
      <c r="I2" s="570" t="s">
        <v>250</v>
      </c>
      <c r="J2" s="571"/>
      <c r="K2" s="570" t="s">
        <v>251</v>
      </c>
      <c r="L2" s="571"/>
    </row>
    <row r="3" spans="2:13" ht="11.25" customHeight="1">
      <c r="B3" s="572"/>
      <c r="C3" s="669" t="s">
        <v>4</v>
      </c>
      <c r="D3" s="670" t="s">
        <v>252</v>
      </c>
      <c r="E3" s="670" t="s">
        <v>4</v>
      </c>
      <c r="F3" s="670" t="s">
        <v>252</v>
      </c>
      <c r="G3" s="670" t="s">
        <v>4</v>
      </c>
      <c r="H3" s="670" t="s">
        <v>252</v>
      </c>
      <c r="I3" s="670" t="s">
        <v>4</v>
      </c>
      <c r="J3" s="670" t="s">
        <v>252</v>
      </c>
      <c r="K3" s="670" t="s">
        <v>4</v>
      </c>
      <c r="L3" s="670" t="s">
        <v>252</v>
      </c>
    </row>
    <row r="4" spans="2:13" ht="12">
      <c r="B4" s="671" t="s">
        <v>253</v>
      </c>
      <c r="C4" s="672">
        <v>4402437</v>
      </c>
      <c r="D4" s="673">
        <v>2.5841932669438478E-2</v>
      </c>
      <c r="E4" s="672">
        <v>16892345</v>
      </c>
      <c r="F4" s="673">
        <v>2.1666067103287064E-2</v>
      </c>
      <c r="G4" s="672">
        <v>44318952</v>
      </c>
      <c r="H4" s="673">
        <v>2.8916956452911858E-2</v>
      </c>
      <c r="I4" s="672">
        <v>41848537</v>
      </c>
      <c r="J4" s="673">
        <v>2.9310505322374305E-2</v>
      </c>
      <c r="K4" s="672">
        <v>78793252</v>
      </c>
      <c r="L4" s="673">
        <v>1.9846042333767976E-2</v>
      </c>
    </row>
    <row r="5" spans="2:13" ht="15" customHeight="1">
      <c r="B5" s="671" t="s">
        <v>254</v>
      </c>
      <c r="C5" s="672">
        <v>2357925</v>
      </c>
      <c r="D5" s="673">
        <v>7.6200000000000004E-2</v>
      </c>
      <c r="E5" s="672">
        <v>85770423</v>
      </c>
      <c r="F5" s="673">
        <v>6.08E-2</v>
      </c>
      <c r="G5" s="672">
        <v>69241520</v>
      </c>
      <c r="H5" s="673">
        <v>7.6300000000000007E-2</v>
      </c>
      <c r="I5" s="672">
        <v>32853517</v>
      </c>
      <c r="J5" s="673">
        <v>6.2600000000000003E-2</v>
      </c>
      <c r="K5" s="672">
        <v>0</v>
      </c>
      <c r="L5" s="673" t="s">
        <v>255</v>
      </c>
      <c r="M5" s="134"/>
    </row>
    <row r="6" spans="2:13" ht="15" customHeight="1">
      <c r="B6" s="671" t="s">
        <v>256</v>
      </c>
      <c r="C6" s="672">
        <v>11425215</v>
      </c>
      <c r="D6" s="673">
        <v>2.1999999999999999E-2</v>
      </c>
      <c r="E6" s="672">
        <v>23529531</v>
      </c>
      <c r="F6" s="673">
        <v>3.6299999999999999E-2</v>
      </c>
      <c r="G6" s="672">
        <v>55374155</v>
      </c>
      <c r="H6" s="673">
        <v>3.5200000000000002E-2</v>
      </c>
      <c r="I6" s="672">
        <v>55374155</v>
      </c>
      <c r="J6" s="673">
        <v>3.5200000000000002E-2</v>
      </c>
      <c r="K6" s="672">
        <v>995786305</v>
      </c>
      <c r="L6" s="673">
        <v>3.4099999999999998E-2</v>
      </c>
      <c r="M6" s="134"/>
    </row>
    <row r="7" spans="2:13" ht="15" customHeight="1">
      <c r="B7" s="671" t="s">
        <v>257</v>
      </c>
      <c r="C7" s="672">
        <v>0</v>
      </c>
      <c r="D7" s="673" t="s">
        <v>255</v>
      </c>
      <c r="E7" s="672">
        <v>684720</v>
      </c>
      <c r="F7" s="673">
        <v>2.1600000000000001E-2</v>
      </c>
      <c r="G7" s="672">
        <v>1369440</v>
      </c>
      <c r="H7" s="673">
        <v>2.1600000000000001E-2</v>
      </c>
      <c r="I7" s="672">
        <v>1369440</v>
      </c>
      <c r="J7" s="673">
        <v>2.1600000000000001E-2</v>
      </c>
      <c r="K7" s="672">
        <v>37179662</v>
      </c>
      <c r="L7" s="673">
        <v>2.1600000000000001E-2</v>
      </c>
      <c r="M7" s="134"/>
    </row>
    <row r="8" spans="2:13" ht="16.5" customHeight="1">
      <c r="B8" s="671" t="s">
        <v>258</v>
      </c>
      <c r="C8" s="672">
        <v>0</v>
      </c>
      <c r="D8" s="673" t="s">
        <v>255</v>
      </c>
      <c r="E8" s="672">
        <v>1268356</v>
      </c>
      <c r="F8" s="673">
        <v>6.8199999999999997E-2</v>
      </c>
      <c r="G8" s="672">
        <v>1268356</v>
      </c>
      <c r="H8" s="673">
        <v>6.8199999999999997E-2</v>
      </c>
      <c r="I8" s="672">
        <v>1691142</v>
      </c>
      <c r="J8" s="673">
        <v>6.8199999999999997E-2</v>
      </c>
      <c r="K8" s="672">
        <v>19165316</v>
      </c>
      <c r="L8" s="673">
        <v>6.8199999999999997E-2</v>
      </c>
      <c r="M8" s="134"/>
    </row>
    <row r="9" spans="2:13" ht="18.75" customHeight="1">
      <c r="B9" s="671" t="s">
        <v>259</v>
      </c>
      <c r="C9" s="672">
        <v>0</v>
      </c>
      <c r="D9" s="673" t="s">
        <v>255</v>
      </c>
      <c r="E9" s="672">
        <v>2308446</v>
      </c>
      <c r="F9" s="673">
        <v>2.1000000000000001E-2</v>
      </c>
      <c r="G9" s="672">
        <v>4616891</v>
      </c>
      <c r="H9" s="673">
        <v>2.1000000000000001E-2</v>
      </c>
      <c r="I9" s="672">
        <v>114673891</v>
      </c>
      <c r="J9" s="673">
        <v>2.1000000000000001E-2</v>
      </c>
      <c r="K9" s="672">
        <v>0</v>
      </c>
      <c r="L9" s="673" t="s">
        <v>255</v>
      </c>
      <c r="M9" s="134"/>
    </row>
    <row r="10" spans="2:13" ht="15" customHeight="1">
      <c r="B10" s="674" t="s">
        <v>260</v>
      </c>
      <c r="C10" s="675">
        <v>11425215</v>
      </c>
      <c r="D10" s="675"/>
      <c r="E10" s="675">
        <v>27791053</v>
      </c>
      <c r="F10" s="675"/>
      <c r="G10" s="675">
        <v>62628842</v>
      </c>
      <c r="H10" s="675"/>
      <c r="I10" s="675">
        <v>173108628</v>
      </c>
      <c r="J10" s="675"/>
      <c r="K10" s="675">
        <v>1052131283</v>
      </c>
      <c r="L10" s="675"/>
    </row>
    <row r="11" spans="2:13" ht="12">
      <c r="B11" s="671" t="s">
        <v>261</v>
      </c>
      <c r="C11" s="672">
        <v>450100</v>
      </c>
      <c r="D11" s="673">
        <v>4.3543674851973774E-2</v>
      </c>
      <c r="E11" s="672">
        <v>1358438</v>
      </c>
      <c r="F11" s="673">
        <v>4.3437248637042195E-2</v>
      </c>
      <c r="G11" s="672">
        <v>2053378</v>
      </c>
      <c r="H11" s="673">
        <v>3.6851472355182352E-2</v>
      </c>
      <c r="I11" s="672">
        <v>295969</v>
      </c>
      <c r="J11" s="673">
        <v>4.2241511103037671E-2</v>
      </c>
      <c r="K11" s="672">
        <v>247582</v>
      </c>
      <c r="L11" s="673">
        <v>2.5783739141708333E-2</v>
      </c>
    </row>
    <row r="12" spans="2:13" ht="10.15" customHeight="1">
      <c r="B12" s="671" t="s">
        <v>262</v>
      </c>
      <c r="C12" s="672">
        <v>176751234</v>
      </c>
      <c r="D12" s="673">
        <v>0</v>
      </c>
      <c r="E12" s="672">
        <v>18137675</v>
      </c>
      <c r="F12" s="673">
        <v>0</v>
      </c>
      <c r="G12" s="672">
        <v>790887</v>
      </c>
      <c r="H12" s="673">
        <v>0</v>
      </c>
      <c r="I12" s="672">
        <v>277685</v>
      </c>
      <c r="J12" s="673">
        <v>0</v>
      </c>
      <c r="K12" s="672">
        <v>294223</v>
      </c>
      <c r="L12" s="673">
        <v>0</v>
      </c>
    </row>
    <row r="13" spans="2:13" ht="10.15" customHeight="1">
      <c r="B13" s="676" t="s">
        <v>263</v>
      </c>
      <c r="C13" s="366">
        <v>195386911</v>
      </c>
      <c r="D13" s="367"/>
      <c r="E13" s="366">
        <v>149949934</v>
      </c>
      <c r="F13" s="367"/>
      <c r="G13" s="366">
        <v>179033579</v>
      </c>
      <c r="H13" s="367"/>
      <c r="I13" s="366">
        <v>248384336</v>
      </c>
      <c r="J13" s="367"/>
      <c r="K13" s="366">
        <v>1131466340</v>
      </c>
      <c r="L13" s="677"/>
    </row>
    <row r="14" spans="2:13" ht="10.15" customHeight="1"/>
    <row r="15" spans="2:13"/>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tabColor theme="9" tint="-0.249977111117893"/>
  </sheetPr>
  <dimension ref="A3:M8"/>
  <sheetViews>
    <sheetView showGridLines="0" topLeftCell="A3" zoomScale="115" zoomScaleNormal="115" workbookViewId="0">
      <selection activeCell="E3" sqref="E1:I1048576"/>
    </sheetView>
  </sheetViews>
  <sheetFormatPr defaultColWidth="0" defaultRowHeight="12" customHeight="1" zeroHeight="1"/>
  <cols>
    <col min="1" max="1" width="11.5703125" style="72" customWidth="1"/>
    <col min="2" max="2" width="19.7109375" style="72" customWidth="1"/>
    <col min="3" max="4" width="12.5703125" style="72" customWidth="1"/>
    <col min="5" max="5" width="14.85546875" style="72" customWidth="1"/>
    <col min="6" max="6" width="21.5703125" style="72" hidden="1" customWidth="1"/>
    <col min="7" max="7" width="14.85546875" style="72" hidden="1" customWidth="1"/>
    <col min="8" max="8" width="12.85546875" style="72" hidden="1" customWidth="1"/>
    <col min="9" max="10" width="0" style="72" hidden="1" customWidth="1"/>
    <col min="11" max="11" width="21.5703125" style="72" hidden="1" customWidth="1"/>
    <col min="12" max="12" width="14.85546875" style="72" hidden="1" customWidth="1"/>
    <col min="13" max="13" width="12.85546875" style="72" hidden="1" customWidth="1"/>
    <col min="14" max="16384" width="11.5703125" style="72" hidden="1"/>
  </cols>
  <sheetData>
    <row r="3" spans="2:8">
      <c r="B3" s="746" t="s">
        <v>264</v>
      </c>
      <c r="C3" s="144">
        <v>45657</v>
      </c>
      <c r="D3" s="144">
        <v>45291</v>
      </c>
      <c r="F3" s="72" t="s">
        <v>264</v>
      </c>
      <c r="G3" s="144">
        <v>45107</v>
      </c>
      <c r="H3" s="144">
        <v>44742</v>
      </c>
    </row>
    <row r="4" spans="2:8">
      <c r="B4" s="747"/>
      <c r="C4" s="145" t="s">
        <v>4</v>
      </c>
      <c r="D4" s="145" t="s">
        <v>4</v>
      </c>
      <c r="G4" s="145" t="s">
        <v>4</v>
      </c>
      <c r="H4" s="145" t="s">
        <v>4</v>
      </c>
    </row>
    <row r="5" spans="2:8" ht="14.45">
      <c r="B5" s="138" t="s">
        <v>265</v>
      </c>
      <c r="C5" s="146">
        <v>1124062</v>
      </c>
      <c r="D5" s="146">
        <v>1076746</v>
      </c>
      <c r="F5" s="72" t="s">
        <v>265</v>
      </c>
      <c r="G5" s="376">
        <v>537976</v>
      </c>
      <c r="H5" s="376">
        <v>462392</v>
      </c>
    </row>
    <row r="6" spans="2:8" ht="14.45">
      <c r="B6" s="136" t="s">
        <v>266</v>
      </c>
      <c r="C6" s="146">
        <v>190959</v>
      </c>
      <c r="D6" s="146">
        <v>175498</v>
      </c>
      <c r="F6" s="72" t="s">
        <v>266</v>
      </c>
      <c r="G6" s="376">
        <v>86975</v>
      </c>
      <c r="H6" s="376">
        <v>77365</v>
      </c>
    </row>
    <row r="7" spans="2:8">
      <c r="B7" s="142" t="s">
        <v>267</v>
      </c>
      <c r="C7" s="143">
        <v>1315021</v>
      </c>
      <c r="D7" s="143">
        <v>1252244</v>
      </c>
      <c r="F7" s="72" t="s">
        <v>267</v>
      </c>
      <c r="G7" s="147">
        <v>624951</v>
      </c>
      <c r="H7" s="147">
        <v>539757</v>
      </c>
    </row>
    <row r="8" spans="2:8" ht="14.25" customHeight="1">
      <c r="D8" s="123"/>
    </row>
  </sheetData>
  <mergeCells count="1">
    <mergeCell ref="B3:B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9" tint="-0.249977111117893"/>
  </sheetPr>
  <dimension ref="A1:W79"/>
  <sheetViews>
    <sheetView showGridLines="0" zoomScale="98" zoomScaleNormal="98" workbookViewId="0">
      <selection activeCell="I58" sqref="I58:J58"/>
    </sheetView>
  </sheetViews>
  <sheetFormatPr defaultColWidth="0" defaultRowHeight="12" zeroHeight="1"/>
  <cols>
    <col min="1" max="1" width="11.5703125" style="72" customWidth="1"/>
    <col min="2" max="2" width="9.140625" style="72" customWidth="1"/>
    <col min="3" max="3" width="27" style="72" customWidth="1"/>
    <col min="4" max="4" width="17.7109375" style="72" customWidth="1"/>
    <col min="5" max="5" width="16.7109375" style="72" customWidth="1"/>
    <col min="6" max="6" width="15.140625" style="72" customWidth="1"/>
    <col min="7" max="7" width="14.85546875" style="72" customWidth="1"/>
    <col min="8" max="8" width="15.28515625" style="72" customWidth="1"/>
    <col min="9" max="9" width="14.85546875" style="72" customWidth="1"/>
    <col min="10" max="10" width="10.5703125" style="72" customWidth="1"/>
    <col min="11" max="11" width="12.7109375" style="72" customWidth="1"/>
    <col min="12" max="12" width="11.28515625" style="72" customWidth="1"/>
    <col min="13" max="13" width="12.28515625" style="72" customWidth="1"/>
    <col min="14" max="14" width="11.5703125" style="72" customWidth="1"/>
    <col min="15" max="19" width="11.5703125" style="72" hidden="1" customWidth="1"/>
    <col min="20" max="23" width="0" style="72" hidden="1" customWidth="1"/>
    <col min="24" max="16384" width="11.5703125" style="72" hidden="1"/>
  </cols>
  <sheetData>
    <row r="1" spans="2:12"/>
    <row r="2" spans="2:12">
      <c r="B2" s="149" t="s">
        <v>268</v>
      </c>
    </row>
    <row r="3" spans="2:12"/>
    <row r="4" spans="2:12">
      <c r="B4" s="770" t="s">
        <v>269</v>
      </c>
      <c r="C4" s="771"/>
      <c r="D4" s="771"/>
      <c r="E4" s="771"/>
      <c r="F4" s="771"/>
      <c r="G4" s="771"/>
      <c r="H4" s="771"/>
      <c r="I4" s="771"/>
      <c r="J4" s="771"/>
      <c r="K4" s="771"/>
      <c r="L4" s="772"/>
    </row>
    <row r="5" spans="2:12" ht="17.25" customHeight="1">
      <c r="B5" s="773" t="s">
        <v>270</v>
      </c>
      <c r="C5" s="761" t="s">
        <v>271</v>
      </c>
      <c r="D5" s="761" t="s">
        <v>272</v>
      </c>
      <c r="E5" s="755" t="s">
        <v>273</v>
      </c>
      <c r="F5" s="761" t="s">
        <v>274</v>
      </c>
      <c r="G5" s="761" t="s">
        <v>275</v>
      </c>
      <c r="H5" s="761"/>
      <c r="I5" s="773" t="s">
        <v>276</v>
      </c>
      <c r="J5" s="761" t="s">
        <v>277</v>
      </c>
      <c r="K5" s="773" t="s">
        <v>278</v>
      </c>
      <c r="L5" s="773" t="s">
        <v>279</v>
      </c>
    </row>
    <row r="6" spans="2:12" ht="35.25" customHeight="1">
      <c r="B6" s="774"/>
      <c r="C6" s="761"/>
      <c r="D6" s="761"/>
      <c r="E6" s="755"/>
      <c r="F6" s="761"/>
      <c r="G6" s="151" t="s">
        <v>247</v>
      </c>
      <c r="H6" s="151" t="s">
        <v>280</v>
      </c>
      <c r="I6" s="774"/>
      <c r="J6" s="761"/>
      <c r="K6" s="774"/>
      <c r="L6" s="774"/>
    </row>
    <row r="7" spans="2:12" ht="11.25" customHeight="1">
      <c r="B7" s="775"/>
      <c r="C7" s="761"/>
      <c r="D7" s="761"/>
      <c r="E7" s="755"/>
      <c r="F7" s="761"/>
      <c r="G7" s="152" t="s">
        <v>4</v>
      </c>
      <c r="H7" s="152" t="s">
        <v>4</v>
      </c>
      <c r="I7" s="152" t="s">
        <v>4</v>
      </c>
      <c r="J7" s="761"/>
      <c r="K7" s="153" t="s">
        <v>281</v>
      </c>
      <c r="L7" s="153" t="s">
        <v>281</v>
      </c>
    </row>
    <row r="8" spans="2:12">
      <c r="B8" s="165" t="s">
        <v>282</v>
      </c>
      <c r="C8" s="204" t="s">
        <v>283</v>
      </c>
      <c r="D8" s="165" t="s">
        <v>284</v>
      </c>
      <c r="E8" s="204" t="s">
        <v>285</v>
      </c>
      <c r="F8" s="165" t="s">
        <v>286</v>
      </c>
      <c r="G8" s="679">
        <v>27661</v>
      </c>
      <c r="H8" s="264">
        <v>84791</v>
      </c>
      <c r="I8" s="264">
        <v>112452</v>
      </c>
      <c r="J8" s="165" t="s">
        <v>287</v>
      </c>
      <c r="K8" s="382">
        <v>0.32</v>
      </c>
      <c r="L8" s="382">
        <v>0.32</v>
      </c>
    </row>
    <row r="9" spans="2:12">
      <c r="B9" s="165" t="s">
        <v>282</v>
      </c>
      <c r="C9" s="204" t="s">
        <v>283</v>
      </c>
      <c r="D9" s="165" t="s">
        <v>284</v>
      </c>
      <c r="E9" s="204" t="s">
        <v>288</v>
      </c>
      <c r="F9" s="165" t="s">
        <v>286</v>
      </c>
      <c r="G9" s="264">
        <v>211349</v>
      </c>
      <c r="H9" s="264">
        <v>634046</v>
      </c>
      <c r="I9" s="264">
        <v>845395</v>
      </c>
      <c r="J9" s="165" t="s">
        <v>287</v>
      </c>
      <c r="K9" s="382">
        <v>0.49160116018665256</v>
      </c>
      <c r="L9" s="382">
        <v>0.49160116018665256</v>
      </c>
    </row>
    <row r="10" spans="2:12">
      <c r="B10" s="165" t="s">
        <v>289</v>
      </c>
      <c r="C10" s="204" t="s">
        <v>290</v>
      </c>
      <c r="D10" s="165" t="s">
        <v>284</v>
      </c>
      <c r="E10" s="204" t="s">
        <v>285</v>
      </c>
      <c r="F10" s="165" t="s">
        <v>291</v>
      </c>
      <c r="G10" s="679">
        <v>18533</v>
      </c>
      <c r="H10" s="264">
        <v>55600</v>
      </c>
      <c r="I10" s="264">
        <v>74133</v>
      </c>
      <c r="J10" s="165" t="s">
        <v>287</v>
      </c>
      <c r="K10" s="382">
        <v>0.24317541729166667</v>
      </c>
      <c r="L10" s="382">
        <v>0.24317541729166667</v>
      </c>
    </row>
    <row r="11" spans="2:12">
      <c r="B11" s="165" t="s">
        <v>289</v>
      </c>
      <c r="C11" s="204" t="s">
        <v>290</v>
      </c>
      <c r="D11" s="165" t="s">
        <v>284</v>
      </c>
      <c r="E11" s="204" t="s">
        <v>288</v>
      </c>
      <c r="F11" s="165" t="s">
        <v>286</v>
      </c>
      <c r="G11" s="679">
        <v>5335</v>
      </c>
      <c r="H11" s="264">
        <v>16005</v>
      </c>
      <c r="I11" s="264">
        <v>21340</v>
      </c>
      <c r="J11" s="165" t="s">
        <v>287</v>
      </c>
      <c r="K11" s="382">
        <v>0.44874237449583015</v>
      </c>
      <c r="L11" s="382">
        <v>0.44874237449583015</v>
      </c>
    </row>
    <row r="12" spans="2:12">
      <c r="B12" s="165" t="s">
        <v>292</v>
      </c>
      <c r="C12" s="204" t="s">
        <v>293</v>
      </c>
      <c r="D12" s="165" t="s">
        <v>284</v>
      </c>
      <c r="E12" s="204" t="s">
        <v>288</v>
      </c>
      <c r="F12" s="165" t="s">
        <v>286</v>
      </c>
      <c r="G12" s="679">
        <v>904</v>
      </c>
      <c r="H12" s="264">
        <v>2711</v>
      </c>
      <c r="I12" s="264">
        <v>3615</v>
      </c>
      <c r="J12" s="165" t="s">
        <v>287</v>
      </c>
      <c r="K12" s="382">
        <v>0.39900149903976945</v>
      </c>
      <c r="L12" s="382">
        <v>0.39900149903976945</v>
      </c>
    </row>
    <row r="13" spans="2:12">
      <c r="B13" s="165" t="s">
        <v>294</v>
      </c>
      <c r="C13" s="204" t="s">
        <v>295</v>
      </c>
      <c r="D13" s="165" t="s">
        <v>284</v>
      </c>
      <c r="E13" s="204" t="s">
        <v>288</v>
      </c>
      <c r="F13" s="165" t="s">
        <v>286</v>
      </c>
      <c r="G13" s="679">
        <v>27719</v>
      </c>
      <c r="H13" s="264">
        <v>83158</v>
      </c>
      <c r="I13" s="264">
        <v>110877</v>
      </c>
      <c r="J13" s="165" t="s">
        <v>287</v>
      </c>
      <c r="K13" s="382">
        <v>0.46215638232917106</v>
      </c>
      <c r="L13" s="382">
        <v>0.46215638232917106</v>
      </c>
    </row>
    <row r="14" spans="2:12">
      <c r="B14" s="165" t="s">
        <v>296</v>
      </c>
      <c r="C14" s="204" t="s">
        <v>297</v>
      </c>
      <c r="D14" s="165" t="s">
        <v>284</v>
      </c>
      <c r="E14" s="204" t="s">
        <v>285</v>
      </c>
      <c r="F14" s="165" t="s">
        <v>286</v>
      </c>
      <c r="G14" s="679">
        <v>41185</v>
      </c>
      <c r="H14" s="264">
        <v>123555</v>
      </c>
      <c r="I14" s="264">
        <v>164740</v>
      </c>
      <c r="J14" s="165" t="s">
        <v>287</v>
      </c>
      <c r="K14" s="382">
        <v>0.17915194883333332</v>
      </c>
      <c r="L14" s="382">
        <v>0.17915194883333332</v>
      </c>
    </row>
    <row r="15" spans="2:12">
      <c r="B15" s="165" t="s">
        <v>296</v>
      </c>
      <c r="C15" s="204" t="s">
        <v>297</v>
      </c>
      <c r="D15" s="165" t="s">
        <v>284</v>
      </c>
      <c r="E15" s="204" t="s">
        <v>288</v>
      </c>
      <c r="F15" s="165" t="s">
        <v>286</v>
      </c>
      <c r="G15" s="264">
        <v>48976</v>
      </c>
      <c r="H15" s="264">
        <v>146927</v>
      </c>
      <c r="I15" s="264">
        <v>195903</v>
      </c>
      <c r="J15" s="165" t="s">
        <v>287</v>
      </c>
      <c r="K15" s="382">
        <v>0.52823312138486689</v>
      </c>
      <c r="L15" s="382">
        <v>0.52823312138486689</v>
      </c>
    </row>
    <row r="16" spans="2:12" ht="12.75" customHeight="1">
      <c r="B16" s="165" t="s">
        <v>298</v>
      </c>
      <c r="C16" s="204" t="s">
        <v>299</v>
      </c>
      <c r="D16" s="165" t="s">
        <v>284</v>
      </c>
      <c r="E16" s="204" t="s">
        <v>285</v>
      </c>
      <c r="F16" s="165" t="s">
        <v>286</v>
      </c>
      <c r="G16" s="264">
        <v>7946</v>
      </c>
      <c r="H16" s="679">
        <v>23837</v>
      </c>
      <c r="I16" s="264">
        <v>31783</v>
      </c>
      <c r="J16" s="165" t="s">
        <v>287</v>
      </c>
      <c r="K16" s="382">
        <v>0.12269510991666667</v>
      </c>
      <c r="L16" s="382">
        <v>0.12269510991666667</v>
      </c>
    </row>
    <row r="17" spans="2:13" ht="12.75" customHeight="1">
      <c r="B17" s="165" t="s">
        <v>298</v>
      </c>
      <c r="C17" s="204" t="s">
        <v>299</v>
      </c>
      <c r="D17" s="165" t="s">
        <v>284</v>
      </c>
      <c r="E17" s="204" t="s">
        <v>288</v>
      </c>
      <c r="F17" s="165" t="s">
        <v>286</v>
      </c>
      <c r="G17" s="679">
        <v>59300</v>
      </c>
      <c r="H17" s="264">
        <v>177899</v>
      </c>
      <c r="I17" s="264">
        <v>237199</v>
      </c>
      <c r="J17" s="165" t="s">
        <v>287</v>
      </c>
      <c r="K17" s="382">
        <v>0.50905468180509128</v>
      </c>
      <c r="L17" s="382">
        <v>0.50905468180509128</v>
      </c>
      <c r="M17" s="133"/>
    </row>
    <row r="18" spans="2:13" ht="12.75" customHeight="1">
      <c r="B18" s="167" t="s">
        <v>300</v>
      </c>
      <c r="C18" s="166" t="s">
        <v>301</v>
      </c>
      <c r="D18" s="167" t="s">
        <v>284</v>
      </c>
      <c r="E18" s="383" t="s">
        <v>288</v>
      </c>
      <c r="F18" s="167" t="s">
        <v>286</v>
      </c>
      <c r="G18" s="264">
        <v>1192</v>
      </c>
      <c r="H18" s="679">
        <v>3577</v>
      </c>
      <c r="I18" s="264">
        <v>4769</v>
      </c>
      <c r="J18" s="408" t="s">
        <v>287</v>
      </c>
      <c r="K18" s="384">
        <v>0.39900149903976945</v>
      </c>
      <c r="L18" s="384">
        <v>0.39900149903976945</v>
      </c>
      <c r="M18" s="133"/>
    </row>
    <row r="19" spans="2:13" ht="12.75" customHeight="1">
      <c r="B19" s="167" t="s">
        <v>302</v>
      </c>
      <c r="C19" s="166" t="s">
        <v>303</v>
      </c>
      <c r="D19" s="167" t="s">
        <v>284</v>
      </c>
      <c r="E19" s="383" t="s">
        <v>288</v>
      </c>
      <c r="F19" s="167" t="s">
        <v>286</v>
      </c>
      <c r="G19" s="264">
        <v>6332</v>
      </c>
      <c r="H19" s="679">
        <v>0</v>
      </c>
      <c r="I19" s="679">
        <v>6332</v>
      </c>
      <c r="J19" s="408" t="s">
        <v>287</v>
      </c>
      <c r="K19" s="384">
        <v>0.24</v>
      </c>
      <c r="L19" s="384">
        <v>0.24</v>
      </c>
      <c r="M19" s="133"/>
    </row>
    <row r="20" spans="2:13">
      <c r="B20" s="154" t="s">
        <v>267</v>
      </c>
      <c r="C20" s="155"/>
      <c r="D20" s="155"/>
      <c r="E20" s="155"/>
      <c r="F20" s="155"/>
      <c r="G20" s="156">
        <v>456432</v>
      </c>
      <c r="H20" s="156">
        <v>1352106</v>
      </c>
      <c r="I20" s="156">
        <v>1808538</v>
      </c>
      <c r="J20" s="155"/>
      <c r="K20" s="155"/>
      <c r="L20" s="155"/>
      <c r="M20" s="133"/>
    </row>
    <row r="21" spans="2:13">
      <c r="B21" s="133"/>
      <c r="C21" s="133"/>
      <c r="D21" s="133"/>
      <c r="E21" s="133"/>
      <c r="F21" s="133"/>
      <c r="G21" s="133"/>
      <c r="H21" s="133"/>
      <c r="I21" s="133"/>
      <c r="J21" s="133"/>
      <c r="K21" s="133"/>
      <c r="L21" s="133"/>
      <c r="M21" s="133"/>
    </row>
    <row r="22" spans="2:13">
      <c r="B22" s="753" t="s">
        <v>304</v>
      </c>
      <c r="C22" s="754"/>
      <c r="D22" s="754"/>
      <c r="E22" s="754"/>
      <c r="F22" s="754"/>
      <c r="G22" s="754"/>
      <c r="H22" s="754"/>
      <c r="I22" s="754"/>
      <c r="J22" s="754"/>
      <c r="K22" s="754"/>
      <c r="L22" s="754"/>
      <c r="M22" s="157"/>
    </row>
    <row r="23" spans="2:13" ht="19.5" customHeight="1">
      <c r="B23" s="773" t="s">
        <v>270</v>
      </c>
      <c r="C23" s="761" t="s">
        <v>271</v>
      </c>
      <c r="D23" s="761" t="s">
        <v>272</v>
      </c>
      <c r="E23" s="755" t="s">
        <v>273</v>
      </c>
      <c r="F23" s="761" t="s">
        <v>274</v>
      </c>
      <c r="G23" s="761" t="s">
        <v>275</v>
      </c>
      <c r="H23" s="761"/>
      <c r="I23" s="773" t="s">
        <v>305</v>
      </c>
      <c r="J23" s="761" t="s">
        <v>276</v>
      </c>
      <c r="K23" s="773" t="s">
        <v>277</v>
      </c>
      <c r="L23" s="762" t="s">
        <v>278</v>
      </c>
      <c r="M23" s="748" t="s">
        <v>279</v>
      </c>
    </row>
    <row r="24" spans="2:13" ht="33.75" customHeight="1">
      <c r="B24" s="774"/>
      <c r="C24" s="761"/>
      <c r="D24" s="761"/>
      <c r="E24" s="755"/>
      <c r="F24" s="761"/>
      <c r="G24" s="151" t="s">
        <v>306</v>
      </c>
      <c r="H24" s="151" t="s">
        <v>307</v>
      </c>
      <c r="I24" s="774" t="s">
        <v>251</v>
      </c>
      <c r="J24" s="761"/>
      <c r="K24" s="774"/>
      <c r="L24" s="763"/>
      <c r="M24" s="749"/>
    </row>
    <row r="25" spans="2:13" ht="12" customHeight="1">
      <c r="B25" s="775"/>
      <c r="C25" s="761"/>
      <c r="D25" s="761"/>
      <c r="E25" s="755"/>
      <c r="F25" s="761"/>
      <c r="G25" s="152" t="s">
        <v>4</v>
      </c>
      <c r="H25" s="152" t="s">
        <v>4</v>
      </c>
      <c r="I25" s="152" t="s">
        <v>4</v>
      </c>
      <c r="J25" s="761" t="s">
        <v>4</v>
      </c>
      <c r="K25" s="153"/>
      <c r="L25" s="158" t="s">
        <v>281</v>
      </c>
      <c r="M25" s="750" t="s">
        <v>281</v>
      </c>
    </row>
    <row r="26" spans="2:13">
      <c r="B26" s="165" t="s">
        <v>282</v>
      </c>
      <c r="C26" s="204" t="s">
        <v>283</v>
      </c>
      <c r="D26" s="165" t="s">
        <v>284</v>
      </c>
      <c r="E26" s="204" t="s">
        <v>285</v>
      </c>
      <c r="F26" s="165" t="s">
        <v>286</v>
      </c>
      <c r="G26" s="264">
        <v>216318</v>
      </c>
      <c r="H26" s="679">
        <v>93320</v>
      </c>
      <c r="I26" s="679">
        <v>229413</v>
      </c>
      <c r="J26" s="264">
        <v>539051</v>
      </c>
      <c r="K26" s="165" t="s">
        <v>287</v>
      </c>
      <c r="L26" s="382">
        <v>0.32</v>
      </c>
      <c r="M26" s="382">
        <v>0.32</v>
      </c>
    </row>
    <row r="27" spans="2:13">
      <c r="B27" s="165" t="s">
        <v>282</v>
      </c>
      <c r="C27" s="204" t="s">
        <v>283</v>
      </c>
      <c r="D27" s="165" t="s">
        <v>284</v>
      </c>
      <c r="E27" s="204" t="s">
        <v>288</v>
      </c>
      <c r="F27" s="165" t="s">
        <v>286</v>
      </c>
      <c r="G27" s="264">
        <v>682484</v>
      </c>
      <c r="H27" s="264">
        <v>166126</v>
      </c>
      <c r="I27" s="679">
        <v>0</v>
      </c>
      <c r="J27" s="264">
        <v>848610</v>
      </c>
      <c r="K27" s="165" t="s">
        <v>287</v>
      </c>
      <c r="L27" s="382">
        <v>0.49160116018665256</v>
      </c>
      <c r="M27" s="382">
        <v>0.49160116018665256</v>
      </c>
    </row>
    <row r="28" spans="2:13">
      <c r="B28" s="165" t="s">
        <v>289</v>
      </c>
      <c r="C28" s="204" t="s">
        <v>290</v>
      </c>
      <c r="D28" s="165" t="s">
        <v>284</v>
      </c>
      <c r="E28" s="204" t="s">
        <v>285</v>
      </c>
      <c r="F28" s="165" t="s">
        <v>291</v>
      </c>
      <c r="G28" s="264">
        <v>45718</v>
      </c>
      <c r="H28" s="679">
        <v>0</v>
      </c>
      <c r="I28" s="679">
        <v>0</v>
      </c>
      <c r="J28" s="264">
        <v>45718</v>
      </c>
      <c r="K28" s="165" t="s">
        <v>287</v>
      </c>
      <c r="L28" s="382">
        <v>0.24317541729166667</v>
      </c>
      <c r="M28" s="382">
        <v>0.24317541729166667</v>
      </c>
    </row>
    <row r="29" spans="2:13">
      <c r="B29" s="165" t="s">
        <v>289</v>
      </c>
      <c r="C29" s="204" t="s">
        <v>290</v>
      </c>
      <c r="D29" s="165" t="s">
        <v>284</v>
      </c>
      <c r="E29" s="204" t="s">
        <v>288</v>
      </c>
      <c r="F29" s="165" t="s">
        <v>286</v>
      </c>
      <c r="G29" s="264">
        <v>3466</v>
      </c>
      <c r="H29" s="679">
        <v>0</v>
      </c>
      <c r="I29" s="679">
        <v>0</v>
      </c>
      <c r="J29" s="264">
        <v>3466</v>
      </c>
      <c r="K29" s="165" t="s">
        <v>287</v>
      </c>
      <c r="L29" s="382">
        <v>0.44874237449583015</v>
      </c>
      <c r="M29" s="382">
        <v>0.44874237449583015</v>
      </c>
    </row>
    <row r="30" spans="2:13">
      <c r="B30" s="165" t="s">
        <v>292</v>
      </c>
      <c r="C30" s="204" t="s">
        <v>293</v>
      </c>
      <c r="D30" s="165" t="s">
        <v>284</v>
      </c>
      <c r="E30" s="204" t="s">
        <v>288</v>
      </c>
      <c r="F30" s="165" t="s">
        <v>286</v>
      </c>
      <c r="G30" s="264">
        <v>315</v>
      </c>
      <c r="H30" s="679">
        <v>0</v>
      </c>
      <c r="I30" s="679">
        <v>0</v>
      </c>
      <c r="J30" s="264">
        <v>315</v>
      </c>
      <c r="K30" s="165" t="s">
        <v>287</v>
      </c>
      <c r="L30" s="382">
        <v>0.39900149903976945</v>
      </c>
      <c r="M30" s="382">
        <v>0.39900149903976945</v>
      </c>
    </row>
    <row r="31" spans="2:13">
      <c r="B31" s="165" t="s">
        <v>294</v>
      </c>
      <c r="C31" s="204" t="s">
        <v>295</v>
      </c>
      <c r="D31" s="165" t="s">
        <v>284</v>
      </c>
      <c r="E31" s="204" t="s">
        <v>288</v>
      </c>
      <c r="F31" s="165" t="s">
        <v>286</v>
      </c>
      <c r="G31" s="264">
        <v>105113</v>
      </c>
      <c r="H31" s="679">
        <v>0</v>
      </c>
      <c r="I31" s="679">
        <v>0</v>
      </c>
      <c r="J31" s="264">
        <v>105113</v>
      </c>
      <c r="K31" s="165" t="s">
        <v>287</v>
      </c>
      <c r="L31" s="382">
        <v>0.46215638232917106</v>
      </c>
      <c r="M31" s="382">
        <v>0.46215638232917106</v>
      </c>
    </row>
    <row r="32" spans="2:13" ht="12" customHeight="1">
      <c r="B32" s="165" t="s">
        <v>296</v>
      </c>
      <c r="C32" s="204" t="s">
        <v>297</v>
      </c>
      <c r="D32" s="165" t="s">
        <v>284</v>
      </c>
      <c r="E32" s="204" t="s">
        <v>285</v>
      </c>
      <c r="F32" s="165" t="s">
        <v>286</v>
      </c>
      <c r="G32" s="264">
        <v>555343</v>
      </c>
      <c r="H32" s="264">
        <v>0</v>
      </c>
      <c r="I32" s="679">
        <v>0</v>
      </c>
      <c r="J32" s="264">
        <v>555343</v>
      </c>
      <c r="K32" s="165" t="s">
        <v>287</v>
      </c>
      <c r="L32" s="382">
        <v>0.17915194883333332</v>
      </c>
      <c r="M32" s="382">
        <v>0.17915194883333332</v>
      </c>
    </row>
    <row r="33" spans="2:13">
      <c r="B33" s="165" t="s">
        <v>296</v>
      </c>
      <c r="C33" s="204" t="s">
        <v>297</v>
      </c>
      <c r="D33" s="165" t="s">
        <v>284</v>
      </c>
      <c r="E33" s="204" t="s">
        <v>288</v>
      </c>
      <c r="F33" s="165" t="s">
        <v>286</v>
      </c>
      <c r="G33" s="264">
        <v>244733</v>
      </c>
      <c r="H33" s="264">
        <v>36523</v>
      </c>
      <c r="I33" s="679">
        <v>0</v>
      </c>
      <c r="J33" s="264">
        <v>281256</v>
      </c>
      <c r="K33" s="165" t="s">
        <v>287</v>
      </c>
      <c r="L33" s="382">
        <v>0.52823312138486689</v>
      </c>
      <c r="M33" s="382">
        <v>0.52823312138486689</v>
      </c>
    </row>
    <row r="34" spans="2:13">
      <c r="B34" s="165" t="s">
        <v>298</v>
      </c>
      <c r="C34" s="204" t="s">
        <v>299</v>
      </c>
      <c r="D34" s="165" t="s">
        <v>284</v>
      </c>
      <c r="E34" s="204" t="s">
        <v>285</v>
      </c>
      <c r="F34" s="165" t="s">
        <v>286</v>
      </c>
      <c r="G34" s="264">
        <v>65941</v>
      </c>
      <c r="H34" s="679">
        <v>0</v>
      </c>
      <c r="I34" s="679">
        <v>0</v>
      </c>
      <c r="J34" s="264">
        <v>65941</v>
      </c>
      <c r="K34" s="165" t="s">
        <v>287</v>
      </c>
      <c r="L34" s="382">
        <v>0.12269510991666667</v>
      </c>
      <c r="M34" s="382">
        <v>0.12269510991666667</v>
      </c>
    </row>
    <row r="35" spans="2:13">
      <c r="B35" s="165" t="s">
        <v>298</v>
      </c>
      <c r="C35" s="204" t="s">
        <v>299</v>
      </c>
      <c r="D35" s="165" t="s">
        <v>284</v>
      </c>
      <c r="E35" s="204" t="s">
        <v>288</v>
      </c>
      <c r="F35" s="165" t="s">
        <v>286</v>
      </c>
      <c r="G35" s="264">
        <v>124808</v>
      </c>
      <c r="H35" s="679">
        <v>0</v>
      </c>
      <c r="I35" s="679">
        <v>0</v>
      </c>
      <c r="J35" s="264">
        <v>124808</v>
      </c>
      <c r="K35" s="165" t="s">
        <v>287</v>
      </c>
      <c r="L35" s="382">
        <v>0.50905468180509128</v>
      </c>
      <c r="M35" s="382">
        <v>0.50905468180509128</v>
      </c>
    </row>
    <row r="36" spans="2:13">
      <c r="B36" s="167" t="s">
        <v>300</v>
      </c>
      <c r="C36" s="166" t="s">
        <v>301</v>
      </c>
      <c r="D36" s="167" t="s">
        <v>284</v>
      </c>
      <c r="E36" s="383" t="s">
        <v>288</v>
      </c>
      <c r="F36" s="167" t="s">
        <v>286</v>
      </c>
      <c r="G36" s="264">
        <v>9139</v>
      </c>
      <c r="H36" s="679">
        <v>0</v>
      </c>
      <c r="I36" s="679">
        <v>0</v>
      </c>
      <c r="J36" s="264">
        <v>9139</v>
      </c>
      <c r="K36" s="408" t="s">
        <v>287</v>
      </c>
      <c r="L36" s="384">
        <v>0.39900149903976945</v>
      </c>
      <c r="M36" s="384">
        <v>0.39900149903976945</v>
      </c>
    </row>
    <row r="37" spans="2:13">
      <c r="B37" s="167" t="s">
        <v>302</v>
      </c>
      <c r="C37" s="166" t="s">
        <v>303</v>
      </c>
      <c r="D37" s="167" t="s">
        <v>284</v>
      </c>
      <c r="E37" s="383" t="s">
        <v>288</v>
      </c>
      <c r="F37" s="167" t="s">
        <v>286</v>
      </c>
      <c r="G37" s="264">
        <v>18169</v>
      </c>
      <c r="H37" s="679">
        <v>0</v>
      </c>
      <c r="I37" s="679">
        <v>0</v>
      </c>
      <c r="J37" s="264">
        <v>18169</v>
      </c>
      <c r="K37" s="408"/>
      <c r="L37" s="384">
        <v>0.24</v>
      </c>
      <c r="M37" s="384">
        <v>0.24</v>
      </c>
    </row>
    <row r="38" spans="2:13">
      <c r="B38" s="154" t="s">
        <v>267</v>
      </c>
      <c r="C38" s="155"/>
      <c r="D38" s="155"/>
      <c r="E38" s="155"/>
      <c r="F38" s="155"/>
      <c r="G38" s="156">
        <v>2071547</v>
      </c>
      <c r="H38" s="156">
        <v>295969</v>
      </c>
      <c r="I38" s="156">
        <v>229413</v>
      </c>
      <c r="J38" s="156">
        <v>2596929</v>
      </c>
      <c r="K38" s="155"/>
      <c r="L38" s="155"/>
      <c r="M38" s="154"/>
    </row>
    <row r="39" spans="2:13"/>
    <row r="40" spans="2:13">
      <c r="B40" s="149" t="s">
        <v>308</v>
      </c>
    </row>
    <row r="41" spans="2:13" ht="12.6" thickBot="1"/>
    <row r="42" spans="2:13">
      <c r="B42" s="764" t="s">
        <v>269</v>
      </c>
      <c r="C42" s="765"/>
      <c r="D42" s="765"/>
      <c r="E42" s="765"/>
      <c r="F42" s="765"/>
      <c r="G42" s="765"/>
      <c r="H42" s="765"/>
      <c r="I42" s="765"/>
      <c r="J42" s="765"/>
      <c r="K42" s="765"/>
      <c r="L42" s="766"/>
    </row>
    <row r="43" spans="2:13">
      <c r="B43" s="767" t="s">
        <v>270</v>
      </c>
      <c r="C43" s="758" t="s">
        <v>271</v>
      </c>
      <c r="D43" s="758" t="s">
        <v>272</v>
      </c>
      <c r="E43" s="755" t="s">
        <v>273</v>
      </c>
      <c r="F43" s="758" t="s">
        <v>274</v>
      </c>
      <c r="G43" s="758" t="s">
        <v>275</v>
      </c>
      <c r="H43" s="758"/>
      <c r="I43" s="759" t="s">
        <v>276</v>
      </c>
      <c r="J43" s="758" t="s">
        <v>277</v>
      </c>
      <c r="K43" s="759" t="s">
        <v>278</v>
      </c>
      <c r="L43" s="751" t="s">
        <v>279</v>
      </c>
    </row>
    <row r="44" spans="2:13" ht="24">
      <c r="B44" s="768"/>
      <c r="C44" s="758"/>
      <c r="D44" s="758"/>
      <c r="E44" s="755"/>
      <c r="F44" s="758"/>
      <c r="G44" s="159" t="s">
        <v>247</v>
      </c>
      <c r="H44" s="159" t="s">
        <v>280</v>
      </c>
      <c r="I44" s="760"/>
      <c r="J44" s="758"/>
      <c r="K44" s="760"/>
      <c r="L44" s="752"/>
    </row>
    <row r="45" spans="2:13">
      <c r="B45" s="769"/>
      <c r="C45" s="758"/>
      <c r="D45" s="758"/>
      <c r="E45" s="755"/>
      <c r="F45" s="758"/>
      <c r="G45" s="135" t="s">
        <v>4</v>
      </c>
      <c r="H45" s="135" t="s">
        <v>4</v>
      </c>
      <c r="I45" s="135" t="s">
        <v>4</v>
      </c>
      <c r="J45" s="758"/>
      <c r="K45" s="160" t="s">
        <v>281</v>
      </c>
      <c r="L45" s="161" t="s">
        <v>281</v>
      </c>
    </row>
    <row r="46" spans="2:13">
      <c r="B46" s="167" t="s">
        <v>282</v>
      </c>
      <c r="C46" s="383" t="s">
        <v>283</v>
      </c>
      <c r="D46" s="167" t="s">
        <v>284</v>
      </c>
      <c r="E46" s="383" t="s">
        <v>285</v>
      </c>
      <c r="F46" s="167" t="s">
        <v>286</v>
      </c>
      <c r="G46" s="263">
        <v>24753</v>
      </c>
      <c r="H46" s="263">
        <v>74258</v>
      </c>
      <c r="I46" s="409">
        <v>99011</v>
      </c>
      <c r="J46" s="408" t="s">
        <v>287</v>
      </c>
      <c r="K46" s="384">
        <v>0.25783739141708334</v>
      </c>
      <c r="L46" s="384">
        <v>0.25783739141708334</v>
      </c>
      <c r="M46" s="167"/>
    </row>
    <row r="47" spans="2:13">
      <c r="B47" s="167" t="s">
        <v>282</v>
      </c>
      <c r="C47" s="383" t="s">
        <v>283</v>
      </c>
      <c r="D47" s="167" t="s">
        <v>284</v>
      </c>
      <c r="E47" s="383" t="s">
        <v>288</v>
      </c>
      <c r="F47" s="167" t="s">
        <v>286</v>
      </c>
      <c r="G47" s="263">
        <v>214625</v>
      </c>
      <c r="H47" s="263">
        <v>643876</v>
      </c>
      <c r="I47" s="409">
        <v>858501</v>
      </c>
      <c r="J47" s="408" t="s">
        <v>287</v>
      </c>
      <c r="K47" s="384">
        <v>0.49160116018665256</v>
      </c>
      <c r="L47" s="384">
        <v>0.49160116018665256</v>
      </c>
      <c r="M47" s="167"/>
    </row>
    <row r="48" spans="2:13">
      <c r="B48" s="167" t="s">
        <v>289</v>
      </c>
      <c r="C48" s="383" t="s">
        <v>290</v>
      </c>
      <c r="D48" s="167" t="s">
        <v>284</v>
      </c>
      <c r="E48" s="383" t="s">
        <v>285</v>
      </c>
      <c r="F48" s="167" t="s">
        <v>291</v>
      </c>
      <c r="G48" s="263">
        <v>17273</v>
      </c>
      <c r="H48" s="263">
        <v>51818</v>
      </c>
      <c r="I48" s="409">
        <v>69091</v>
      </c>
      <c r="J48" s="408" t="s">
        <v>287</v>
      </c>
      <c r="K48" s="384">
        <v>0.24317541729166667</v>
      </c>
      <c r="L48" s="384">
        <v>0.24317541729166667</v>
      </c>
      <c r="M48" s="167"/>
    </row>
    <row r="49" spans="2:13">
      <c r="B49" s="167" t="s">
        <v>289</v>
      </c>
      <c r="C49" s="383" t="s">
        <v>290</v>
      </c>
      <c r="D49" s="167" t="s">
        <v>284</v>
      </c>
      <c r="E49" s="383" t="s">
        <v>288</v>
      </c>
      <c r="F49" s="167" t="s">
        <v>286</v>
      </c>
      <c r="G49" s="263">
        <v>7966</v>
      </c>
      <c r="H49" s="263">
        <v>23897</v>
      </c>
      <c r="I49" s="409">
        <v>31863</v>
      </c>
      <c r="J49" s="408" t="s">
        <v>287</v>
      </c>
      <c r="K49" s="384">
        <v>0.44874237449583015</v>
      </c>
      <c r="L49" s="384">
        <v>0.44874237449583015</v>
      </c>
      <c r="M49" s="167"/>
    </row>
    <row r="50" spans="2:13">
      <c r="B50" s="167" t="s">
        <v>292</v>
      </c>
      <c r="C50" s="383" t="s">
        <v>293</v>
      </c>
      <c r="D50" s="167" t="s">
        <v>284</v>
      </c>
      <c r="E50" s="383" t="s">
        <v>288</v>
      </c>
      <c r="F50" s="167" t="s">
        <v>286</v>
      </c>
      <c r="G50" s="263">
        <v>798</v>
      </c>
      <c r="H50" s="263">
        <v>2394</v>
      </c>
      <c r="I50" s="409">
        <v>3192</v>
      </c>
      <c r="J50" s="408" t="s">
        <v>287</v>
      </c>
      <c r="K50" s="384">
        <v>0.39900149903976945</v>
      </c>
      <c r="L50" s="384">
        <v>0.39900149903976945</v>
      </c>
      <c r="M50" s="167"/>
    </row>
    <row r="51" spans="2:13">
      <c r="B51" s="167" t="s">
        <v>294</v>
      </c>
      <c r="C51" s="383" t="s">
        <v>295</v>
      </c>
      <c r="D51" s="167" t="s">
        <v>284</v>
      </c>
      <c r="E51" s="383" t="s">
        <v>288</v>
      </c>
      <c r="F51" s="167" t="s">
        <v>286</v>
      </c>
      <c r="G51" s="263">
        <v>26875</v>
      </c>
      <c r="H51" s="263">
        <v>80626</v>
      </c>
      <c r="I51" s="409">
        <v>107501</v>
      </c>
      <c r="J51" s="408" t="s">
        <v>287</v>
      </c>
      <c r="K51" s="384">
        <v>0.46215638232917106</v>
      </c>
      <c r="L51" s="384">
        <v>0.46215638232917106</v>
      </c>
      <c r="M51" s="167"/>
    </row>
    <row r="52" spans="2:13">
      <c r="B52" s="167" t="s">
        <v>296</v>
      </c>
      <c r="C52" s="383" t="s">
        <v>297</v>
      </c>
      <c r="D52" s="167" t="s">
        <v>284</v>
      </c>
      <c r="E52" s="383" t="s">
        <v>285</v>
      </c>
      <c r="F52" s="167" t="s">
        <v>286</v>
      </c>
      <c r="G52" s="263">
        <v>36661</v>
      </c>
      <c r="H52" s="263">
        <v>109983</v>
      </c>
      <c r="I52" s="409">
        <v>146644</v>
      </c>
      <c r="J52" s="408" t="s">
        <v>287</v>
      </c>
      <c r="K52" s="384">
        <v>0.17915194883333332</v>
      </c>
      <c r="L52" s="384">
        <v>0.17915194883333332</v>
      </c>
      <c r="M52" s="167"/>
    </row>
    <row r="53" spans="2:13">
      <c r="B53" s="167" t="s">
        <v>296</v>
      </c>
      <c r="C53" s="383" t="s">
        <v>297</v>
      </c>
      <c r="D53" s="167" t="s">
        <v>284</v>
      </c>
      <c r="E53" s="383" t="s">
        <v>288</v>
      </c>
      <c r="F53" s="167" t="s">
        <v>286</v>
      </c>
      <c r="G53" s="263">
        <v>32426</v>
      </c>
      <c r="H53" s="263">
        <v>97278</v>
      </c>
      <c r="I53" s="409">
        <v>129704</v>
      </c>
      <c r="J53" s="408" t="s">
        <v>287</v>
      </c>
      <c r="K53" s="384">
        <v>0.52823312138486689</v>
      </c>
      <c r="L53" s="384">
        <v>0.52823312138486689</v>
      </c>
      <c r="M53" s="167"/>
    </row>
    <row r="54" spans="2:13">
      <c r="B54" s="167" t="s">
        <v>298</v>
      </c>
      <c r="C54" s="383" t="s">
        <v>299</v>
      </c>
      <c r="D54" s="167" t="s">
        <v>284</v>
      </c>
      <c r="E54" s="383" t="s">
        <v>285</v>
      </c>
      <c r="F54" s="167" t="s">
        <v>286</v>
      </c>
      <c r="G54" s="263">
        <v>7834</v>
      </c>
      <c r="H54" s="263">
        <v>23503</v>
      </c>
      <c r="I54" s="409">
        <v>31337</v>
      </c>
      <c r="J54" s="408" t="s">
        <v>287</v>
      </c>
      <c r="K54" s="384">
        <v>0.12269510991666667</v>
      </c>
      <c r="L54" s="384">
        <v>0.12269510991666667</v>
      </c>
      <c r="M54" s="167"/>
    </row>
    <row r="55" spans="2:13">
      <c r="B55" s="167" t="s">
        <v>298</v>
      </c>
      <c r="C55" s="383" t="s">
        <v>299</v>
      </c>
      <c r="D55" s="167" t="s">
        <v>284</v>
      </c>
      <c r="E55" s="383" t="s">
        <v>288</v>
      </c>
      <c r="F55" s="167" t="s">
        <v>286</v>
      </c>
      <c r="G55" s="263">
        <v>69017</v>
      </c>
      <c r="H55" s="263">
        <v>207051</v>
      </c>
      <c r="I55" s="409">
        <v>276068</v>
      </c>
      <c r="J55" s="408" t="s">
        <v>287</v>
      </c>
      <c r="K55" s="384">
        <v>0.50905468180509128</v>
      </c>
      <c r="L55" s="384">
        <v>0.50905468180509128</v>
      </c>
      <c r="M55" s="167"/>
    </row>
    <row r="56" spans="2:13" ht="33.75" customHeight="1">
      <c r="B56" s="167" t="s">
        <v>302</v>
      </c>
      <c r="C56" s="166" t="s">
        <v>303</v>
      </c>
      <c r="D56" s="167" t="s">
        <v>284</v>
      </c>
      <c r="E56" s="383" t="s">
        <v>288</v>
      </c>
      <c r="F56" s="167" t="s">
        <v>286</v>
      </c>
      <c r="G56" s="263">
        <v>1862</v>
      </c>
      <c r="H56" s="263">
        <v>1704</v>
      </c>
      <c r="I56" s="409">
        <v>3566</v>
      </c>
      <c r="J56" s="408" t="s">
        <v>287</v>
      </c>
      <c r="K56" s="384">
        <v>0.24</v>
      </c>
      <c r="L56" s="384">
        <v>0.24</v>
      </c>
      <c r="M56" s="167"/>
    </row>
    <row r="57" spans="2:13" ht="12.6" thickBot="1">
      <c r="B57" s="162" t="s">
        <v>276</v>
      </c>
      <c r="C57" s="163"/>
      <c r="D57" s="163"/>
      <c r="E57" s="163"/>
      <c r="F57" s="163"/>
      <c r="G57" s="164">
        <v>440090</v>
      </c>
      <c r="H57" s="164">
        <v>1316388</v>
      </c>
      <c r="I57" s="164">
        <v>1756478</v>
      </c>
      <c r="J57" s="163"/>
      <c r="K57" s="163"/>
      <c r="L57" s="150"/>
    </row>
    <row r="58" spans="2:13">
      <c r="J58" s="100"/>
    </row>
    <row r="59" spans="2:13"/>
    <row r="60" spans="2:13">
      <c r="B60" s="753" t="s">
        <v>304</v>
      </c>
      <c r="C60" s="754"/>
      <c r="D60" s="754"/>
      <c r="E60" s="754"/>
      <c r="F60" s="754"/>
      <c r="G60" s="754"/>
      <c r="H60" s="754"/>
      <c r="I60" s="754"/>
      <c r="J60" s="754"/>
      <c r="K60" s="754"/>
      <c r="L60" s="754"/>
      <c r="M60" s="377"/>
    </row>
    <row r="61" spans="2:13" ht="12" customHeight="1">
      <c r="B61" s="748" t="s">
        <v>270</v>
      </c>
      <c r="C61" s="755" t="s">
        <v>271</v>
      </c>
      <c r="D61" s="755" t="s">
        <v>272</v>
      </c>
      <c r="E61" s="755" t="s">
        <v>273</v>
      </c>
      <c r="F61" s="755" t="s">
        <v>274</v>
      </c>
      <c r="G61" s="755" t="s">
        <v>275</v>
      </c>
      <c r="H61" s="755"/>
      <c r="I61" s="748" t="s">
        <v>305</v>
      </c>
      <c r="J61" s="755" t="s">
        <v>276</v>
      </c>
      <c r="K61" s="748" t="s">
        <v>277</v>
      </c>
      <c r="L61" s="756" t="s">
        <v>278</v>
      </c>
      <c r="M61" s="748" t="s">
        <v>279</v>
      </c>
    </row>
    <row r="62" spans="2:13" ht="20.45">
      <c r="B62" s="749"/>
      <c r="C62" s="755"/>
      <c r="D62" s="755"/>
      <c r="E62" s="755"/>
      <c r="F62" s="755"/>
      <c r="G62" s="378" t="s">
        <v>306</v>
      </c>
      <c r="H62" s="378" t="s">
        <v>307</v>
      </c>
      <c r="I62" s="749" t="s">
        <v>251</v>
      </c>
      <c r="J62" s="755"/>
      <c r="K62" s="749"/>
      <c r="L62" s="757"/>
      <c r="M62" s="749"/>
    </row>
    <row r="63" spans="2:13" ht="12" customHeight="1">
      <c r="B63" s="750"/>
      <c r="C63" s="755"/>
      <c r="D63" s="755"/>
      <c r="E63" s="755"/>
      <c r="F63" s="755"/>
      <c r="G63" s="379" t="s">
        <v>4</v>
      </c>
      <c r="H63" s="379" t="s">
        <v>4</v>
      </c>
      <c r="I63" s="379" t="s">
        <v>4</v>
      </c>
      <c r="J63" s="755" t="s">
        <v>4</v>
      </c>
      <c r="K63" s="380"/>
      <c r="L63" s="381" t="s">
        <v>281</v>
      </c>
      <c r="M63" s="750" t="s">
        <v>281</v>
      </c>
    </row>
    <row r="64" spans="2:13">
      <c r="B64" s="167" t="s">
        <v>282</v>
      </c>
      <c r="C64" s="383" t="s">
        <v>283</v>
      </c>
      <c r="D64" s="167" t="s">
        <v>284</v>
      </c>
      <c r="E64" s="383" t="s">
        <v>285</v>
      </c>
      <c r="F64" s="167" t="s">
        <v>286</v>
      </c>
      <c r="G64" s="263">
        <v>99316</v>
      </c>
      <c r="H64" s="263">
        <v>49658</v>
      </c>
      <c r="I64" s="679">
        <v>0</v>
      </c>
      <c r="J64" s="263">
        <v>148974</v>
      </c>
      <c r="K64" s="384" t="s">
        <v>287</v>
      </c>
      <c r="L64" s="384">
        <v>0.25783739141708334</v>
      </c>
      <c r="M64" s="384">
        <v>0.25783739141708334</v>
      </c>
    </row>
    <row r="65" spans="2:13">
      <c r="B65" s="167" t="s">
        <v>282</v>
      </c>
      <c r="C65" s="383" t="s">
        <v>283</v>
      </c>
      <c r="D65" s="167" t="s">
        <v>284</v>
      </c>
      <c r="E65" s="383" t="s">
        <v>288</v>
      </c>
      <c r="F65" s="167" t="s">
        <v>286</v>
      </c>
      <c r="G65" s="263">
        <v>795275</v>
      </c>
      <c r="H65" s="263">
        <v>397637</v>
      </c>
      <c r="I65" s="679">
        <v>0</v>
      </c>
      <c r="J65" s="263">
        <v>1192912</v>
      </c>
      <c r="K65" s="384" t="s">
        <v>287</v>
      </c>
      <c r="L65" s="384">
        <v>0.49160116018665256</v>
      </c>
      <c r="M65" s="384">
        <v>0.49160116018665256</v>
      </c>
    </row>
    <row r="66" spans="2:13">
      <c r="B66" s="167" t="s">
        <v>289</v>
      </c>
      <c r="C66" s="383" t="s">
        <v>290</v>
      </c>
      <c r="D66" s="167" t="s">
        <v>284</v>
      </c>
      <c r="E66" s="383" t="s">
        <v>288</v>
      </c>
      <c r="F66" s="167" t="s">
        <v>286</v>
      </c>
      <c r="G66" s="263">
        <v>130442</v>
      </c>
      <c r="H66" s="263">
        <v>13164</v>
      </c>
      <c r="I66" s="679">
        <v>0</v>
      </c>
      <c r="J66" s="263">
        <v>143606</v>
      </c>
      <c r="K66" s="384" t="s">
        <v>287</v>
      </c>
      <c r="L66" s="384">
        <v>0.44874237449583015</v>
      </c>
      <c r="M66" s="384">
        <v>0.44874237449583015</v>
      </c>
    </row>
    <row r="67" spans="2:13">
      <c r="B67" s="167" t="s">
        <v>292</v>
      </c>
      <c r="C67" s="383" t="s">
        <v>293</v>
      </c>
      <c r="D67" s="167" t="s">
        <v>284</v>
      </c>
      <c r="E67" s="383" t="s">
        <v>288</v>
      </c>
      <c r="F67" s="167" t="s">
        <v>286</v>
      </c>
      <c r="G67" s="263">
        <v>3763</v>
      </c>
      <c r="H67" s="679">
        <v>0</v>
      </c>
      <c r="I67" s="679">
        <v>0</v>
      </c>
      <c r="J67" s="263">
        <v>3763</v>
      </c>
      <c r="K67" s="384" t="s">
        <v>287</v>
      </c>
      <c r="L67" s="384">
        <v>0.39900149903976945</v>
      </c>
      <c r="M67" s="384">
        <v>0.39900149903976945</v>
      </c>
    </row>
    <row r="68" spans="2:13">
      <c r="B68" s="167" t="s">
        <v>294</v>
      </c>
      <c r="C68" s="383" t="s">
        <v>295</v>
      </c>
      <c r="D68" s="167" t="s">
        <v>284</v>
      </c>
      <c r="E68" s="383" t="s">
        <v>288</v>
      </c>
      <c r="F68" s="167" t="s">
        <v>286</v>
      </c>
      <c r="G68" s="263">
        <v>81111</v>
      </c>
      <c r="H68" s="263">
        <v>40555</v>
      </c>
      <c r="I68" s="679">
        <v>0</v>
      </c>
      <c r="J68" s="263">
        <v>121666</v>
      </c>
      <c r="K68" s="384" t="s">
        <v>287</v>
      </c>
      <c r="L68" s="384">
        <v>0.46215638232917106</v>
      </c>
      <c r="M68" s="384">
        <v>0.46215638232917106</v>
      </c>
    </row>
    <row r="69" spans="2:13">
      <c r="B69" s="167" t="s">
        <v>296</v>
      </c>
      <c r="C69" s="383" t="s">
        <v>297</v>
      </c>
      <c r="D69" s="167" t="s">
        <v>284</v>
      </c>
      <c r="E69" s="383" t="s">
        <v>285</v>
      </c>
      <c r="F69" s="167" t="s">
        <v>286</v>
      </c>
      <c r="G69" s="263">
        <v>297673</v>
      </c>
      <c r="H69" s="263">
        <v>297673</v>
      </c>
      <c r="I69" s="263">
        <v>148838</v>
      </c>
      <c r="J69" s="263">
        <v>744184</v>
      </c>
      <c r="K69" s="384" t="s">
        <v>287</v>
      </c>
      <c r="L69" s="384">
        <v>0.17915194883333332</v>
      </c>
      <c r="M69" s="384">
        <v>0.17915194883333332</v>
      </c>
    </row>
    <row r="70" spans="2:13" ht="12" customHeight="1">
      <c r="B70" s="167" t="s">
        <v>296</v>
      </c>
      <c r="C70" s="383" t="s">
        <v>297</v>
      </c>
      <c r="D70" s="167" t="s">
        <v>284</v>
      </c>
      <c r="E70" s="383" t="s">
        <v>288</v>
      </c>
      <c r="F70" s="167" t="s">
        <v>286</v>
      </c>
      <c r="G70" s="263">
        <v>137193</v>
      </c>
      <c r="H70" s="263">
        <v>68596</v>
      </c>
      <c r="I70" s="679">
        <v>0</v>
      </c>
      <c r="J70" s="263">
        <v>205789</v>
      </c>
      <c r="K70" s="384" t="s">
        <v>287</v>
      </c>
      <c r="L70" s="384">
        <v>0.52823312138486689</v>
      </c>
      <c r="M70" s="384">
        <v>0.52823312138486689</v>
      </c>
    </row>
    <row r="71" spans="2:13" ht="12" customHeight="1">
      <c r="B71" s="167" t="s">
        <v>298</v>
      </c>
      <c r="C71" s="383" t="s">
        <v>299</v>
      </c>
      <c r="D71" s="167" t="s">
        <v>284</v>
      </c>
      <c r="E71" s="383" t="s">
        <v>285</v>
      </c>
      <c r="F71" s="167" t="s">
        <v>286</v>
      </c>
      <c r="G71" s="263">
        <v>518</v>
      </c>
      <c r="H71" s="679">
        <v>0</v>
      </c>
      <c r="I71" s="679">
        <v>0</v>
      </c>
      <c r="J71" s="263">
        <v>518</v>
      </c>
      <c r="K71" s="384" t="s">
        <v>287</v>
      </c>
      <c r="L71" s="384">
        <v>0.12269510991666667</v>
      </c>
      <c r="M71" s="384">
        <v>0.12269510991666667</v>
      </c>
    </row>
    <row r="72" spans="2:13" ht="12" customHeight="1">
      <c r="B72" s="167" t="s">
        <v>298</v>
      </c>
      <c r="C72" s="383" t="s">
        <v>299</v>
      </c>
      <c r="D72" s="167" t="s">
        <v>284</v>
      </c>
      <c r="E72" s="383" t="s">
        <v>288</v>
      </c>
      <c r="F72" s="167" t="s">
        <v>286</v>
      </c>
      <c r="G72" s="263">
        <v>90042</v>
      </c>
      <c r="H72" s="263">
        <v>110725</v>
      </c>
      <c r="I72" s="679">
        <v>0</v>
      </c>
      <c r="J72" s="263">
        <v>200767</v>
      </c>
      <c r="K72" s="429" t="s">
        <v>287</v>
      </c>
      <c r="L72" s="384">
        <v>0.50905468180509128</v>
      </c>
      <c r="M72" s="384">
        <v>0.50905468180509128</v>
      </c>
    </row>
    <row r="73" spans="2:13" ht="12" customHeight="1" thickBot="1">
      <c r="B73" s="168" t="s">
        <v>276</v>
      </c>
      <c r="C73" s="169"/>
      <c r="D73" s="169"/>
      <c r="E73" s="169"/>
      <c r="F73" s="169"/>
      <c r="G73" s="170">
        <v>1635333</v>
      </c>
      <c r="H73" s="170">
        <v>978008</v>
      </c>
      <c r="I73" s="170">
        <v>148838</v>
      </c>
      <c r="J73" s="170">
        <v>2762179</v>
      </c>
      <c r="K73" s="169"/>
      <c r="L73" s="169"/>
      <c r="M73" s="171"/>
    </row>
    <row r="74" spans="2:13"/>
    <row r="75" spans="2:13"/>
    <row r="76" spans="2:13"/>
    <row r="77" spans="2:13"/>
    <row r="78" spans="2:13"/>
    <row r="79" spans="2:13"/>
  </sheetData>
  <mergeCells count="46">
    <mergeCell ref="M23:M25"/>
    <mergeCell ref="B23:B25"/>
    <mergeCell ref="C23:C25"/>
    <mergeCell ref="K23:K24"/>
    <mergeCell ref="B4:L4"/>
    <mergeCell ref="C5:C7"/>
    <mergeCell ref="D5:D7"/>
    <mergeCell ref="E5:E7"/>
    <mergeCell ref="F5:F7"/>
    <mergeCell ref="G5:H5"/>
    <mergeCell ref="I5:I6"/>
    <mergeCell ref="J5:J7"/>
    <mergeCell ref="K5:K6"/>
    <mergeCell ref="B5:B7"/>
    <mergeCell ref="L5:L6"/>
    <mergeCell ref="J43:J45"/>
    <mergeCell ref="K43:K44"/>
    <mergeCell ref="B22:L22"/>
    <mergeCell ref="F23:F25"/>
    <mergeCell ref="D23:D25"/>
    <mergeCell ref="L23:L24"/>
    <mergeCell ref="E23:E25"/>
    <mergeCell ref="B42:L42"/>
    <mergeCell ref="B43:B45"/>
    <mergeCell ref="C43:C45"/>
    <mergeCell ref="D43:D45"/>
    <mergeCell ref="E43:E45"/>
    <mergeCell ref="G23:H23"/>
    <mergeCell ref="I23:I24"/>
    <mergeCell ref="J23:J25"/>
    <mergeCell ref="M61:M63"/>
    <mergeCell ref="L43:L44"/>
    <mergeCell ref="B60:L60"/>
    <mergeCell ref="B61:B63"/>
    <mergeCell ref="C61:C63"/>
    <mergeCell ref="D61:D63"/>
    <mergeCell ref="E61:E63"/>
    <mergeCell ref="F61:F63"/>
    <mergeCell ref="G61:H61"/>
    <mergeCell ref="I61:I62"/>
    <mergeCell ref="J61:J63"/>
    <mergeCell ref="K61:K62"/>
    <mergeCell ref="L61:L62"/>
    <mergeCell ref="F43:F45"/>
    <mergeCell ref="G43:H43"/>
    <mergeCell ref="I43:I4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7904A346C7DD4CB5D7CA632F15255C" ma:contentTypeVersion="16" ma:contentTypeDescription="Crear nuevo documento." ma:contentTypeScope="" ma:versionID="9210b77dfb31e69af9bd70199b5e5959">
  <xsd:schema xmlns:xsd="http://www.w3.org/2001/XMLSchema" xmlns:xs="http://www.w3.org/2001/XMLSchema" xmlns:p="http://schemas.microsoft.com/office/2006/metadata/properties" xmlns:ns2="cdaa483f-becd-4601-9da5-7224441603e2" xmlns:ns3="2667b352-ea57-489e-a59a-7ce1cbaae621" targetNamespace="http://schemas.microsoft.com/office/2006/metadata/properties" ma:root="true" ma:fieldsID="226f6c7207f167e99096436060250f4c" ns2:_="" ns3:_="">
    <xsd:import namespace="cdaa483f-becd-4601-9da5-7224441603e2"/>
    <xsd:import namespace="2667b352-ea57-489e-a59a-7ce1cbaae6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a483f-becd-4601-9da5-722444160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8f0e803-a5df-4450-bbb8-f0df653328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67b352-ea57-489e-a59a-7ce1cbaae62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d295033-f451-4031-a4c8-6373d5cb8e83}" ma:internalName="TaxCatchAll" ma:showField="CatchAllData" ma:web="2667b352-ea57-489e-a59a-7ce1cbaae6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a483f-becd-4601-9da5-7224441603e2">
      <Terms xmlns="http://schemas.microsoft.com/office/infopath/2007/PartnerControls"/>
    </lcf76f155ced4ddcb4097134ff3c332f>
    <TaxCatchAll xmlns="2667b352-ea57-489e-a59a-7ce1cbaae621" xsi:nil="true"/>
  </documentManagement>
</p:properties>
</file>

<file path=customXml/itemProps1.xml><?xml version="1.0" encoding="utf-8"?>
<ds:datastoreItem xmlns:ds="http://schemas.openxmlformats.org/officeDocument/2006/customXml" ds:itemID="{69AC722F-856D-4EC5-B8C6-276B20247E4E}"/>
</file>

<file path=customXml/itemProps2.xml><?xml version="1.0" encoding="utf-8"?>
<ds:datastoreItem xmlns:ds="http://schemas.openxmlformats.org/officeDocument/2006/customXml" ds:itemID="{85A4CD3E-2559-4070-9246-BF6302A7DA76}"/>
</file>

<file path=customXml/itemProps3.xml><?xml version="1.0" encoding="utf-8"?>
<ds:datastoreItem xmlns:ds="http://schemas.openxmlformats.org/officeDocument/2006/customXml" ds:itemID="{D4BF0B15-FB8F-465F-839A-FD914B4D09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2025-03-13T18:09:58Z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0x010100287904A346C7DD4CB5D7CA632F15255C</vt:lpwstr>
  </op:property>
  <op:property fmtid="{D5CDD505-2E9C-101B-9397-08002B2CF9AE}" pid="3" name="SV_QUERY_LIST_4F35BF76-6C0D-4D9B-82B2-816C12CF3733">
    <vt:lpwstr>empty_477D106A-C0D6-4607-AEBD-E2C9D60EA279</vt:lpwstr>
  </op:property>
  <op:property fmtid="{D5CDD505-2E9C-101B-9397-08002B2CF9AE}" pid="4" name="SV_HIDDEN_GRID_QUERY_LIST_4F35BF76-6C0D-4D9B-82B2-816C12CF3733">
    <vt:lpwstr>empty_477D106A-C0D6-4607-AEBD-E2C9D60EA279</vt:lpwstr>
  </op:property>
  <op:property fmtid="{D5CDD505-2E9C-101B-9397-08002B2CF9AE}" pid="5" name="BExAnalyzer_OldName">
    <vt:lpwstr>01 Fecu IAM 1T23_170423.xlsx</vt:lpwstr>
  </op:property>
  <op:property fmtid="{D5CDD505-2E9C-101B-9397-08002B2CF9AE}" pid="6" name="MediaServiceImageTags">
    <vt:lpwstr/>
  </op:property>
  <op:property fmtid="{D5CDD505-2E9C-101B-9397-08002B2CF9AE}" pid="7" name="KriptosClassAi">
    <vt:lpwstr>1-Uso Interno</vt:lpwstr>
  </op:property>
  <op:property fmtid="{D5CDD505-2E9C-101B-9397-08002B2CF9AE}" pid="8" name="KripCompliance">
    <vt:lpwstr>KripPD</vt:lpwstr>
  </op:property>
</op:Properties>
</file>